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workbookProtection workbookPassword="9D8B" lockStructure="1"/>
  <bookViews>
    <workbookView xWindow="-15" yWindow="105" windowWidth="10695" windowHeight="8535" tabRatio="668" activeTab="1"/>
  </bookViews>
  <sheets>
    <sheet name="Kitöltési útmutató" sheetId="67" r:id="rId1"/>
    <sheet name="FŐLAP" sheetId="1" r:id="rId2"/>
    <sheet name="PAPÍR (hullám)" sheetId="68" r:id="rId3"/>
    <sheet name="PAPÍR (vegyes)" sheetId="16" r:id="rId4"/>
    <sheet name="MŰANYAG (PET)" sheetId="72" r:id="rId5"/>
    <sheet name="MŰANYAG (PP+HDPE)" sheetId="73" r:id="rId6"/>
    <sheet name="MŰANYAG (egyéb)" sheetId="74" r:id="rId7"/>
    <sheet name="FÉM (alumínium)" sheetId="75" r:id="rId8"/>
    <sheet name="FÉM (vas)" sheetId="92" r:id="rId9"/>
    <sheet name="TSZH uv.FÉM (vas)" sheetId="76" r:id="rId10"/>
    <sheet name="TÁRSÍTOTT (italkarton)" sheetId="77" r:id="rId11"/>
    <sheet name="TÁRSÍTOTT (egyéb papír)" sheetId="78" r:id="rId12"/>
    <sheet name="TÁRSÍTOTT (egyéb műanyag)" sheetId="79" r:id="rId13"/>
    <sheet name="ÜVEG (fehér)" sheetId="80" r:id="rId14"/>
    <sheet name="ÜVEG (színes)" sheetId="81" r:id="rId15"/>
    <sheet name="ÜVEG (vegyes)" sheetId="82" r:id="rId16"/>
    <sheet name="HAVI JELENTÉS 1. melléklet" sheetId="89" r:id="rId17"/>
    <sheet name="HAVI JELENTÉS 2. melléklet  " sheetId="88" r:id="rId18"/>
    <sheet name="HAVI JELENTÉS 3. melléklet" sheetId="71" r:id="rId19"/>
    <sheet name="HAVI JELENTÉS 4. melléklet" sheetId="39" r:id="rId20"/>
    <sheet name="HAVI JELENTÉS 5. melléklet" sheetId="70" r:id="rId21"/>
    <sheet name="HAVI JELENTÉS 6. melléklet " sheetId="91" r:id="rId22"/>
    <sheet name="AZONOSÍTÓK" sheetId="41" r:id="rId23"/>
  </sheets>
  <definedNames>
    <definedName name="Adat" localSheetId="22">#REF!</definedName>
    <definedName name="Adat" localSheetId="7">#REF!</definedName>
    <definedName name="Adat" localSheetId="8">#REF!</definedName>
    <definedName name="Adat" localSheetId="18">#REF!</definedName>
    <definedName name="Adat" localSheetId="19">#REF!</definedName>
    <definedName name="Adat" localSheetId="20">#REF!</definedName>
    <definedName name="Adat" localSheetId="21">#REF!</definedName>
    <definedName name="Adat" localSheetId="6">#REF!</definedName>
    <definedName name="Adat" localSheetId="4">#REF!</definedName>
    <definedName name="Adat" localSheetId="5">#REF!</definedName>
    <definedName name="Adat" localSheetId="2">#REF!</definedName>
    <definedName name="Adat" localSheetId="12">#REF!</definedName>
    <definedName name="Adat" localSheetId="11">#REF!</definedName>
    <definedName name="Adat" localSheetId="10">#REF!</definedName>
    <definedName name="Adat" localSheetId="9">#REF!</definedName>
    <definedName name="Adat" localSheetId="13">#REF!</definedName>
    <definedName name="Adat" localSheetId="14">#REF!</definedName>
    <definedName name="Adat" localSheetId="15">#REF!</definedName>
    <definedName name="Adat">#REF!</definedName>
    <definedName name="Műanyag" localSheetId="7">#REF!</definedName>
    <definedName name="Műanyag" localSheetId="8">#REF!</definedName>
    <definedName name="Műanyag" localSheetId="21">#REF!</definedName>
    <definedName name="Műanyag" localSheetId="6">#REF!</definedName>
    <definedName name="Műanyag" localSheetId="5">#REF!</definedName>
    <definedName name="Műanyag" localSheetId="12">#REF!</definedName>
    <definedName name="Műanyag" localSheetId="11">#REF!</definedName>
    <definedName name="Műanyag" localSheetId="10">#REF!</definedName>
    <definedName name="Műanyag" localSheetId="9">#REF!</definedName>
    <definedName name="Műanyag" localSheetId="13">#REF!</definedName>
    <definedName name="Műanyag" localSheetId="14">#REF!</definedName>
    <definedName name="Műanyag" localSheetId="15">#REF!</definedName>
    <definedName name="Műanyag">#REF!</definedName>
    <definedName name="_xlnm.Print_Area" localSheetId="22">AZONOSÍTÓK!$A$1:$F$46</definedName>
    <definedName name="_xlnm.Print_Area" localSheetId="7">'FÉM (alumínium)'!$A$1:$N$327</definedName>
    <definedName name="_xlnm.Print_Area" localSheetId="8">'FÉM (vas)'!$A$1:$N$327</definedName>
    <definedName name="_xlnm.Print_Area" localSheetId="1">FŐLAP!$A$1:$G$81</definedName>
    <definedName name="_xlnm.Print_Area" localSheetId="16">'HAVI JELENTÉS 1. melléklet'!$A$1:$H$85</definedName>
    <definedName name="_xlnm.Print_Area" localSheetId="17">'HAVI JELENTÉS 2. melléklet  '!$A$1:$K$64</definedName>
    <definedName name="_xlnm.Print_Area" localSheetId="18">'HAVI JELENTÉS 3. melléklet'!$A$1:$K$63</definedName>
    <definedName name="_xlnm.Print_Area" localSheetId="19">'HAVI JELENTÉS 4. melléklet'!$A$1:$L$47</definedName>
    <definedName name="_xlnm.Print_Area" localSheetId="20">'HAVI JELENTÉS 5. melléklet'!$A$1:$I$65</definedName>
    <definedName name="_xlnm.Print_Area" localSheetId="21">'HAVI JELENTÉS 6. melléklet '!$A$1:$K$65</definedName>
    <definedName name="_xlnm.Print_Area" localSheetId="6">'MŰANYAG (egyéb)'!$A$1:$N$327</definedName>
    <definedName name="_xlnm.Print_Area" localSheetId="4">'MŰANYAG (PET)'!$A$1:$N$329</definedName>
    <definedName name="_xlnm.Print_Area" localSheetId="5">'MŰANYAG (PP+HDPE)'!$A$1:$N$327</definedName>
    <definedName name="_xlnm.Print_Area" localSheetId="2">'PAPÍR (hullám)'!$A$1:$N$326</definedName>
    <definedName name="_xlnm.Print_Area" localSheetId="3">'PAPÍR (vegyes)'!$A$1:$P$328</definedName>
    <definedName name="_xlnm.Print_Area" localSheetId="12">'TÁRSÍTOTT (egyéb műanyag)'!$A$1:$N$327</definedName>
    <definedName name="_xlnm.Print_Area" localSheetId="11">'TÁRSÍTOTT (egyéb papír)'!$A$1:$N$327</definedName>
    <definedName name="_xlnm.Print_Area" localSheetId="10">'TÁRSÍTOTT (italkarton)'!$A$1:$N$327</definedName>
    <definedName name="_xlnm.Print_Area" localSheetId="9">'TSZH uv.FÉM (vas)'!$A$1:$N$327</definedName>
    <definedName name="_xlnm.Print_Area" localSheetId="13">'ÜVEG (fehér)'!$A$1:$N$327</definedName>
    <definedName name="_xlnm.Print_Area" localSheetId="14">'ÜVEG (színes)'!$A$1:$N$327</definedName>
    <definedName name="_xlnm.Print_Area" localSheetId="15">'ÜVEG (vegyes)'!$A$1:$N$327</definedName>
    <definedName name="Z_75C68F33_DF2B_4765_9EC6_FBB7EB42A3C1_.wvu.PrintArea" localSheetId="22" hidden="1">AZONOSÍTÓK!$B$1:$F$37</definedName>
    <definedName name="Z_75C68F33_DF2B_4765_9EC6_FBB7EB42A3C1_.wvu.PrintArea" localSheetId="7" hidden="1">'FÉM (alumínium)'!$A$1:$N$327</definedName>
    <definedName name="Z_75C68F33_DF2B_4765_9EC6_FBB7EB42A3C1_.wvu.PrintArea" localSheetId="8" hidden="1">'FÉM (vas)'!$A$1:$N$327</definedName>
    <definedName name="Z_75C68F33_DF2B_4765_9EC6_FBB7EB42A3C1_.wvu.PrintArea" localSheetId="17" hidden="1">'HAVI JELENTÉS 2. melléklet  '!$A$4:$N$56</definedName>
    <definedName name="Z_75C68F33_DF2B_4765_9EC6_FBB7EB42A3C1_.wvu.PrintArea" localSheetId="18" hidden="1">'HAVI JELENTÉS 3. melléklet'!$A$4:$O$61</definedName>
    <definedName name="Z_75C68F33_DF2B_4765_9EC6_FBB7EB42A3C1_.wvu.PrintArea" localSheetId="19" hidden="1">'HAVI JELENTÉS 4. melléklet'!$A$3:$H$53</definedName>
    <definedName name="Z_75C68F33_DF2B_4765_9EC6_FBB7EB42A3C1_.wvu.PrintArea" localSheetId="20" hidden="1">'HAVI JELENTÉS 5. melléklet'!$A$4:$M$62</definedName>
    <definedName name="Z_75C68F33_DF2B_4765_9EC6_FBB7EB42A3C1_.wvu.PrintArea" localSheetId="21" hidden="1">'HAVI JELENTÉS 6. melléklet '!$A$4:$O$61</definedName>
    <definedName name="Z_75C68F33_DF2B_4765_9EC6_FBB7EB42A3C1_.wvu.PrintArea" localSheetId="6" hidden="1">'MŰANYAG (egyéb)'!$A$1:$N$327</definedName>
    <definedName name="Z_75C68F33_DF2B_4765_9EC6_FBB7EB42A3C1_.wvu.PrintArea" localSheetId="4" hidden="1">'MŰANYAG (PET)'!$A$1:$N$329</definedName>
    <definedName name="Z_75C68F33_DF2B_4765_9EC6_FBB7EB42A3C1_.wvu.PrintArea" localSheetId="5" hidden="1">'MŰANYAG (PP+HDPE)'!$A$1:$N$327</definedName>
    <definedName name="Z_75C68F33_DF2B_4765_9EC6_FBB7EB42A3C1_.wvu.PrintArea" localSheetId="2" hidden="1">'PAPÍR (hullám)'!$A$1:$N$327</definedName>
    <definedName name="Z_75C68F33_DF2B_4765_9EC6_FBB7EB42A3C1_.wvu.PrintArea" localSheetId="3" hidden="1">'PAPÍR (vegyes)'!$A$1:$P$327</definedName>
    <definedName name="Z_75C68F33_DF2B_4765_9EC6_FBB7EB42A3C1_.wvu.PrintArea" localSheetId="12" hidden="1">'TÁRSÍTOTT (egyéb műanyag)'!$A$1:$N$327</definedName>
    <definedName name="Z_75C68F33_DF2B_4765_9EC6_FBB7EB42A3C1_.wvu.PrintArea" localSheetId="11" hidden="1">'TÁRSÍTOTT (egyéb papír)'!$A$1:$N$327</definedName>
    <definedName name="Z_75C68F33_DF2B_4765_9EC6_FBB7EB42A3C1_.wvu.PrintArea" localSheetId="10" hidden="1">'TÁRSÍTOTT (italkarton)'!$A$1:$N$327</definedName>
    <definedName name="Z_75C68F33_DF2B_4765_9EC6_FBB7EB42A3C1_.wvu.PrintArea" localSheetId="9" hidden="1">'TSZH uv.FÉM (vas)'!$A$1:$M$327</definedName>
    <definedName name="Z_75C68F33_DF2B_4765_9EC6_FBB7EB42A3C1_.wvu.PrintArea" localSheetId="13" hidden="1">'ÜVEG (fehér)'!$A$1:$N$327</definedName>
    <definedName name="Z_75C68F33_DF2B_4765_9EC6_FBB7EB42A3C1_.wvu.PrintArea" localSheetId="14" hidden="1">'ÜVEG (színes)'!$A$1:$N$327</definedName>
    <definedName name="Z_75C68F33_DF2B_4765_9EC6_FBB7EB42A3C1_.wvu.PrintArea" localSheetId="15" hidden="1">'ÜVEG (vegyes)'!$A$1:$N$327</definedName>
    <definedName name="Z_F38B40C8_1D02_4416_80EF_8BA6BDBFF3CC_.wvu.PrintArea" localSheetId="7" hidden="1">'FÉM (alumínium)'!$A$1:$N$327</definedName>
    <definedName name="Z_F38B40C8_1D02_4416_80EF_8BA6BDBFF3CC_.wvu.PrintArea" localSheetId="8" hidden="1">'FÉM (vas)'!$A$1:$N$327</definedName>
    <definedName name="Z_F38B40C8_1D02_4416_80EF_8BA6BDBFF3CC_.wvu.PrintArea" localSheetId="18" hidden="1">'HAVI JELENTÉS 3. melléklet'!$A$1:$K$61</definedName>
    <definedName name="Z_F38B40C8_1D02_4416_80EF_8BA6BDBFF3CC_.wvu.PrintArea" localSheetId="20" hidden="1">'HAVI JELENTÉS 5. melléklet'!$A$1:$I$62</definedName>
    <definedName name="Z_F38B40C8_1D02_4416_80EF_8BA6BDBFF3CC_.wvu.PrintArea" localSheetId="21" hidden="1">'HAVI JELENTÉS 6. melléklet '!$A$1:$K$61</definedName>
    <definedName name="Z_F38B40C8_1D02_4416_80EF_8BA6BDBFF3CC_.wvu.PrintArea" localSheetId="6" hidden="1">'MŰANYAG (egyéb)'!$A$1:$N$327</definedName>
    <definedName name="Z_F38B40C8_1D02_4416_80EF_8BA6BDBFF3CC_.wvu.PrintArea" localSheetId="4" hidden="1">'MŰANYAG (PET)'!$A$1:$N$329</definedName>
    <definedName name="Z_F38B40C8_1D02_4416_80EF_8BA6BDBFF3CC_.wvu.PrintArea" localSheetId="5" hidden="1">'MŰANYAG (PP+HDPE)'!$A$1:$N$327</definedName>
    <definedName name="Z_F38B40C8_1D02_4416_80EF_8BA6BDBFF3CC_.wvu.PrintArea" localSheetId="2" hidden="1">'PAPÍR (hullám)'!$A$1:$N$327</definedName>
    <definedName name="Z_F38B40C8_1D02_4416_80EF_8BA6BDBFF3CC_.wvu.PrintArea" localSheetId="12" hidden="1">'TÁRSÍTOTT (egyéb műanyag)'!$A$1:$N$327</definedName>
    <definedName name="Z_F38B40C8_1D02_4416_80EF_8BA6BDBFF3CC_.wvu.PrintArea" localSheetId="11" hidden="1">'TÁRSÍTOTT (egyéb papír)'!$A$1:$N$327</definedName>
    <definedName name="Z_F38B40C8_1D02_4416_80EF_8BA6BDBFF3CC_.wvu.PrintArea" localSheetId="10" hidden="1">'TÁRSÍTOTT (italkarton)'!$A$1:$N$327</definedName>
    <definedName name="Z_F38B40C8_1D02_4416_80EF_8BA6BDBFF3CC_.wvu.PrintArea" localSheetId="9" hidden="1">'TSZH uv.FÉM (vas)'!$A$1:$M$327</definedName>
    <definedName name="Z_F38B40C8_1D02_4416_80EF_8BA6BDBFF3CC_.wvu.PrintArea" localSheetId="13" hidden="1">'ÜVEG (fehér)'!$A$1:$N$327</definedName>
    <definedName name="Z_F38B40C8_1D02_4416_80EF_8BA6BDBFF3CC_.wvu.PrintArea" localSheetId="14" hidden="1">'ÜVEG (színes)'!$A$1:$N$327</definedName>
    <definedName name="Z_F38B40C8_1D02_4416_80EF_8BA6BDBFF3CC_.wvu.PrintArea" localSheetId="15" hidden="1">'ÜVEG (vegyes)'!$A$1:$N$327</definedName>
  </definedNames>
  <calcPr calcId="145621"/>
</workbook>
</file>

<file path=xl/calcChain.xml><?xml version="1.0" encoding="utf-8"?>
<calcChain xmlns="http://schemas.openxmlformats.org/spreadsheetml/2006/main">
  <c r="F73" i="1" l="1"/>
  <c r="F71" i="1"/>
  <c r="F69" i="1"/>
  <c r="F67" i="1"/>
  <c r="F65" i="1"/>
  <c r="F63" i="1"/>
  <c r="F61" i="1"/>
  <c r="F59" i="1"/>
  <c r="E65" i="1" l="1"/>
  <c r="D52" i="1" l="1"/>
  <c r="E53" i="1" l="1"/>
  <c r="I40" i="91"/>
  <c r="I39" i="91"/>
  <c r="I39" i="70"/>
  <c r="I40" i="70"/>
  <c r="I42" i="70"/>
  <c r="K40" i="91" l="1"/>
  <c r="K39" i="91"/>
  <c r="K48" i="71" l="1"/>
  <c r="J48" i="71"/>
  <c r="H48" i="71"/>
  <c r="I47" i="71"/>
  <c r="I46" i="71"/>
  <c r="I45" i="71"/>
  <c r="I44" i="71"/>
  <c r="I43" i="71"/>
  <c r="I42" i="71"/>
  <c r="I41" i="71"/>
  <c r="I40" i="71"/>
  <c r="I39" i="71"/>
  <c r="I38" i="71"/>
  <c r="I37" i="71"/>
  <c r="I36" i="71"/>
  <c r="I35" i="71"/>
  <c r="I34" i="71"/>
  <c r="I33" i="71"/>
  <c r="I32" i="71"/>
  <c r="I31" i="71"/>
  <c r="I30" i="71"/>
  <c r="I29" i="71"/>
  <c r="I28" i="71"/>
  <c r="I27" i="71"/>
  <c r="I26" i="71"/>
  <c r="I25" i="71"/>
  <c r="I24" i="71"/>
  <c r="I23" i="71"/>
  <c r="I22" i="71"/>
  <c r="I21" i="71"/>
  <c r="I20" i="71"/>
  <c r="K49" i="88"/>
  <c r="I34" i="88" l="1"/>
  <c r="I33" i="88"/>
  <c r="O10" i="82"/>
  <c r="P10" i="82"/>
  <c r="O11" i="82"/>
  <c r="P11" i="82"/>
  <c r="O12" i="82"/>
  <c r="P12" i="82"/>
  <c r="O13" i="82"/>
  <c r="P13" i="82"/>
  <c r="O14" i="82"/>
  <c r="P14" i="82"/>
  <c r="O15" i="82"/>
  <c r="P15" i="82"/>
  <c r="O16" i="82"/>
  <c r="P16" i="82"/>
  <c r="O17" i="82"/>
  <c r="P17" i="82"/>
  <c r="O18" i="82"/>
  <c r="P18" i="82"/>
  <c r="O19" i="82"/>
  <c r="P19" i="82"/>
  <c r="O20" i="82"/>
  <c r="P20" i="82"/>
  <c r="O21" i="82"/>
  <c r="P21" i="82"/>
  <c r="O22" i="82"/>
  <c r="P22" i="82"/>
  <c r="O23" i="82"/>
  <c r="P23" i="82"/>
  <c r="O24" i="82"/>
  <c r="P24" i="82"/>
  <c r="O25" i="82"/>
  <c r="P25" i="82"/>
  <c r="O26" i="82"/>
  <c r="P26" i="82"/>
  <c r="O27" i="82"/>
  <c r="P27" i="82"/>
  <c r="O28" i="82"/>
  <c r="P28" i="82"/>
  <c r="O29" i="82"/>
  <c r="P29" i="82"/>
  <c r="O30" i="82"/>
  <c r="P30" i="82"/>
  <c r="O31" i="82"/>
  <c r="P31" i="82"/>
  <c r="O32" i="82"/>
  <c r="P32" i="82"/>
  <c r="O33" i="82"/>
  <c r="P33" i="82"/>
  <c r="O34" i="82"/>
  <c r="P34" i="82"/>
  <c r="O35" i="82"/>
  <c r="P35" i="82"/>
  <c r="O36" i="82"/>
  <c r="P36" i="82"/>
  <c r="O37" i="82"/>
  <c r="P37" i="82"/>
  <c r="O38" i="82"/>
  <c r="P38" i="82"/>
  <c r="O39" i="82"/>
  <c r="P39" i="82"/>
  <c r="O40" i="82"/>
  <c r="P40" i="82"/>
  <c r="O41" i="82"/>
  <c r="P41" i="82"/>
  <c r="O42" i="82"/>
  <c r="P42" i="82"/>
  <c r="O43" i="82"/>
  <c r="P43" i="82"/>
  <c r="O44" i="82"/>
  <c r="P44" i="82"/>
  <c r="O45" i="82"/>
  <c r="P45" i="82"/>
  <c r="O46" i="82"/>
  <c r="P46" i="82"/>
  <c r="O47" i="82"/>
  <c r="P47" i="82"/>
  <c r="O48" i="82"/>
  <c r="P48" i="82"/>
  <c r="O49" i="82"/>
  <c r="P49" i="82"/>
  <c r="O50" i="82"/>
  <c r="P50" i="82"/>
  <c r="O51" i="82"/>
  <c r="P51" i="82"/>
  <c r="O52" i="82"/>
  <c r="P52" i="82"/>
  <c r="O53" i="82"/>
  <c r="P53" i="82"/>
  <c r="O54" i="82"/>
  <c r="P54" i="82"/>
  <c r="O55" i="82"/>
  <c r="P55" i="82"/>
  <c r="O56" i="82"/>
  <c r="P56" i="82"/>
  <c r="O57" i="82"/>
  <c r="P57" i="82"/>
  <c r="O58" i="82"/>
  <c r="P58" i="82"/>
  <c r="O59" i="82"/>
  <c r="P59" i="82"/>
  <c r="O60" i="82"/>
  <c r="P60" i="82"/>
  <c r="O61" i="82"/>
  <c r="P61" i="82"/>
  <c r="O62" i="82"/>
  <c r="P62" i="82"/>
  <c r="O63" i="82"/>
  <c r="P63" i="82"/>
  <c r="O64" i="82"/>
  <c r="P64" i="82"/>
  <c r="O65" i="82"/>
  <c r="P65" i="82"/>
  <c r="O66" i="82"/>
  <c r="P66" i="82"/>
  <c r="O67" i="82"/>
  <c r="P67" i="82"/>
  <c r="O68" i="82"/>
  <c r="P68" i="82"/>
  <c r="O69" i="82"/>
  <c r="P69" i="82"/>
  <c r="O70" i="82"/>
  <c r="P70" i="82"/>
  <c r="O71" i="82"/>
  <c r="P71" i="82"/>
  <c r="O72" i="82"/>
  <c r="P72" i="82"/>
  <c r="O73" i="82"/>
  <c r="P73" i="82"/>
  <c r="O74" i="82"/>
  <c r="P74" i="82"/>
  <c r="O75" i="82"/>
  <c r="P75" i="82"/>
  <c r="O76" i="82"/>
  <c r="P76" i="82"/>
  <c r="O77" i="82"/>
  <c r="P77" i="82"/>
  <c r="O78" i="82"/>
  <c r="P78" i="82"/>
  <c r="O79" i="82"/>
  <c r="P79" i="82"/>
  <c r="O80" i="82"/>
  <c r="P80" i="82"/>
  <c r="O81" i="82"/>
  <c r="P81" i="82"/>
  <c r="O82" i="82"/>
  <c r="P82" i="82"/>
  <c r="O83" i="82"/>
  <c r="P83" i="82"/>
  <c r="O84" i="82"/>
  <c r="P84" i="82"/>
  <c r="O85" i="82"/>
  <c r="P85" i="82"/>
  <c r="O86" i="82"/>
  <c r="P86" i="82"/>
  <c r="O87" i="82"/>
  <c r="P87" i="82"/>
  <c r="O88" i="82"/>
  <c r="P88" i="82"/>
  <c r="O89" i="82"/>
  <c r="P89" i="82"/>
  <c r="O90" i="82"/>
  <c r="P90" i="82"/>
  <c r="O91" i="82"/>
  <c r="P91" i="82"/>
  <c r="O92" i="82"/>
  <c r="P92" i="82"/>
  <c r="O93" i="82"/>
  <c r="P93" i="82"/>
  <c r="O94" i="82"/>
  <c r="P94" i="82"/>
  <c r="O95" i="82"/>
  <c r="P95" i="82"/>
  <c r="O96" i="82"/>
  <c r="P96" i="82"/>
  <c r="O97" i="82"/>
  <c r="P97" i="82"/>
  <c r="O98" i="82"/>
  <c r="P98" i="82"/>
  <c r="O99" i="82"/>
  <c r="P99" i="82"/>
  <c r="O100" i="82"/>
  <c r="P100" i="82"/>
  <c r="O101" i="82"/>
  <c r="P101" i="82"/>
  <c r="O102" i="82"/>
  <c r="P102" i="82"/>
  <c r="O103" i="82"/>
  <c r="P103" i="82"/>
  <c r="O104" i="82"/>
  <c r="P104" i="82"/>
  <c r="O105" i="82"/>
  <c r="P105" i="82"/>
  <c r="O106" i="82"/>
  <c r="P106" i="82"/>
  <c r="O107" i="82"/>
  <c r="P107" i="82"/>
  <c r="O108" i="82"/>
  <c r="P108" i="82"/>
  <c r="O109" i="82"/>
  <c r="P109" i="82"/>
  <c r="O110" i="82"/>
  <c r="P110" i="82"/>
  <c r="O111" i="82"/>
  <c r="P111" i="82"/>
  <c r="O112" i="82"/>
  <c r="P112" i="82"/>
  <c r="O113" i="82"/>
  <c r="P113" i="82"/>
  <c r="O114" i="82"/>
  <c r="P114" i="82"/>
  <c r="O115" i="82"/>
  <c r="P115" i="82"/>
  <c r="O116" i="82"/>
  <c r="P116" i="82"/>
  <c r="O117" i="82"/>
  <c r="P117" i="82"/>
  <c r="O118" i="82"/>
  <c r="P118" i="82"/>
  <c r="O119" i="82"/>
  <c r="P119" i="82"/>
  <c r="O120" i="82"/>
  <c r="P120" i="82"/>
  <c r="O121" i="82"/>
  <c r="P121" i="82"/>
  <c r="O122" i="82"/>
  <c r="P122" i="82"/>
  <c r="O123" i="82"/>
  <c r="P123" i="82"/>
  <c r="O124" i="82"/>
  <c r="P124" i="82"/>
  <c r="O125" i="82"/>
  <c r="P125" i="82"/>
  <c r="O126" i="82"/>
  <c r="P126" i="82"/>
  <c r="O127" i="82"/>
  <c r="P127" i="82"/>
  <c r="O128" i="82"/>
  <c r="P128" i="82"/>
  <c r="O129" i="82"/>
  <c r="P129" i="82"/>
  <c r="O130" i="82"/>
  <c r="P130" i="82"/>
  <c r="O131" i="82"/>
  <c r="P131" i="82"/>
  <c r="O132" i="82"/>
  <c r="P132" i="82"/>
  <c r="O133" i="82"/>
  <c r="P133" i="82"/>
  <c r="O134" i="82"/>
  <c r="P134" i="82"/>
  <c r="O135" i="82"/>
  <c r="P135" i="82"/>
  <c r="O136" i="82"/>
  <c r="P136" i="82"/>
  <c r="O137" i="82"/>
  <c r="P137" i="82"/>
  <c r="O138" i="82"/>
  <c r="P138" i="82"/>
  <c r="O139" i="82"/>
  <c r="P139" i="82"/>
  <c r="O140" i="82"/>
  <c r="P140" i="82"/>
  <c r="O141" i="82"/>
  <c r="P141" i="82"/>
  <c r="O142" i="82"/>
  <c r="P142" i="82"/>
  <c r="O143" i="82"/>
  <c r="P143" i="82"/>
  <c r="O144" i="82"/>
  <c r="P144" i="82"/>
  <c r="O145" i="82"/>
  <c r="P145" i="82"/>
  <c r="O146" i="82"/>
  <c r="P146" i="82"/>
  <c r="O147" i="82"/>
  <c r="P147" i="82"/>
  <c r="O148" i="82"/>
  <c r="P148" i="82"/>
  <c r="O149" i="82"/>
  <c r="P149" i="82"/>
  <c r="O150" i="82"/>
  <c r="P150" i="82"/>
  <c r="O151" i="82"/>
  <c r="P151" i="82"/>
  <c r="O152" i="82"/>
  <c r="P152" i="82"/>
  <c r="O153" i="82"/>
  <c r="P153" i="82"/>
  <c r="O154" i="82"/>
  <c r="P154" i="82"/>
  <c r="O155" i="82"/>
  <c r="P155" i="82"/>
  <c r="O156" i="82"/>
  <c r="P156" i="82"/>
  <c r="O157" i="82"/>
  <c r="P157" i="82"/>
  <c r="O158" i="82"/>
  <c r="P158" i="82"/>
  <c r="O159" i="82"/>
  <c r="P159" i="82"/>
  <c r="O160" i="82"/>
  <c r="P160" i="82"/>
  <c r="O161" i="82"/>
  <c r="P161" i="82"/>
  <c r="O162" i="82"/>
  <c r="P162" i="82"/>
  <c r="O163" i="82"/>
  <c r="P163" i="82"/>
  <c r="O164" i="82"/>
  <c r="P164" i="82"/>
  <c r="O165" i="82"/>
  <c r="P165" i="82"/>
  <c r="O166" i="82"/>
  <c r="P166" i="82"/>
  <c r="O167" i="82"/>
  <c r="P167" i="82"/>
  <c r="O168" i="82"/>
  <c r="P168" i="82"/>
  <c r="O169" i="82"/>
  <c r="P169" i="82"/>
  <c r="O170" i="82"/>
  <c r="P170" i="82"/>
  <c r="O171" i="82"/>
  <c r="P171" i="82"/>
  <c r="O172" i="82"/>
  <c r="P172" i="82"/>
  <c r="O173" i="82"/>
  <c r="P173" i="82"/>
  <c r="O174" i="82"/>
  <c r="P174" i="82"/>
  <c r="O175" i="82"/>
  <c r="P175" i="82"/>
  <c r="O176" i="82"/>
  <c r="P176" i="82"/>
  <c r="O177" i="82"/>
  <c r="P177" i="82"/>
  <c r="O178" i="82"/>
  <c r="P178" i="82"/>
  <c r="O179" i="82"/>
  <c r="P179" i="82"/>
  <c r="O180" i="82"/>
  <c r="P180" i="82"/>
  <c r="O181" i="82"/>
  <c r="P181" i="82"/>
  <c r="O182" i="82"/>
  <c r="P182" i="82"/>
  <c r="O183" i="82"/>
  <c r="P183" i="82"/>
  <c r="O184" i="82"/>
  <c r="P184" i="82"/>
  <c r="O185" i="82"/>
  <c r="P185" i="82"/>
  <c r="O186" i="82"/>
  <c r="P186" i="82"/>
  <c r="O187" i="82"/>
  <c r="P187" i="82"/>
  <c r="O188" i="82"/>
  <c r="P188" i="82"/>
  <c r="O189" i="82"/>
  <c r="P189" i="82"/>
  <c r="O190" i="82"/>
  <c r="P190" i="82"/>
  <c r="O191" i="82"/>
  <c r="P191" i="82"/>
  <c r="O192" i="82"/>
  <c r="P192" i="82"/>
  <c r="O193" i="82"/>
  <c r="P193" i="82"/>
  <c r="O194" i="82"/>
  <c r="P194" i="82"/>
  <c r="O195" i="82"/>
  <c r="P195" i="82"/>
  <c r="O196" i="82"/>
  <c r="P196" i="82"/>
  <c r="O197" i="82"/>
  <c r="P197" i="82"/>
  <c r="O198" i="82"/>
  <c r="P198" i="82"/>
  <c r="O199" i="82"/>
  <c r="P199" i="82"/>
  <c r="O200" i="82"/>
  <c r="P200" i="82"/>
  <c r="O201" i="82"/>
  <c r="P201" i="82"/>
  <c r="O202" i="82"/>
  <c r="P202" i="82"/>
  <c r="O203" i="82"/>
  <c r="P203" i="82"/>
  <c r="O204" i="82"/>
  <c r="P204" i="82"/>
  <c r="O205" i="82"/>
  <c r="P205" i="82"/>
  <c r="O206" i="82"/>
  <c r="P206" i="82"/>
  <c r="O207" i="82"/>
  <c r="P207" i="82"/>
  <c r="O208" i="82"/>
  <c r="P208" i="82"/>
  <c r="O209" i="82"/>
  <c r="P209" i="82"/>
  <c r="O210" i="82"/>
  <c r="P210" i="82"/>
  <c r="O211" i="82"/>
  <c r="P211" i="82"/>
  <c r="O212" i="82"/>
  <c r="P212" i="82"/>
  <c r="O213" i="82"/>
  <c r="P213" i="82"/>
  <c r="O214" i="82"/>
  <c r="P214" i="82"/>
  <c r="O215" i="82"/>
  <c r="P215" i="82"/>
  <c r="O216" i="82"/>
  <c r="P216" i="82"/>
  <c r="O217" i="82"/>
  <c r="P217" i="82"/>
  <c r="O218" i="82"/>
  <c r="P218" i="82"/>
  <c r="O219" i="82"/>
  <c r="P219" i="82"/>
  <c r="O220" i="82"/>
  <c r="P220" i="82"/>
  <c r="O221" i="82"/>
  <c r="P221" i="82"/>
  <c r="O222" i="82"/>
  <c r="P222" i="82"/>
  <c r="O223" i="82"/>
  <c r="P223" i="82"/>
  <c r="O224" i="82"/>
  <c r="P224" i="82"/>
  <c r="O225" i="82"/>
  <c r="P225" i="82"/>
  <c r="O226" i="82"/>
  <c r="P226" i="82"/>
  <c r="O227" i="82"/>
  <c r="P227" i="82"/>
  <c r="O228" i="82"/>
  <c r="P228" i="82"/>
  <c r="O229" i="82"/>
  <c r="P229" i="82"/>
  <c r="O230" i="82"/>
  <c r="P230" i="82"/>
  <c r="O231" i="82"/>
  <c r="P231" i="82"/>
  <c r="O232" i="82"/>
  <c r="P232" i="82"/>
  <c r="O233" i="82"/>
  <c r="P233" i="82"/>
  <c r="O234" i="82"/>
  <c r="P234" i="82"/>
  <c r="O235" i="82"/>
  <c r="P235" i="82"/>
  <c r="O236" i="82"/>
  <c r="P236" i="82"/>
  <c r="O237" i="82"/>
  <c r="P237" i="82"/>
  <c r="O238" i="82"/>
  <c r="P238" i="82"/>
  <c r="O239" i="82"/>
  <c r="P239" i="82"/>
  <c r="O240" i="82"/>
  <c r="P240" i="82"/>
  <c r="O241" i="82"/>
  <c r="P241" i="82"/>
  <c r="O242" i="82"/>
  <c r="P242" i="82"/>
  <c r="O243" i="82"/>
  <c r="P243" i="82"/>
  <c r="O244" i="82"/>
  <c r="P244" i="82"/>
  <c r="O245" i="82"/>
  <c r="P245" i="82"/>
  <c r="O246" i="82"/>
  <c r="P246" i="82"/>
  <c r="O247" i="82"/>
  <c r="P247" i="82"/>
  <c r="O248" i="82"/>
  <c r="P248" i="82"/>
  <c r="O249" i="82"/>
  <c r="P249" i="82"/>
  <c r="O250" i="82"/>
  <c r="P250" i="82"/>
  <c r="O251" i="82"/>
  <c r="P251" i="82"/>
  <c r="O252" i="82"/>
  <c r="P252" i="82"/>
  <c r="O253" i="82"/>
  <c r="P253" i="82"/>
  <c r="O254" i="82"/>
  <c r="P254" i="82"/>
  <c r="O255" i="82"/>
  <c r="P255" i="82"/>
  <c r="O256" i="82"/>
  <c r="P256" i="82"/>
  <c r="O257" i="82"/>
  <c r="P257" i="82"/>
  <c r="O258" i="82"/>
  <c r="P258" i="82"/>
  <c r="O259" i="82"/>
  <c r="P259" i="82"/>
  <c r="O260" i="82"/>
  <c r="P260" i="82"/>
  <c r="O261" i="82"/>
  <c r="P261" i="82"/>
  <c r="O262" i="82"/>
  <c r="P262" i="82"/>
  <c r="O263" i="82"/>
  <c r="P263" i="82"/>
  <c r="O264" i="82"/>
  <c r="P264" i="82"/>
  <c r="O265" i="82"/>
  <c r="P265" i="82"/>
  <c r="O266" i="82"/>
  <c r="P266" i="82"/>
  <c r="O267" i="82"/>
  <c r="P267" i="82"/>
  <c r="O268" i="82"/>
  <c r="P268" i="82"/>
  <c r="O269" i="82"/>
  <c r="P269" i="82"/>
  <c r="O270" i="82"/>
  <c r="P270" i="82"/>
  <c r="O271" i="82"/>
  <c r="P271" i="82"/>
  <c r="O272" i="82"/>
  <c r="P272" i="82"/>
  <c r="O273" i="82"/>
  <c r="P273" i="82"/>
  <c r="O274" i="82"/>
  <c r="P274" i="82"/>
  <c r="O275" i="82"/>
  <c r="P275" i="82"/>
  <c r="O276" i="82"/>
  <c r="P276" i="82"/>
  <c r="O277" i="82"/>
  <c r="P277" i="82"/>
  <c r="O278" i="82"/>
  <c r="P278" i="82"/>
  <c r="O279" i="82"/>
  <c r="P279" i="82"/>
  <c r="O280" i="82"/>
  <c r="P280" i="82"/>
  <c r="O281" i="82"/>
  <c r="P281" i="82"/>
  <c r="O282" i="82"/>
  <c r="P282" i="82"/>
  <c r="O283" i="82"/>
  <c r="P283" i="82"/>
  <c r="O284" i="82"/>
  <c r="P284" i="82"/>
  <c r="O285" i="82"/>
  <c r="P285" i="82"/>
  <c r="O286" i="82"/>
  <c r="P286" i="82"/>
  <c r="O287" i="82"/>
  <c r="P287" i="82"/>
  <c r="O288" i="82"/>
  <c r="P288" i="82"/>
  <c r="O289" i="82"/>
  <c r="P289" i="82"/>
  <c r="O290" i="82"/>
  <c r="P290" i="82"/>
  <c r="O291" i="82"/>
  <c r="P291" i="82"/>
  <c r="O292" i="82"/>
  <c r="P292" i="82"/>
  <c r="O293" i="82"/>
  <c r="P293" i="82"/>
  <c r="O294" i="82"/>
  <c r="P294" i="82"/>
  <c r="O295" i="82"/>
  <c r="P295" i="82"/>
  <c r="O296" i="82"/>
  <c r="P296" i="82"/>
  <c r="O297" i="82"/>
  <c r="P297" i="82"/>
  <c r="O298" i="82"/>
  <c r="P298" i="82"/>
  <c r="O299" i="82"/>
  <c r="P299" i="82"/>
  <c r="O300" i="82"/>
  <c r="P300" i="82"/>
  <c r="O301" i="82"/>
  <c r="P301" i="82"/>
  <c r="O302" i="82"/>
  <c r="P302" i="82"/>
  <c r="O303" i="82"/>
  <c r="P303" i="82"/>
  <c r="O304" i="82"/>
  <c r="P304" i="82"/>
  <c r="O305" i="82"/>
  <c r="P305" i="82"/>
  <c r="O306" i="82"/>
  <c r="P306" i="82"/>
  <c r="O307" i="82"/>
  <c r="P307" i="82"/>
  <c r="O308" i="82"/>
  <c r="P308" i="82"/>
  <c r="P9" i="82"/>
  <c r="O9" i="82"/>
  <c r="O10" i="81"/>
  <c r="P10" i="81"/>
  <c r="O11" i="81"/>
  <c r="P11" i="81"/>
  <c r="O12" i="81"/>
  <c r="P12" i="81"/>
  <c r="O13" i="81"/>
  <c r="P13" i="81"/>
  <c r="O14" i="81"/>
  <c r="P14" i="81"/>
  <c r="O15" i="81"/>
  <c r="P15" i="81"/>
  <c r="O16" i="81"/>
  <c r="P16" i="81"/>
  <c r="O17" i="81"/>
  <c r="P17" i="81"/>
  <c r="O18" i="81"/>
  <c r="P18" i="81"/>
  <c r="O19" i="81"/>
  <c r="P19" i="81"/>
  <c r="O20" i="81"/>
  <c r="P20" i="81"/>
  <c r="O21" i="81"/>
  <c r="P21" i="81"/>
  <c r="O22" i="81"/>
  <c r="P22" i="81"/>
  <c r="O23" i="81"/>
  <c r="P23" i="81"/>
  <c r="O24" i="81"/>
  <c r="P24" i="81"/>
  <c r="O25" i="81"/>
  <c r="P25" i="81"/>
  <c r="O26" i="81"/>
  <c r="P26" i="81"/>
  <c r="O27" i="81"/>
  <c r="P27" i="81"/>
  <c r="O28" i="81"/>
  <c r="P28" i="81"/>
  <c r="O29" i="81"/>
  <c r="P29" i="81"/>
  <c r="O30" i="81"/>
  <c r="P30" i="81"/>
  <c r="O31" i="81"/>
  <c r="P31" i="81"/>
  <c r="O32" i="81"/>
  <c r="P32" i="81"/>
  <c r="O33" i="81"/>
  <c r="P33" i="81"/>
  <c r="O34" i="81"/>
  <c r="P34" i="81"/>
  <c r="O35" i="81"/>
  <c r="P35" i="81"/>
  <c r="O36" i="81"/>
  <c r="P36" i="81"/>
  <c r="O37" i="81"/>
  <c r="P37" i="81"/>
  <c r="O38" i="81"/>
  <c r="P38" i="81"/>
  <c r="O39" i="81"/>
  <c r="P39" i="81"/>
  <c r="O40" i="81"/>
  <c r="P40" i="81"/>
  <c r="O41" i="81"/>
  <c r="P41" i="81"/>
  <c r="O42" i="81"/>
  <c r="P42" i="81"/>
  <c r="O43" i="81"/>
  <c r="P43" i="81"/>
  <c r="O44" i="81"/>
  <c r="P44" i="81"/>
  <c r="O45" i="81"/>
  <c r="P45" i="81"/>
  <c r="O46" i="81"/>
  <c r="P46" i="81"/>
  <c r="O47" i="81"/>
  <c r="P47" i="81"/>
  <c r="O48" i="81"/>
  <c r="P48" i="81"/>
  <c r="O49" i="81"/>
  <c r="P49" i="81"/>
  <c r="O50" i="81"/>
  <c r="P50" i="81"/>
  <c r="O51" i="81"/>
  <c r="P51" i="81"/>
  <c r="O52" i="81"/>
  <c r="P52" i="81"/>
  <c r="O53" i="81"/>
  <c r="P53" i="81"/>
  <c r="O54" i="81"/>
  <c r="P54" i="81"/>
  <c r="O55" i="81"/>
  <c r="P55" i="81"/>
  <c r="O56" i="81"/>
  <c r="P56" i="81"/>
  <c r="O57" i="81"/>
  <c r="P57" i="81"/>
  <c r="O58" i="81"/>
  <c r="P58" i="81"/>
  <c r="O59" i="81"/>
  <c r="P59" i="81"/>
  <c r="O60" i="81"/>
  <c r="P60" i="81"/>
  <c r="O61" i="81"/>
  <c r="P61" i="81"/>
  <c r="O62" i="81"/>
  <c r="P62" i="81"/>
  <c r="O63" i="81"/>
  <c r="P63" i="81"/>
  <c r="O64" i="81"/>
  <c r="P64" i="81"/>
  <c r="O65" i="81"/>
  <c r="P65" i="81"/>
  <c r="O66" i="81"/>
  <c r="P66" i="81"/>
  <c r="O67" i="81"/>
  <c r="P67" i="81"/>
  <c r="O68" i="81"/>
  <c r="P68" i="81"/>
  <c r="O69" i="81"/>
  <c r="P69" i="81"/>
  <c r="O70" i="81"/>
  <c r="P70" i="81"/>
  <c r="O71" i="81"/>
  <c r="P71" i="81"/>
  <c r="O72" i="81"/>
  <c r="P72" i="81"/>
  <c r="O73" i="81"/>
  <c r="P73" i="81"/>
  <c r="O74" i="81"/>
  <c r="P74" i="81"/>
  <c r="O75" i="81"/>
  <c r="P75" i="81"/>
  <c r="O76" i="81"/>
  <c r="P76" i="81"/>
  <c r="O77" i="81"/>
  <c r="P77" i="81"/>
  <c r="O78" i="81"/>
  <c r="P78" i="81"/>
  <c r="O79" i="81"/>
  <c r="P79" i="81"/>
  <c r="O80" i="81"/>
  <c r="P80" i="81"/>
  <c r="O81" i="81"/>
  <c r="P81" i="81"/>
  <c r="O82" i="81"/>
  <c r="P82" i="81"/>
  <c r="O83" i="81"/>
  <c r="P83" i="81"/>
  <c r="O84" i="81"/>
  <c r="P84" i="81"/>
  <c r="O85" i="81"/>
  <c r="P85" i="81"/>
  <c r="O86" i="81"/>
  <c r="P86" i="81"/>
  <c r="O87" i="81"/>
  <c r="P87" i="81"/>
  <c r="O88" i="81"/>
  <c r="P88" i="81"/>
  <c r="O89" i="81"/>
  <c r="P89" i="81"/>
  <c r="O90" i="81"/>
  <c r="P90" i="81"/>
  <c r="O91" i="81"/>
  <c r="P91" i="81"/>
  <c r="O92" i="81"/>
  <c r="P92" i="81"/>
  <c r="O93" i="81"/>
  <c r="P93" i="81"/>
  <c r="O94" i="81"/>
  <c r="P94" i="81"/>
  <c r="O95" i="81"/>
  <c r="P95" i="81"/>
  <c r="O96" i="81"/>
  <c r="P96" i="81"/>
  <c r="O97" i="81"/>
  <c r="P97" i="81"/>
  <c r="O98" i="81"/>
  <c r="P98" i="81"/>
  <c r="O99" i="81"/>
  <c r="P99" i="81"/>
  <c r="O100" i="81"/>
  <c r="P100" i="81"/>
  <c r="O101" i="81"/>
  <c r="P101" i="81"/>
  <c r="O102" i="81"/>
  <c r="P102" i="81"/>
  <c r="O103" i="81"/>
  <c r="P103" i="81"/>
  <c r="O104" i="81"/>
  <c r="P104" i="81"/>
  <c r="O105" i="81"/>
  <c r="P105" i="81"/>
  <c r="O106" i="81"/>
  <c r="P106" i="81"/>
  <c r="O107" i="81"/>
  <c r="P107" i="81"/>
  <c r="O108" i="81"/>
  <c r="P108" i="81"/>
  <c r="O109" i="81"/>
  <c r="P109" i="81"/>
  <c r="O110" i="81"/>
  <c r="P110" i="81"/>
  <c r="O111" i="81"/>
  <c r="P111" i="81"/>
  <c r="O112" i="81"/>
  <c r="P112" i="81"/>
  <c r="O113" i="81"/>
  <c r="P113" i="81"/>
  <c r="O114" i="81"/>
  <c r="P114" i="81"/>
  <c r="O115" i="81"/>
  <c r="P115" i="81"/>
  <c r="O116" i="81"/>
  <c r="P116" i="81"/>
  <c r="O117" i="81"/>
  <c r="P117" i="81"/>
  <c r="O118" i="81"/>
  <c r="P118" i="81"/>
  <c r="O119" i="81"/>
  <c r="P119" i="81"/>
  <c r="O120" i="81"/>
  <c r="P120" i="81"/>
  <c r="O121" i="81"/>
  <c r="P121" i="81"/>
  <c r="O122" i="81"/>
  <c r="P122" i="81"/>
  <c r="O123" i="81"/>
  <c r="P123" i="81"/>
  <c r="O124" i="81"/>
  <c r="P124" i="81"/>
  <c r="O125" i="81"/>
  <c r="P125" i="81"/>
  <c r="O126" i="81"/>
  <c r="P126" i="81"/>
  <c r="O127" i="81"/>
  <c r="P127" i="81"/>
  <c r="O128" i="81"/>
  <c r="P128" i="81"/>
  <c r="O129" i="81"/>
  <c r="P129" i="81"/>
  <c r="O130" i="81"/>
  <c r="P130" i="81"/>
  <c r="O131" i="81"/>
  <c r="P131" i="81"/>
  <c r="O132" i="81"/>
  <c r="P132" i="81"/>
  <c r="O133" i="81"/>
  <c r="P133" i="81"/>
  <c r="O134" i="81"/>
  <c r="P134" i="81"/>
  <c r="O135" i="81"/>
  <c r="P135" i="81"/>
  <c r="O136" i="81"/>
  <c r="P136" i="81"/>
  <c r="O137" i="81"/>
  <c r="P137" i="81"/>
  <c r="O138" i="81"/>
  <c r="P138" i="81"/>
  <c r="O139" i="81"/>
  <c r="P139" i="81"/>
  <c r="O140" i="81"/>
  <c r="P140" i="81"/>
  <c r="O141" i="81"/>
  <c r="P141" i="81"/>
  <c r="O142" i="81"/>
  <c r="P142" i="81"/>
  <c r="O143" i="81"/>
  <c r="P143" i="81"/>
  <c r="O144" i="81"/>
  <c r="P144" i="81"/>
  <c r="O145" i="81"/>
  <c r="P145" i="81"/>
  <c r="O146" i="81"/>
  <c r="P146" i="81"/>
  <c r="O147" i="81"/>
  <c r="P147" i="81"/>
  <c r="O148" i="81"/>
  <c r="P148" i="81"/>
  <c r="O149" i="81"/>
  <c r="P149" i="81"/>
  <c r="O150" i="81"/>
  <c r="P150" i="81"/>
  <c r="O151" i="81"/>
  <c r="P151" i="81"/>
  <c r="O152" i="81"/>
  <c r="P152" i="81"/>
  <c r="O153" i="81"/>
  <c r="P153" i="81"/>
  <c r="O154" i="81"/>
  <c r="P154" i="81"/>
  <c r="O155" i="81"/>
  <c r="P155" i="81"/>
  <c r="O156" i="81"/>
  <c r="P156" i="81"/>
  <c r="O157" i="81"/>
  <c r="P157" i="81"/>
  <c r="O158" i="81"/>
  <c r="P158" i="81"/>
  <c r="O159" i="81"/>
  <c r="P159" i="81"/>
  <c r="O160" i="81"/>
  <c r="P160" i="81"/>
  <c r="O161" i="81"/>
  <c r="P161" i="81"/>
  <c r="O162" i="81"/>
  <c r="P162" i="81"/>
  <c r="O163" i="81"/>
  <c r="P163" i="81"/>
  <c r="O164" i="81"/>
  <c r="P164" i="81"/>
  <c r="O165" i="81"/>
  <c r="P165" i="81"/>
  <c r="O166" i="81"/>
  <c r="P166" i="81"/>
  <c r="O167" i="81"/>
  <c r="P167" i="81"/>
  <c r="O168" i="81"/>
  <c r="P168" i="81"/>
  <c r="O169" i="81"/>
  <c r="P169" i="81"/>
  <c r="O170" i="81"/>
  <c r="P170" i="81"/>
  <c r="O171" i="81"/>
  <c r="P171" i="81"/>
  <c r="O172" i="81"/>
  <c r="P172" i="81"/>
  <c r="O173" i="81"/>
  <c r="P173" i="81"/>
  <c r="O174" i="81"/>
  <c r="P174" i="81"/>
  <c r="O175" i="81"/>
  <c r="P175" i="81"/>
  <c r="O176" i="81"/>
  <c r="P176" i="81"/>
  <c r="O177" i="81"/>
  <c r="P177" i="81"/>
  <c r="O178" i="81"/>
  <c r="P178" i="81"/>
  <c r="O179" i="81"/>
  <c r="P179" i="81"/>
  <c r="O180" i="81"/>
  <c r="P180" i="81"/>
  <c r="O181" i="81"/>
  <c r="P181" i="81"/>
  <c r="O182" i="81"/>
  <c r="P182" i="81"/>
  <c r="O183" i="81"/>
  <c r="P183" i="81"/>
  <c r="O184" i="81"/>
  <c r="P184" i="81"/>
  <c r="O185" i="81"/>
  <c r="P185" i="81"/>
  <c r="O186" i="81"/>
  <c r="P186" i="81"/>
  <c r="O187" i="81"/>
  <c r="P187" i="81"/>
  <c r="O188" i="81"/>
  <c r="P188" i="81"/>
  <c r="O189" i="81"/>
  <c r="P189" i="81"/>
  <c r="O190" i="81"/>
  <c r="P190" i="81"/>
  <c r="O191" i="81"/>
  <c r="P191" i="81"/>
  <c r="O192" i="81"/>
  <c r="P192" i="81"/>
  <c r="O193" i="81"/>
  <c r="P193" i="81"/>
  <c r="O194" i="81"/>
  <c r="P194" i="81"/>
  <c r="O195" i="81"/>
  <c r="P195" i="81"/>
  <c r="O196" i="81"/>
  <c r="P196" i="81"/>
  <c r="O197" i="81"/>
  <c r="P197" i="81"/>
  <c r="O198" i="81"/>
  <c r="P198" i="81"/>
  <c r="O199" i="81"/>
  <c r="P199" i="81"/>
  <c r="O200" i="81"/>
  <c r="P200" i="81"/>
  <c r="O201" i="81"/>
  <c r="P201" i="81"/>
  <c r="O202" i="81"/>
  <c r="P202" i="81"/>
  <c r="O203" i="81"/>
  <c r="P203" i="81"/>
  <c r="O204" i="81"/>
  <c r="P204" i="81"/>
  <c r="O205" i="81"/>
  <c r="P205" i="81"/>
  <c r="O206" i="81"/>
  <c r="P206" i="81"/>
  <c r="O207" i="81"/>
  <c r="P207" i="81"/>
  <c r="O208" i="81"/>
  <c r="P208" i="81"/>
  <c r="O209" i="81"/>
  <c r="P209" i="81"/>
  <c r="O210" i="81"/>
  <c r="P210" i="81"/>
  <c r="O211" i="81"/>
  <c r="P211" i="81"/>
  <c r="O212" i="81"/>
  <c r="P212" i="81"/>
  <c r="O213" i="81"/>
  <c r="P213" i="81"/>
  <c r="O214" i="81"/>
  <c r="P214" i="81"/>
  <c r="O215" i="81"/>
  <c r="P215" i="81"/>
  <c r="O216" i="81"/>
  <c r="P216" i="81"/>
  <c r="O217" i="81"/>
  <c r="P217" i="81"/>
  <c r="O218" i="81"/>
  <c r="P218" i="81"/>
  <c r="O219" i="81"/>
  <c r="P219" i="81"/>
  <c r="O220" i="81"/>
  <c r="P220" i="81"/>
  <c r="O221" i="81"/>
  <c r="P221" i="81"/>
  <c r="O222" i="81"/>
  <c r="P222" i="81"/>
  <c r="O223" i="81"/>
  <c r="P223" i="81"/>
  <c r="O224" i="81"/>
  <c r="P224" i="81"/>
  <c r="O225" i="81"/>
  <c r="P225" i="81"/>
  <c r="O226" i="81"/>
  <c r="P226" i="81"/>
  <c r="O227" i="81"/>
  <c r="P227" i="81"/>
  <c r="O228" i="81"/>
  <c r="P228" i="81"/>
  <c r="O229" i="81"/>
  <c r="P229" i="81"/>
  <c r="O230" i="81"/>
  <c r="P230" i="81"/>
  <c r="O231" i="81"/>
  <c r="P231" i="81"/>
  <c r="O232" i="81"/>
  <c r="P232" i="81"/>
  <c r="O233" i="81"/>
  <c r="P233" i="81"/>
  <c r="O234" i="81"/>
  <c r="P234" i="81"/>
  <c r="O235" i="81"/>
  <c r="P235" i="81"/>
  <c r="O236" i="81"/>
  <c r="P236" i="81"/>
  <c r="O237" i="81"/>
  <c r="P237" i="81"/>
  <c r="O238" i="81"/>
  <c r="P238" i="81"/>
  <c r="O239" i="81"/>
  <c r="P239" i="81"/>
  <c r="O240" i="81"/>
  <c r="P240" i="81"/>
  <c r="O241" i="81"/>
  <c r="P241" i="81"/>
  <c r="O242" i="81"/>
  <c r="P242" i="81"/>
  <c r="O243" i="81"/>
  <c r="P243" i="81"/>
  <c r="O244" i="81"/>
  <c r="P244" i="81"/>
  <c r="O245" i="81"/>
  <c r="P245" i="81"/>
  <c r="O246" i="81"/>
  <c r="P246" i="81"/>
  <c r="O247" i="81"/>
  <c r="P247" i="81"/>
  <c r="O248" i="81"/>
  <c r="P248" i="81"/>
  <c r="O249" i="81"/>
  <c r="P249" i="81"/>
  <c r="O250" i="81"/>
  <c r="P250" i="81"/>
  <c r="O251" i="81"/>
  <c r="P251" i="81"/>
  <c r="O252" i="81"/>
  <c r="P252" i="81"/>
  <c r="O253" i="81"/>
  <c r="P253" i="81"/>
  <c r="O254" i="81"/>
  <c r="P254" i="81"/>
  <c r="O255" i="81"/>
  <c r="P255" i="81"/>
  <c r="O256" i="81"/>
  <c r="P256" i="81"/>
  <c r="O257" i="81"/>
  <c r="P257" i="81"/>
  <c r="O258" i="81"/>
  <c r="P258" i="81"/>
  <c r="O259" i="81"/>
  <c r="P259" i="81"/>
  <c r="O260" i="81"/>
  <c r="P260" i="81"/>
  <c r="O261" i="81"/>
  <c r="P261" i="81"/>
  <c r="O262" i="81"/>
  <c r="P262" i="81"/>
  <c r="O263" i="81"/>
  <c r="P263" i="81"/>
  <c r="O264" i="81"/>
  <c r="P264" i="81"/>
  <c r="O265" i="81"/>
  <c r="P265" i="81"/>
  <c r="O266" i="81"/>
  <c r="P266" i="81"/>
  <c r="O267" i="81"/>
  <c r="P267" i="81"/>
  <c r="O268" i="81"/>
  <c r="P268" i="81"/>
  <c r="O269" i="81"/>
  <c r="P269" i="81"/>
  <c r="O270" i="81"/>
  <c r="P270" i="81"/>
  <c r="O271" i="81"/>
  <c r="P271" i="81"/>
  <c r="O272" i="81"/>
  <c r="P272" i="81"/>
  <c r="O273" i="81"/>
  <c r="P273" i="81"/>
  <c r="O274" i="81"/>
  <c r="P274" i="81"/>
  <c r="O275" i="81"/>
  <c r="P275" i="81"/>
  <c r="O276" i="81"/>
  <c r="P276" i="81"/>
  <c r="O277" i="81"/>
  <c r="P277" i="81"/>
  <c r="O278" i="81"/>
  <c r="P278" i="81"/>
  <c r="O279" i="81"/>
  <c r="P279" i="81"/>
  <c r="O280" i="81"/>
  <c r="P280" i="81"/>
  <c r="O281" i="81"/>
  <c r="P281" i="81"/>
  <c r="O282" i="81"/>
  <c r="P282" i="81"/>
  <c r="O283" i="81"/>
  <c r="P283" i="81"/>
  <c r="O284" i="81"/>
  <c r="P284" i="81"/>
  <c r="O285" i="81"/>
  <c r="P285" i="81"/>
  <c r="O286" i="81"/>
  <c r="P286" i="81"/>
  <c r="O287" i="81"/>
  <c r="P287" i="81"/>
  <c r="O288" i="81"/>
  <c r="P288" i="81"/>
  <c r="O289" i="81"/>
  <c r="P289" i="81"/>
  <c r="O290" i="81"/>
  <c r="P290" i="81"/>
  <c r="O291" i="81"/>
  <c r="P291" i="81"/>
  <c r="O292" i="81"/>
  <c r="P292" i="81"/>
  <c r="O293" i="81"/>
  <c r="P293" i="81"/>
  <c r="O294" i="81"/>
  <c r="P294" i="81"/>
  <c r="O295" i="81"/>
  <c r="P295" i="81"/>
  <c r="O296" i="81"/>
  <c r="P296" i="81"/>
  <c r="O297" i="81"/>
  <c r="P297" i="81"/>
  <c r="O298" i="81"/>
  <c r="P298" i="81"/>
  <c r="O299" i="81"/>
  <c r="P299" i="81"/>
  <c r="O300" i="81"/>
  <c r="P300" i="81"/>
  <c r="O301" i="81"/>
  <c r="P301" i="81"/>
  <c r="O302" i="81"/>
  <c r="P302" i="81"/>
  <c r="O303" i="81"/>
  <c r="P303" i="81"/>
  <c r="O304" i="81"/>
  <c r="P304" i="81"/>
  <c r="O305" i="81"/>
  <c r="P305" i="81"/>
  <c r="O306" i="81"/>
  <c r="P306" i="81"/>
  <c r="O307" i="81"/>
  <c r="P307" i="81"/>
  <c r="O308" i="81"/>
  <c r="P308" i="81"/>
  <c r="P9" i="81"/>
  <c r="O9" i="81"/>
  <c r="O10" i="80"/>
  <c r="P10" i="80"/>
  <c r="O11" i="80"/>
  <c r="P11" i="80"/>
  <c r="O12" i="80"/>
  <c r="P12" i="80"/>
  <c r="O13" i="80"/>
  <c r="P13" i="80"/>
  <c r="O14" i="80"/>
  <c r="P14" i="80"/>
  <c r="O15" i="80"/>
  <c r="P15" i="80"/>
  <c r="O16" i="80"/>
  <c r="P16" i="80"/>
  <c r="O17" i="80"/>
  <c r="P17" i="80"/>
  <c r="O18" i="80"/>
  <c r="P18" i="80"/>
  <c r="O19" i="80"/>
  <c r="P19" i="80"/>
  <c r="O20" i="80"/>
  <c r="P20" i="80"/>
  <c r="O21" i="80"/>
  <c r="P21" i="80"/>
  <c r="O22" i="80"/>
  <c r="P22" i="80"/>
  <c r="O23" i="80"/>
  <c r="P23" i="80"/>
  <c r="O24" i="80"/>
  <c r="P24" i="80"/>
  <c r="O25" i="80"/>
  <c r="P25" i="80"/>
  <c r="O26" i="80"/>
  <c r="P26" i="80"/>
  <c r="O27" i="80"/>
  <c r="P27" i="80"/>
  <c r="O28" i="80"/>
  <c r="P28" i="80"/>
  <c r="O29" i="80"/>
  <c r="P29" i="80"/>
  <c r="O30" i="80"/>
  <c r="P30" i="80"/>
  <c r="O31" i="80"/>
  <c r="P31" i="80"/>
  <c r="O32" i="80"/>
  <c r="P32" i="80"/>
  <c r="O33" i="80"/>
  <c r="P33" i="80"/>
  <c r="O34" i="80"/>
  <c r="P34" i="80"/>
  <c r="O35" i="80"/>
  <c r="P35" i="80"/>
  <c r="O36" i="80"/>
  <c r="P36" i="80"/>
  <c r="O37" i="80"/>
  <c r="P37" i="80"/>
  <c r="O38" i="80"/>
  <c r="P38" i="80"/>
  <c r="O39" i="80"/>
  <c r="P39" i="80"/>
  <c r="O40" i="80"/>
  <c r="P40" i="80"/>
  <c r="O41" i="80"/>
  <c r="P41" i="80"/>
  <c r="O42" i="80"/>
  <c r="P42" i="80"/>
  <c r="O43" i="80"/>
  <c r="P43" i="80"/>
  <c r="O44" i="80"/>
  <c r="P44" i="80"/>
  <c r="O45" i="80"/>
  <c r="P45" i="80"/>
  <c r="O46" i="80"/>
  <c r="P46" i="80"/>
  <c r="O47" i="80"/>
  <c r="P47" i="80"/>
  <c r="O48" i="80"/>
  <c r="P48" i="80"/>
  <c r="O49" i="80"/>
  <c r="P49" i="80"/>
  <c r="O50" i="80"/>
  <c r="P50" i="80"/>
  <c r="O51" i="80"/>
  <c r="P51" i="80"/>
  <c r="O52" i="80"/>
  <c r="P52" i="80"/>
  <c r="O53" i="80"/>
  <c r="P53" i="80"/>
  <c r="O54" i="80"/>
  <c r="P54" i="80"/>
  <c r="O55" i="80"/>
  <c r="P55" i="80"/>
  <c r="O56" i="80"/>
  <c r="P56" i="80"/>
  <c r="O57" i="80"/>
  <c r="P57" i="80"/>
  <c r="O58" i="80"/>
  <c r="P58" i="80"/>
  <c r="O59" i="80"/>
  <c r="P59" i="80"/>
  <c r="O60" i="80"/>
  <c r="P60" i="80"/>
  <c r="O61" i="80"/>
  <c r="P61" i="80"/>
  <c r="O62" i="80"/>
  <c r="P62" i="80"/>
  <c r="O63" i="80"/>
  <c r="P63" i="80"/>
  <c r="O64" i="80"/>
  <c r="P64" i="80"/>
  <c r="O65" i="80"/>
  <c r="P65" i="80"/>
  <c r="O66" i="80"/>
  <c r="P66" i="80"/>
  <c r="O67" i="80"/>
  <c r="P67" i="80"/>
  <c r="O68" i="80"/>
  <c r="P68" i="80"/>
  <c r="O69" i="80"/>
  <c r="P69" i="80"/>
  <c r="O70" i="80"/>
  <c r="P70" i="80"/>
  <c r="O71" i="80"/>
  <c r="P71" i="80"/>
  <c r="O72" i="80"/>
  <c r="P72" i="80"/>
  <c r="O73" i="80"/>
  <c r="P73" i="80"/>
  <c r="O74" i="80"/>
  <c r="P74" i="80"/>
  <c r="O75" i="80"/>
  <c r="P75" i="80"/>
  <c r="O76" i="80"/>
  <c r="P76" i="80"/>
  <c r="O77" i="80"/>
  <c r="P77" i="80"/>
  <c r="O78" i="80"/>
  <c r="P78" i="80"/>
  <c r="O79" i="80"/>
  <c r="P79" i="80"/>
  <c r="O80" i="80"/>
  <c r="P80" i="80"/>
  <c r="O81" i="80"/>
  <c r="P81" i="80"/>
  <c r="O82" i="80"/>
  <c r="P82" i="80"/>
  <c r="O83" i="80"/>
  <c r="P83" i="80"/>
  <c r="O84" i="80"/>
  <c r="P84" i="80"/>
  <c r="O85" i="80"/>
  <c r="P85" i="80"/>
  <c r="O86" i="80"/>
  <c r="P86" i="80"/>
  <c r="O87" i="80"/>
  <c r="P87" i="80"/>
  <c r="O88" i="80"/>
  <c r="P88" i="80"/>
  <c r="O89" i="80"/>
  <c r="P89" i="80"/>
  <c r="O90" i="80"/>
  <c r="P90" i="80"/>
  <c r="O91" i="80"/>
  <c r="P91" i="80"/>
  <c r="O92" i="80"/>
  <c r="P92" i="80"/>
  <c r="O93" i="80"/>
  <c r="P93" i="80"/>
  <c r="O94" i="80"/>
  <c r="P94" i="80"/>
  <c r="O95" i="80"/>
  <c r="P95" i="80"/>
  <c r="O96" i="80"/>
  <c r="P96" i="80"/>
  <c r="O97" i="80"/>
  <c r="P97" i="80"/>
  <c r="O98" i="80"/>
  <c r="P98" i="80"/>
  <c r="O99" i="80"/>
  <c r="P99" i="80"/>
  <c r="O100" i="80"/>
  <c r="P100" i="80"/>
  <c r="O101" i="80"/>
  <c r="P101" i="80"/>
  <c r="O102" i="80"/>
  <c r="P102" i="80"/>
  <c r="O103" i="80"/>
  <c r="P103" i="80"/>
  <c r="O104" i="80"/>
  <c r="P104" i="80"/>
  <c r="O105" i="80"/>
  <c r="P105" i="80"/>
  <c r="O106" i="80"/>
  <c r="P106" i="80"/>
  <c r="O107" i="80"/>
  <c r="P107" i="80"/>
  <c r="O108" i="80"/>
  <c r="P108" i="80"/>
  <c r="O109" i="80"/>
  <c r="P109" i="80"/>
  <c r="O110" i="80"/>
  <c r="P110" i="80"/>
  <c r="O111" i="80"/>
  <c r="P111" i="80"/>
  <c r="O112" i="80"/>
  <c r="P112" i="80"/>
  <c r="O113" i="80"/>
  <c r="P113" i="80"/>
  <c r="O114" i="80"/>
  <c r="P114" i="80"/>
  <c r="O115" i="80"/>
  <c r="P115" i="80"/>
  <c r="O116" i="80"/>
  <c r="P116" i="80"/>
  <c r="O117" i="80"/>
  <c r="P117" i="80"/>
  <c r="O118" i="80"/>
  <c r="P118" i="80"/>
  <c r="O119" i="80"/>
  <c r="P119" i="80"/>
  <c r="O120" i="80"/>
  <c r="P120" i="80"/>
  <c r="O121" i="80"/>
  <c r="P121" i="80"/>
  <c r="O122" i="80"/>
  <c r="P122" i="80"/>
  <c r="O123" i="80"/>
  <c r="P123" i="80"/>
  <c r="O124" i="80"/>
  <c r="P124" i="80"/>
  <c r="O125" i="80"/>
  <c r="P125" i="80"/>
  <c r="O126" i="80"/>
  <c r="P126" i="80"/>
  <c r="O127" i="80"/>
  <c r="P127" i="80"/>
  <c r="O128" i="80"/>
  <c r="P128" i="80"/>
  <c r="O129" i="80"/>
  <c r="P129" i="80"/>
  <c r="O130" i="80"/>
  <c r="P130" i="80"/>
  <c r="O131" i="80"/>
  <c r="P131" i="80"/>
  <c r="O132" i="80"/>
  <c r="P132" i="80"/>
  <c r="O133" i="80"/>
  <c r="P133" i="80"/>
  <c r="O134" i="80"/>
  <c r="P134" i="80"/>
  <c r="O135" i="80"/>
  <c r="P135" i="80"/>
  <c r="O136" i="80"/>
  <c r="P136" i="80"/>
  <c r="O137" i="80"/>
  <c r="P137" i="80"/>
  <c r="O138" i="80"/>
  <c r="P138" i="80"/>
  <c r="O139" i="80"/>
  <c r="P139" i="80"/>
  <c r="O140" i="80"/>
  <c r="P140" i="80"/>
  <c r="O141" i="80"/>
  <c r="P141" i="80"/>
  <c r="O142" i="80"/>
  <c r="P142" i="80"/>
  <c r="O143" i="80"/>
  <c r="P143" i="80"/>
  <c r="O144" i="80"/>
  <c r="P144" i="80"/>
  <c r="O145" i="80"/>
  <c r="P145" i="80"/>
  <c r="O146" i="80"/>
  <c r="P146" i="80"/>
  <c r="O147" i="80"/>
  <c r="P147" i="80"/>
  <c r="O148" i="80"/>
  <c r="P148" i="80"/>
  <c r="O149" i="80"/>
  <c r="P149" i="80"/>
  <c r="O150" i="80"/>
  <c r="P150" i="80"/>
  <c r="O151" i="80"/>
  <c r="P151" i="80"/>
  <c r="O152" i="80"/>
  <c r="P152" i="80"/>
  <c r="O153" i="80"/>
  <c r="P153" i="80"/>
  <c r="O154" i="80"/>
  <c r="P154" i="80"/>
  <c r="O155" i="80"/>
  <c r="P155" i="80"/>
  <c r="O156" i="80"/>
  <c r="P156" i="80"/>
  <c r="O157" i="80"/>
  <c r="P157" i="80"/>
  <c r="O158" i="80"/>
  <c r="P158" i="80"/>
  <c r="O159" i="80"/>
  <c r="P159" i="80"/>
  <c r="O160" i="80"/>
  <c r="P160" i="80"/>
  <c r="O161" i="80"/>
  <c r="P161" i="80"/>
  <c r="O162" i="80"/>
  <c r="P162" i="80"/>
  <c r="O163" i="80"/>
  <c r="P163" i="80"/>
  <c r="O164" i="80"/>
  <c r="P164" i="80"/>
  <c r="O165" i="80"/>
  <c r="P165" i="80"/>
  <c r="O166" i="80"/>
  <c r="P166" i="80"/>
  <c r="O167" i="80"/>
  <c r="P167" i="80"/>
  <c r="O168" i="80"/>
  <c r="P168" i="80"/>
  <c r="O169" i="80"/>
  <c r="P169" i="80"/>
  <c r="O170" i="80"/>
  <c r="P170" i="80"/>
  <c r="O171" i="80"/>
  <c r="P171" i="80"/>
  <c r="O172" i="80"/>
  <c r="P172" i="80"/>
  <c r="O173" i="80"/>
  <c r="P173" i="80"/>
  <c r="O174" i="80"/>
  <c r="P174" i="80"/>
  <c r="O175" i="80"/>
  <c r="P175" i="80"/>
  <c r="O176" i="80"/>
  <c r="P176" i="80"/>
  <c r="O177" i="80"/>
  <c r="P177" i="80"/>
  <c r="O178" i="80"/>
  <c r="P178" i="80"/>
  <c r="O179" i="80"/>
  <c r="P179" i="80"/>
  <c r="O180" i="80"/>
  <c r="P180" i="80"/>
  <c r="O181" i="80"/>
  <c r="P181" i="80"/>
  <c r="O182" i="80"/>
  <c r="P182" i="80"/>
  <c r="O183" i="80"/>
  <c r="P183" i="80"/>
  <c r="O184" i="80"/>
  <c r="P184" i="80"/>
  <c r="O185" i="80"/>
  <c r="P185" i="80"/>
  <c r="O186" i="80"/>
  <c r="P186" i="80"/>
  <c r="O187" i="80"/>
  <c r="P187" i="80"/>
  <c r="O188" i="80"/>
  <c r="P188" i="80"/>
  <c r="O189" i="80"/>
  <c r="P189" i="80"/>
  <c r="O190" i="80"/>
  <c r="P190" i="80"/>
  <c r="O191" i="80"/>
  <c r="P191" i="80"/>
  <c r="O192" i="80"/>
  <c r="P192" i="80"/>
  <c r="O193" i="80"/>
  <c r="P193" i="80"/>
  <c r="O194" i="80"/>
  <c r="P194" i="80"/>
  <c r="O195" i="80"/>
  <c r="P195" i="80"/>
  <c r="O196" i="80"/>
  <c r="P196" i="80"/>
  <c r="O197" i="80"/>
  <c r="P197" i="80"/>
  <c r="O198" i="80"/>
  <c r="P198" i="80"/>
  <c r="O199" i="80"/>
  <c r="P199" i="80"/>
  <c r="O200" i="80"/>
  <c r="P200" i="80"/>
  <c r="O201" i="80"/>
  <c r="P201" i="80"/>
  <c r="O202" i="80"/>
  <c r="P202" i="80"/>
  <c r="O203" i="80"/>
  <c r="P203" i="80"/>
  <c r="O204" i="80"/>
  <c r="P204" i="80"/>
  <c r="O205" i="80"/>
  <c r="P205" i="80"/>
  <c r="O206" i="80"/>
  <c r="P206" i="80"/>
  <c r="O207" i="80"/>
  <c r="P207" i="80"/>
  <c r="O208" i="80"/>
  <c r="P208" i="80"/>
  <c r="O209" i="80"/>
  <c r="P209" i="80"/>
  <c r="O210" i="80"/>
  <c r="P210" i="80"/>
  <c r="O211" i="80"/>
  <c r="P211" i="80"/>
  <c r="O212" i="80"/>
  <c r="P212" i="80"/>
  <c r="O213" i="80"/>
  <c r="P213" i="80"/>
  <c r="O214" i="80"/>
  <c r="P214" i="80"/>
  <c r="O215" i="80"/>
  <c r="P215" i="80"/>
  <c r="O216" i="80"/>
  <c r="P216" i="80"/>
  <c r="O217" i="80"/>
  <c r="P217" i="80"/>
  <c r="O218" i="80"/>
  <c r="P218" i="80"/>
  <c r="O219" i="80"/>
  <c r="P219" i="80"/>
  <c r="O220" i="80"/>
  <c r="P220" i="80"/>
  <c r="O221" i="80"/>
  <c r="P221" i="80"/>
  <c r="O222" i="80"/>
  <c r="P222" i="80"/>
  <c r="O223" i="80"/>
  <c r="P223" i="80"/>
  <c r="O224" i="80"/>
  <c r="P224" i="80"/>
  <c r="O225" i="80"/>
  <c r="P225" i="80"/>
  <c r="O226" i="80"/>
  <c r="P226" i="80"/>
  <c r="O227" i="80"/>
  <c r="P227" i="80"/>
  <c r="O228" i="80"/>
  <c r="P228" i="80"/>
  <c r="O229" i="80"/>
  <c r="P229" i="80"/>
  <c r="O230" i="80"/>
  <c r="P230" i="80"/>
  <c r="O231" i="80"/>
  <c r="P231" i="80"/>
  <c r="O232" i="80"/>
  <c r="P232" i="80"/>
  <c r="O233" i="80"/>
  <c r="P233" i="80"/>
  <c r="O234" i="80"/>
  <c r="P234" i="80"/>
  <c r="O235" i="80"/>
  <c r="P235" i="80"/>
  <c r="O236" i="80"/>
  <c r="P236" i="80"/>
  <c r="O237" i="80"/>
  <c r="P237" i="80"/>
  <c r="O238" i="80"/>
  <c r="P238" i="80"/>
  <c r="O239" i="80"/>
  <c r="P239" i="80"/>
  <c r="O240" i="80"/>
  <c r="P240" i="80"/>
  <c r="O241" i="80"/>
  <c r="P241" i="80"/>
  <c r="O242" i="80"/>
  <c r="P242" i="80"/>
  <c r="O243" i="80"/>
  <c r="P243" i="80"/>
  <c r="O244" i="80"/>
  <c r="P244" i="80"/>
  <c r="O245" i="80"/>
  <c r="P245" i="80"/>
  <c r="O246" i="80"/>
  <c r="P246" i="80"/>
  <c r="O247" i="80"/>
  <c r="P247" i="80"/>
  <c r="O248" i="80"/>
  <c r="P248" i="80"/>
  <c r="O249" i="80"/>
  <c r="P249" i="80"/>
  <c r="O250" i="80"/>
  <c r="P250" i="80"/>
  <c r="O251" i="80"/>
  <c r="P251" i="80"/>
  <c r="O252" i="80"/>
  <c r="P252" i="80"/>
  <c r="O253" i="80"/>
  <c r="P253" i="80"/>
  <c r="O254" i="80"/>
  <c r="P254" i="80"/>
  <c r="O255" i="80"/>
  <c r="P255" i="80"/>
  <c r="O256" i="80"/>
  <c r="P256" i="80"/>
  <c r="O257" i="80"/>
  <c r="P257" i="80"/>
  <c r="O258" i="80"/>
  <c r="P258" i="80"/>
  <c r="O259" i="80"/>
  <c r="P259" i="80"/>
  <c r="O260" i="80"/>
  <c r="P260" i="80"/>
  <c r="O261" i="80"/>
  <c r="P261" i="80"/>
  <c r="O262" i="80"/>
  <c r="P262" i="80"/>
  <c r="O263" i="80"/>
  <c r="P263" i="80"/>
  <c r="O264" i="80"/>
  <c r="P264" i="80"/>
  <c r="O265" i="80"/>
  <c r="P265" i="80"/>
  <c r="O266" i="80"/>
  <c r="P266" i="80"/>
  <c r="O267" i="80"/>
  <c r="P267" i="80"/>
  <c r="O268" i="80"/>
  <c r="P268" i="80"/>
  <c r="O269" i="80"/>
  <c r="P269" i="80"/>
  <c r="O270" i="80"/>
  <c r="P270" i="80"/>
  <c r="O271" i="80"/>
  <c r="P271" i="80"/>
  <c r="O272" i="80"/>
  <c r="P272" i="80"/>
  <c r="O273" i="80"/>
  <c r="P273" i="80"/>
  <c r="O274" i="80"/>
  <c r="P274" i="80"/>
  <c r="O275" i="80"/>
  <c r="P275" i="80"/>
  <c r="O276" i="80"/>
  <c r="P276" i="80"/>
  <c r="O277" i="80"/>
  <c r="P277" i="80"/>
  <c r="O278" i="80"/>
  <c r="P278" i="80"/>
  <c r="O279" i="80"/>
  <c r="P279" i="80"/>
  <c r="O280" i="80"/>
  <c r="P280" i="80"/>
  <c r="O281" i="80"/>
  <c r="P281" i="80"/>
  <c r="O282" i="80"/>
  <c r="P282" i="80"/>
  <c r="O283" i="80"/>
  <c r="P283" i="80"/>
  <c r="O284" i="80"/>
  <c r="P284" i="80"/>
  <c r="O285" i="80"/>
  <c r="P285" i="80"/>
  <c r="O286" i="80"/>
  <c r="P286" i="80"/>
  <c r="O287" i="80"/>
  <c r="P287" i="80"/>
  <c r="O288" i="80"/>
  <c r="P288" i="80"/>
  <c r="O289" i="80"/>
  <c r="P289" i="80"/>
  <c r="O290" i="80"/>
  <c r="P290" i="80"/>
  <c r="O291" i="80"/>
  <c r="P291" i="80"/>
  <c r="O292" i="80"/>
  <c r="P292" i="80"/>
  <c r="O293" i="80"/>
  <c r="P293" i="80"/>
  <c r="O294" i="80"/>
  <c r="P294" i="80"/>
  <c r="O295" i="80"/>
  <c r="P295" i="80"/>
  <c r="O296" i="80"/>
  <c r="P296" i="80"/>
  <c r="O297" i="80"/>
  <c r="P297" i="80"/>
  <c r="O298" i="80"/>
  <c r="P298" i="80"/>
  <c r="O299" i="80"/>
  <c r="P299" i="80"/>
  <c r="O300" i="80"/>
  <c r="P300" i="80"/>
  <c r="O301" i="80"/>
  <c r="P301" i="80"/>
  <c r="O302" i="80"/>
  <c r="P302" i="80"/>
  <c r="O303" i="80"/>
  <c r="P303" i="80"/>
  <c r="O304" i="80"/>
  <c r="P304" i="80"/>
  <c r="O305" i="80"/>
  <c r="P305" i="80"/>
  <c r="O306" i="80"/>
  <c r="P306" i="80"/>
  <c r="O307" i="80"/>
  <c r="P307" i="80"/>
  <c r="O308" i="80"/>
  <c r="P308" i="80"/>
  <c r="P9" i="80"/>
  <c r="O9" i="80"/>
  <c r="O10" i="79"/>
  <c r="P10" i="79"/>
  <c r="O11" i="79"/>
  <c r="P11" i="79"/>
  <c r="O12" i="79"/>
  <c r="P12" i="79"/>
  <c r="O13" i="79"/>
  <c r="P13" i="79"/>
  <c r="O14" i="79"/>
  <c r="P14" i="79"/>
  <c r="O15" i="79"/>
  <c r="P15" i="79"/>
  <c r="O16" i="79"/>
  <c r="P16" i="79"/>
  <c r="O17" i="79"/>
  <c r="P17" i="79"/>
  <c r="O18" i="79"/>
  <c r="P18" i="79"/>
  <c r="O19" i="79"/>
  <c r="P19" i="79"/>
  <c r="O20" i="79"/>
  <c r="P20" i="79"/>
  <c r="O21" i="79"/>
  <c r="P21" i="79"/>
  <c r="O22" i="79"/>
  <c r="P22" i="79"/>
  <c r="O23" i="79"/>
  <c r="P23" i="79"/>
  <c r="O24" i="79"/>
  <c r="P24" i="79"/>
  <c r="O25" i="79"/>
  <c r="P25" i="79"/>
  <c r="O26" i="79"/>
  <c r="P26" i="79"/>
  <c r="O27" i="79"/>
  <c r="P27" i="79"/>
  <c r="O28" i="79"/>
  <c r="P28" i="79"/>
  <c r="O29" i="79"/>
  <c r="P29" i="79"/>
  <c r="O30" i="79"/>
  <c r="P30" i="79"/>
  <c r="O31" i="79"/>
  <c r="P31" i="79"/>
  <c r="O32" i="79"/>
  <c r="P32" i="79"/>
  <c r="O33" i="79"/>
  <c r="P33" i="79"/>
  <c r="O34" i="79"/>
  <c r="P34" i="79"/>
  <c r="O35" i="79"/>
  <c r="P35" i="79"/>
  <c r="O36" i="79"/>
  <c r="P36" i="79"/>
  <c r="O37" i="79"/>
  <c r="P37" i="79"/>
  <c r="O38" i="79"/>
  <c r="P38" i="79"/>
  <c r="O39" i="79"/>
  <c r="P39" i="79"/>
  <c r="O40" i="79"/>
  <c r="P40" i="79"/>
  <c r="O41" i="79"/>
  <c r="P41" i="79"/>
  <c r="O42" i="79"/>
  <c r="P42" i="79"/>
  <c r="O43" i="79"/>
  <c r="P43" i="79"/>
  <c r="O44" i="79"/>
  <c r="P44" i="79"/>
  <c r="O45" i="79"/>
  <c r="P45" i="79"/>
  <c r="O46" i="79"/>
  <c r="P46" i="79"/>
  <c r="O47" i="79"/>
  <c r="P47" i="79"/>
  <c r="O48" i="79"/>
  <c r="P48" i="79"/>
  <c r="O49" i="79"/>
  <c r="P49" i="79"/>
  <c r="O50" i="79"/>
  <c r="P50" i="79"/>
  <c r="O51" i="79"/>
  <c r="P51" i="79"/>
  <c r="O52" i="79"/>
  <c r="P52" i="79"/>
  <c r="O53" i="79"/>
  <c r="P53" i="79"/>
  <c r="O54" i="79"/>
  <c r="P54" i="79"/>
  <c r="O55" i="79"/>
  <c r="P55" i="79"/>
  <c r="O56" i="79"/>
  <c r="P56" i="79"/>
  <c r="O57" i="79"/>
  <c r="P57" i="79"/>
  <c r="O58" i="79"/>
  <c r="P58" i="79"/>
  <c r="O59" i="79"/>
  <c r="P59" i="79"/>
  <c r="O60" i="79"/>
  <c r="P60" i="79"/>
  <c r="O61" i="79"/>
  <c r="P61" i="79"/>
  <c r="O62" i="79"/>
  <c r="P62" i="79"/>
  <c r="O63" i="79"/>
  <c r="P63" i="79"/>
  <c r="O64" i="79"/>
  <c r="P64" i="79"/>
  <c r="O65" i="79"/>
  <c r="P65" i="79"/>
  <c r="O66" i="79"/>
  <c r="P66" i="79"/>
  <c r="O67" i="79"/>
  <c r="P67" i="79"/>
  <c r="O68" i="79"/>
  <c r="P68" i="79"/>
  <c r="O69" i="79"/>
  <c r="P69" i="79"/>
  <c r="O70" i="79"/>
  <c r="P70" i="79"/>
  <c r="O71" i="79"/>
  <c r="P71" i="79"/>
  <c r="O72" i="79"/>
  <c r="P72" i="79"/>
  <c r="O73" i="79"/>
  <c r="P73" i="79"/>
  <c r="O74" i="79"/>
  <c r="P74" i="79"/>
  <c r="O75" i="79"/>
  <c r="P75" i="79"/>
  <c r="O76" i="79"/>
  <c r="P76" i="79"/>
  <c r="O77" i="79"/>
  <c r="P77" i="79"/>
  <c r="O78" i="79"/>
  <c r="P78" i="79"/>
  <c r="O79" i="79"/>
  <c r="P79" i="79"/>
  <c r="O80" i="79"/>
  <c r="P80" i="79"/>
  <c r="O81" i="79"/>
  <c r="P81" i="79"/>
  <c r="O82" i="79"/>
  <c r="P82" i="79"/>
  <c r="O83" i="79"/>
  <c r="P83" i="79"/>
  <c r="O84" i="79"/>
  <c r="P84" i="79"/>
  <c r="O85" i="79"/>
  <c r="P85" i="79"/>
  <c r="O86" i="79"/>
  <c r="P86" i="79"/>
  <c r="O87" i="79"/>
  <c r="P87" i="79"/>
  <c r="O88" i="79"/>
  <c r="P88" i="79"/>
  <c r="O89" i="79"/>
  <c r="P89" i="79"/>
  <c r="O90" i="79"/>
  <c r="P90" i="79"/>
  <c r="O91" i="79"/>
  <c r="P91" i="79"/>
  <c r="O92" i="79"/>
  <c r="P92" i="79"/>
  <c r="O93" i="79"/>
  <c r="P93" i="79"/>
  <c r="O94" i="79"/>
  <c r="P94" i="79"/>
  <c r="O95" i="79"/>
  <c r="P95" i="79"/>
  <c r="O96" i="79"/>
  <c r="P96" i="79"/>
  <c r="O97" i="79"/>
  <c r="P97" i="79"/>
  <c r="O98" i="79"/>
  <c r="P98" i="79"/>
  <c r="O99" i="79"/>
  <c r="P99" i="79"/>
  <c r="O100" i="79"/>
  <c r="P100" i="79"/>
  <c r="O101" i="79"/>
  <c r="P101" i="79"/>
  <c r="O102" i="79"/>
  <c r="P102" i="79"/>
  <c r="O103" i="79"/>
  <c r="P103" i="79"/>
  <c r="O104" i="79"/>
  <c r="P104" i="79"/>
  <c r="O105" i="79"/>
  <c r="P105" i="79"/>
  <c r="O106" i="79"/>
  <c r="P106" i="79"/>
  <c r="O107" i="79"/>
  <c r="P107" i="79"/>
  <c r="O108" i="79"/>
  <c r="P108" i="79"/>
  <c r="O109" i="79"/>
  <c r="P109" i="79"/>
  <c r="O110" i="79"/>
  <c r="P110" i="79"/>
  <c r="O111" i="79"/>
  <c r="P111" i="79"/>
  <c r="O112" i="79"/>
  <c r="P112" i="79"/>
  <c r="O113" i="79"/>
  <c r="P113" i="79"/>
  <c r="O114" i="79"/>
  <c r="P114" i="79"/>
  <c r="O115" i="79"/>
  <c r="P115" i="79"/>
  <c r="O116" i="79"/>
  <c r="P116" i="79"/>
  <c r="O117" i="79"/>
  <c r="P117" i="79"/>
  <c r="O118" i="79"/>
  <c r="P118" i="79"/>
  <c r="O119" i="79"/>
  <c r="P119" i="79"/>
  <c r="O120" i="79"/>
  <c r="P120" i="79"/>
  <c r="O121" i="79"/>
  <c r="P121" i="79"/>
  <c r="O122" i="79"/>
  <c r="P122" i="79"/>
  <c r="O123" i="79"/>
  <c r="P123" i="79"/>
  <c r="O124" i="79"/>
  <c r="P124" i="79"/>
  <c r="O125" i="79"/>
  <c r="P125" i="79"/>
  <c r="O126" i="79"/>
  <c r="P126" i="79"/>
  <c r="O127" i="79"/>
  <c r="P127" i="79"/>
  <c r="O128" i="79"/>
  <c r="P128" i="79"/>
  <c r="O129" i="79"/>
  <c r="P129" i="79"/>
  <c r="O130" i="79"/>
  <c r="P130" i="79"/>
  <c r="O131" i="79"/>
  <c r="P131" i="79"/>
  <c r="O132" i="79"/>
  <c r="P132" i="79"/>
  <c r="O133" i="79"/>
  <c r="P133" i="79"/>
  <c r="O134" i="79"/>
  <c r="P134" i="79"/>
  <c r="O135" i="79"/>
  <c r="P135" i="79"/>
  <c r="O136" i="79"/>
  <c r="P136" i="79"/>
  <c r="O137" i="79"/>
  <c r="P137" i="79"/>
  <c r="O138" i="79"/>
  <c r="P138" i="79"/>
  <c r="O139" i="79"/>
  <c r="P139" i="79"/>
  <c r="O140" i="79"/>
  <c r="P140" i="79"/>
  <c r="O141" i="79"/>
  <c r="P141" i="79"/>
  <c r="O142" i="79"/>
  <c r="P142" i="79"/>
  <c r="O143" i="79"/>
  <c r="P143" i="79"/>
  <c r="O144" i="79"/>
  <c r="P144" i="79"/>
  <c r="O145" i="79"/>
  <c r="P145" i="79"/>
  <c r="O146" i="79"/>
  <c r="P146" i="79"/>
  <c r="O147" i="79"/>
  <c r="P147" i="79"/>
  <c r="O148" i="79"/>
  <c r="P148" i="79"/>
  <c r="O149" i="79"/>
  <c r="P149" i="79"/>
  <c r="O150" i="79"/>
  <c r="P150" i="79"/>
  <c r="O151" i="79"/>
  <c r="P151" i="79"/>
  <c r="O152" i="79"/>
  <c r="P152" i="79"/>
  <c r="O153" i="79"/>
  <c r="P153" i="79"/>
  <c r="O154" i="79"/>
  <c r="P154" i="79"/>
  <c r="O155" i="79"/>
  <c r="P155" i="79"/>
  <c r="O156" i="79"/>
  <c r="P156" i="79"/>
  <c r="O157" i="79"/>
  <c r="P157" i="79"/>
  <c r="O158" i="79"/>
  <c r="P158" i="79"/>
  <c r="O159" i="79"/>
  <c r="P159" i="79"/>
  <c r="O160" i="79"/>
  <c r="P160" i="79"/>
  <c r="O161" i="79"/>
  <c r="P161" i="79"/>
  <c r="O162" i="79"/>
  <c r="P162" i="79"/>
  <c r="O163" i="79"/>
  <c r="P163" i="79"/>
  <c r="O164" i="79"/>
  <c r="P164" i="79"/>
  <c r="O165" i="79"/>
  <c r="P165" i="79"/>
  <c r="O166" i="79"/>
  <c r="P166" i="79"/>
  <c r="O167" i="79"/>
  <c r="P167" i="79"/>
  <c r="O168" i="79"/>
  <c r="P168" i="79"/>
  <c r="O169" i="79"/>
  <c r="P169" i="79"/>
  <c r="O170" i="79"/>
  <c r="P170" i="79"/>
  <c r="O171" i="79"/>
  <c r="P171" i="79"/>
  <c r="O172" i="79"/>
  <c r="P172" i="79"/>
  <c r="O173" i="79"/>
  <c r="P173" i="79"/>
  <c r="O174" i="79"/>
  <c r="P174" i="79"/>
  <c r="O175" i="79"/>
  <c r="P175" i="79"/>
  <c r="O176" i="79"/>
  <c r="P176" i="79"/>
  <c r="O177" i="79"/>
  <c r="P177" i="79"/>
  <c r="O178" i="79"/>
  <c r="P178" i="79"/>
  <c r="O179" i="79"/>
  <c r="P179" i="79"/>
  <c r="O180" i="79"/>
  <c r="P180" i="79"/>
  <c r="O181" i="79"/>
  <c r="P181" i="79"/>
  <c r="O182" i="79"/>
  <c r="P182" i="79"/>
  <c r="O183" i="79"/>
  <c r="P183" i="79"/>
  <c r="O184" i="79"/>
  <c r="P184" i="79"/>
  <c r="O185" i="79"/>
  <c r="P185" i="79"/>
  <c r="O186" i="79"/>
  <c r="P186" i="79"/>
  <c r="O187" i="79"/>
  <c r="P187" i="79"/>
  <c r="O188" i="79"/>
  <c r="P188" i="79"/>
  <c r="O189" i="79"/>
  <c r="P189" i="79"/>
  <c r="O190" i="79"/>
  <c r="P190" i="79"/>
  <c r="O191" i="79"/>
  <c r="P191" i="79"/>
  <c r="O192" i="79"/>
  <c r="P192" i="79"/>
  <c r="O193" i="79"/>
  <c r="P193" i="79"/>
  <c r="O194" i="79"/>
  <c r="P194" i="79"/>
  <c r="O195" i="79"/>
  <c r="P195" i="79"/>
  <c r="O196" i="79"/>
  <c r="P196" i="79"/>
  <c r="O197" i="79"/>
  <c r="P197" i="79"/>
  <c r="O198" i="79"/>
  <c r="P198" i="79"/>
  <c r="O199" i="79"/>
  <c r="P199" i="79"/>
  <c r="O200" i="79"/>
  <c r="P200" i="79"/>
  <c r="O201" i="79"/>
  <c r="P201" i="79"/>
  <c r="O202" i="79"/>
  <c r="P202" i="79"/>
  <c r="O203" i="79"/>
  <c r="P203" i="79"/>
  <c r="O204" i="79"/>
  <c r="P204" i="79"/>
  <c r="O205" i="79"/>
  <c r="P205" i="79"/>
  <c r="O206" i="79"/>
  <c r="P206" i="79"/>
  <c r="O207" i="79"/>
  <c r="P207" i="79"/>
  <c r="O208" i="79"/>
  <c r="P208" i="79"/>
  <c r="O209" i="79"/>
  <c r="P209" i="79"/>
  <c r="O210" i="79"/>
  <c r="P210" i="79"/>
  <c r="O211" i="79"/>
  <c r="P211" i="79"/>
  <c r="O212" i="79"/>
  <c r="P212" i="79"/>
  <c r="O213" i="79"/>
  <c r="P213" i="79"/>
  <c r="O214" i="79"/>
  <c r="P214" i="79"/>
  <c r="O215" i="79"/>
  <c r="P215" i="79"/>
  <c r="O216" i="79"/>
  <c r="P216" i="79"/>
  <c r="O217" i="79"/>
  <c r="P217" i="79"/>
  <c r="O218" i="79"/>
  <c r="P218" i="79"/>
  <c r="O219" i="79"/>
  <c r="P219" i="79"/>
  <c r="O220" i="79"/>
  <c r="P220" i="79"/>
  <c r="O221" i="79"/>
  <c r="P221" i="79"/>
  <c r="O222" i="79"/>
  <c r="P222" i="79"/>
  <c r="O223" i="79"/>
  <c r="P223" i="79"/>
  <c r="O224" i="79"/>
  <c r="P224" i="79"/>
  <c r="O225" i="79"/>
  <c r="P225" i="79"/>
  <c r="O226" i="79"/>
  <c r="P226" i="79"/>
  <c r="O227" i="79"/>
  <c r="P227" i="79"/>
  <c r="O228" i="79"/>
  <c r="P228" i="79"/>
  <c r="O229" i="79"/>
  <c r="P229" i="79"/>
  <c r="O230" i="79"/>
  <c r="P230" i="79"/>
  <c r="O231" i="79"/>
  <c r="P231" i="79"/>
  <c r="O232" i="79"/>
  <c r="P232" i="79"/>
  <c r="O233" i="79"/>
  <c r="P233" i="79"/>
  <c r="O234" i="79"/>
  <c r="P234" i="79"/>
  <c r="O235" i="79"/>
  <c r="P235" i="79"/>
  <c r="O236" i="79"/>
  <c r="P236" i="79"/>
  <c r="O237" i="79"/>
  <c r="P237" i="79"/>
  <c r="O238" i="79"/>
  <c r="P238" i="79"/>
  <c r="O239" i="79"/>
  <c r="P239" i="79"/>
  <c r="O240" i="79"/>
  <c r="P240" i="79"/>
  <c r="O241" i="79"/>
  <c r="P241" i="79"/>
  <c r="O242" i="79"/>
  <c r="P242" i="79"/>
  <c r="O243" i="79"/>
  <c r="P243" i="79"/>
  <c r="O244" i="79"/>
  <c r="P244" i="79"/>
  <c r="O245" i="79"/>
  <c r="P245" i="79"/>
  <c r="O246" i="79"/>
  <c r="P246" i="79"/>
  <c r="O247" i="79"/>
  <c r="P247" i="79"/>
  <c r="O248" i="79"/>
  <c r="P248" i="79"/>
  <c r="O249" i="79"/>
  <c r="P249" i="79"/>
  <c r="O250" i="79"/>
  <c r="P250" i="79"/>
  <c r="O251" i="79"/>
  <c r="P251" i="79"/>
  <c r="O252" i="79"/>
  <c r="P252" i="79"/>
  <c r="O253" i="79"/>
  <c r="P253" i="79"/>
  <c r="O254" i="79"/>
  <c r="P254" i="79"/>
  <c r="O255" i="79"/>
  <c r="P255" i="79"/>
  <c r="O256" i="79"/>
  <c r="P256" i="79"/>
  <c r="O257" i="79"/>
  <c r="P257" i="79"/>
  <c r="O258" i="79"/>
  <c r="P258" i="79"/>
  <c r="O259" i="79"/>
  <c r="P259" i="79"/>
  <c r="O260" i="79"/>
  <c r="P260" i="79"/>
  <c r="O261" i="79"/>
  <c r="P261" i="79"/>
  <c r="O262" i="79"/>
  <c r="P262" i="79"/>
  <c r="O263" i="79"/>
  <c r="P263" i="79"/>
  <c r="O264" i="79"/>
  <c r="P264" i="79"/>
  <c r="O265" i="79"/>
  <c r="P265" i="79"/>
  <c r="O266" i="79"/>
  <c r="P266" i="79"/>
  <c r="O267" i="79"/>
  <c r="P267" i="79"/>
  <c r="O268" i="79"/>
  <c r="P268" i="79"/>
  <c r="O269" i="79"/>
  <c r="P269" i="79"/>
  <c r="O270" i="79"/>
  <c r="P270" i="79"/>
  <c r="O271" i="79"/>
  <c r="P271" i="79"/>
  <c r="O272" i="79"/>
  <c r="P272" i="79"/>
  <c r="O273" i="79"/>
  <c r="P273" i="79"/>
  <c r="O274" i="79"/>
  <c r="P274" i="79"/>
  <c r="O275" i="79"/>
  <c r="P275" i="79"/>
  <c r="O276" i="79"/>
  <c r="P276" i="79"/>
  <c r="O277" i="79"/>
  <c r="P277" i="79"/>
  <c r="O278" i="79"/>
  <c r="P278" i="79"/>
  <c r="O279" i="79"/>
  <c r="P279" i="79"/>
  <c r="O280" i="79"/>
  <c r="P280" i="79"/>
  <c r="O281" i="79"/>
  <c r="P281" i="79"/>
  <c r="O282" i="79"/>
  <c r="P282" i="79"/>
  <c r="O283" i="79"/>
  <c r="P283" i="79"/>
  <c r="O284" i="79"/>
  <c r="P284" i="79"/>
  <c r="O285" i="79"/>
  <c r="P285" i="79"/>
  <c r="O286" i="79"/>
  <c r="P286" i="79"/>
  <c r="O287" i="79"/>
  <c r="P287" i="79"/>
  <c r="O288" i="79"/>
  <c r="P288" i="79"/>
  <c r="O289" i="79"/>
  <c r="P289" i="79"/>
  <c r="O290" i="79"/>
  <c r="P290" i="79"/>
  <c r="O291" i="79"/>
  <c r="P291" i="79"/>
  <c r="O292" i="79"/>
  <c r="P292" i="79"/>
  <c r="O293" i="79"/>
  <c r="P293" i="79"/>
  <c r="O294" i="79"/>
  <c r="P294" i="79"/>
  <c r="O295" i="79"/>
  <c r="P295" i="79"/>
  <c r="O296" i="79"/>
  <c r="P296" i="79"/>
  <c r="O297" i="79"/>
  <c r="P297" i="79"/>
  <c r="O298" i="79"/>
  <c r="P298" i="79"/>
  <c r="O299" i="79"/>
  <c r="P299" i="79"/>
  <c r="O300" i="79"/>
  <c r="P300" i="79"/>
  <c r="O301" i="79"/>
  <c r="P301" i="79"/>
  <c r="O302" i="79"/>
  <c r="P302" i="79"/>
  <c r="O303" i="79"/>
  <c r="P303" i="79"/>
  <c r="O304" i="79"/>
  <c r="P304" i="79"/>
  <c r="O305" i="79"/>
  <c r="P305" i="79"/>
  <c r="O306" i="79"/>
  <c r="P306" i="79"/>
  <c r="O307" i="79"/>
  <c r="P307" i="79"/>
  <c r="O308" i="79"/>
  <c r="P308" i="79"/>
  <c r="P9" i="79"/>
  <c r="O9" i="79"/>
  <c r="O10" i="78"/>
  <c r="P10" i="78"/>
  <c r="O11" i="78"/>
  <c r="P11" i="78"/>
  <c r="O12" i="78"/>
  <c r="P12" i="78"/>
  <c r="O13" i="78"/>
  <c r="P13" i="78"/>
  <c r="O14" i="78"/>
  <c r="P14" i="78"/>
  <c r="O15" i="78"/>
  <c r="P15" i="78"/>
  <c r="O16" i="78"/>
  <c r="P16" i="78"/>
  <c r="O17" i="78"/>
  <c r="P17" i="78"/>
  <c r="O18" i="78"/>
  <c r="P18" i="78"/>
  <c r="O19" i="78"/>
  <c r="P19" i="78"/>
  <c r="O20" i="78"/>
  <c r="P20" i="78"/>
  <c r="O21" i="78"/>
  <c r="P21" i="78"/>
  <c r="O22" i="78"/>
  <c r="P22" i="78"/>
  <c r="O23" i="78"/>
  <c r="P23" i="78"/>
  <c r="O24" i="78"/>
  <c r="P24" i="78"/>
  <c r="O25" i="78"/>
  <c r="P25" i="78"/>
  <c r="O26" i="78"/>
  <c r="P26" i="78"/>
  <c r="O27" i="78"/>
  <c r="P27" i="78"/>
  <c r="O28" i="78"/>
  <c r="P28" i="78"/>
  <c r="O29" i="78"/>
  <c r="P29" i="78"/>
  <c r="O30" i="78"/>
  <c r="P30" i="78"/>
  <c r="O31" i="78"/>
  <c r="P31" i="78"/>
  <c r="O32" i="78"/>
  <c r="P32" i="78"/>
  <c r="O33" i="78"/>
  <c r="P33" i="78"/>
  <c r="O34" i="78"/>
  <c r="P34" i="78"/>
  <c r="O35" i="78"/>
  <c r="P35" i="78"/>
  <c r="O36" i="78"/>
  <c r="P36" i="78"/>
  <c r="O37" i="78"/>
  <c r="P37" i="78"/>
  <c r="O38" i="78"/>
  <c r="P38" i="78"/>
  <c r="O39" i="78"/>
  <c r="P39" i="78"/>
  <c r="O40" i="78"/>
  <c r="P40" i="78"/>
  <c r="O41" i="78"/>
  <c r="P41" i="78"/>
  <c r="O42" i="78"/>
  <c r="P42" i="78"/>
  <c r="O43" i="78"/>
  <c r="P43" i="78"/>
  <c r="O44" i="78"/>
  <c r="P44" i="78"/>
  <c r="O45" i="78"/>
  <c r="P45" i="78"/>
  <c r="O46" i="78"/>
  <c r="P46" i="78"/>
  <c r="O47" i="78"/>
  <c r="P47" i="78"/>
  <c r="O48" i="78"/>
  <c r="P48" i="78"/>
  <c r="O49" i="78"/>
  <c r="P49" i="78"/>
  <c r="O50" i="78"/>
  <c r="P50" i="78"/>
  <c r="O51" i="78"/>
  <c r="P51" i="78"/>
  <c r="O52" i="78"/>
  <c r="P52" i="78"/>
  <c r="O53" i="78"/>
  <c r="P53" i="78"/>
  <c r="O54" i="78"/>
  <c r="P54" i="78"/>
  <c r="O55" i="78"/>
  <c r="P55" i="78"/>
  <c r="O56" i="78"/>
  <c r="P56" i="78"/>
  <c r="O57" i="78"/>
  <c r="P57" i="78"/>
  <c r="O58" i="78"/>
  <c r="P58" i="78"/>
  <c r="O59" i="78"/>
  <c r="P59" i="78"/>
  <c r="O60" i="78"/>
  <c r="P60" i="78"/>
  <c r="O61" i="78"/>
  <c r="P61" i="78"/>
  <c r="O62" i="78"/>
  <c r="P62" i="78"/>
  <c r="O63" i="78"/>
  <c r="P63" i="78"/>
  <c r="O64" i="78"/>
  <c r="P64" i="78"/>
  <c r="O65" i="78"/>
  <c r="P65" i="78"/>
  <c r="O66" i="78"/>
  <c r="P66" i="78"/>
  <c r="O67" i="78"/>
  <c r="P67" i="78"/>
  <c r="O68" i="78"/>
  <c r="P68" i="78"/>
  <c r="O69" i="78"/>
  <c r="P69" i="78"/>
  <c r="O70" i="78"/>
  <c r="P70" i="78"/>
  <c r="O71" i="78"/>
  <c r="P71" i="78"/>
  <c r="O72" i="78"/>
  <c r="P72" i="78"/>
  <c r="O73" i="78"/>
  <c r="P73" i="78"/>
  <c r="O74" i="78"/>
  <c r="P74" i="78"/>
  <c r="O75" i="78"/>
  <c r="P75" i="78"/>
  <c r="O76" i="78"/>
  <c r="P76" i="78"/>
  <c r="O77" i="78"/>
  <c r="P77" i="78"/>
  <c r="O78" i="78"/>
  <c r="P78" i="78"/>
  <c r="O79" i="78"/>
  <c r="P79" i="78"/>
  <c r="O80" i="78"/>
  <c r="P80" i="78"/>
  <c r="O81" i="78"/>
  <c r="P81" i="78"/>
  <c r="O82" i="78"/>
  <c r="P82" i="78"/>
  <c r="O83" i="78"/>
  <c r="P83" i="78"/>
  <c r="O84" i="78"/>
  <c r="P84" i="78"/>
  <c r="O85" i="78"/>
  <c r="P85" i="78"/>
  <c r="O86" i="78"/>
  <c r="P86" i="78"/>
  <c r="O87" i="78"/>
  <c r="P87" i="78"/>
  <c r="O88" i="78"/>
  <c r="P88" i="78"/>
  <c r="O89" i="78"/>
  <c r="P89" i="78"/>
  <c r="O90" i="78"/>
  <c r="P90" i="78"/>
  <c r="O91" i="78"/>
  <c r="P91" i="78"/>
  <c r="O92" i="78"/>
  <c r="P92" i="78"/>
  <c r="O93" i="78"/>
  <c r="P93" i="78"/>
  <c r="O94" i="78"/>
  <c r="P94" i="78"/>
  <c r="O95" i="78"/>
  <c r="P95" i="78"/>
  <c r="O96" i="78"/>
  <c r="P96" i="78"/>
  <c r="O97" i="78"/>
  <c r="P97" i="78"/>
  <c r="O98" i="78"/>
  <c r="P98" i="78"/>
  <c r="O99" i="78"/>
  <c r="P99" i="78"/>
  <c r="O100" i="78"/>
  <c r="P100" i="78"/>
  <c r="O101" i="78"/>
  <c r="P101" i="78"/>
  <c r="O102" i="78"/>
  <c r="P102" i="78"/>
  <c r="O103" i="78"/>
  <c r="P103" i="78"/>
  <c r="O104" i="78"/>
  <c r="P104" i="78"/>
  <c r="O105" i="78"/>
  <c r="P105" i="78"/>
  <c r="O106" i="78"/>
  <c r="P106" i="78"/>
  <c r="O107" i="78"/>
  <c r="P107" i="78"/>
  <c r="O108" i="78"/>
  <c r="P108" i="78"/>
  <c r="O109" i="78"/>
  <c r="P109" i="78"/>
  <c r="O110" i="78"/>
  <c r="P110" i="78"/>
  <c r="O111" i="78"/>
  <c r="P111" i="78"/>
  <c r="O112" i="78"/>
  <c r="P112" i="78"/>
  <c r="O113" i="78"/>
  <c r="P113" i="78"/>
  <c r="O114" i="78"/>
  <c r="P114" i="78"/>
  <c r="O115" i="78"/>
  <c r="P115" i="78"/>
  <c r="O116" i="78"/>
  <c r="P116" i="78"/>
  <c r="O117" i="78"/>
  <c r="P117" i="78"/>
  <c r="O118" i="78"/>
  <c r="P118" i="78"/>
  <c r="O119" i="78"/>
  <c r="P119" i="78"/>
  <c r="O120" i="78"/>
  <c r="P120" i="78"/>
  <c r="O121" i="78"/>
  <c r="P121" i="78"/>
  <c r="O122" i="78"/>
  <c r="P122" i="78"/>
  <c r="O123" i="78"/>
  <c r="P123" i="78"/>
  <c r="O124" i="78"/>
  <c r="P124" i="78"/>
  <c r="O125" i="78"/>
  <c r="P125" i="78"/>
  <c r="O126" i="78"/>
  <c r="P126" i="78"/>
  <c r="O127" i="78"/>
  <c r="P127" i="78"/>
  <c r="O128" i="78"/>
  <c r="P128" i="78"/>
  <c r="O129" i="78"/>
  <c r="P129" i="78"/>
  <c r="O130" i="78"/>
  <c r="P130" i="78"/>
  <c r="O131" i="78"/>
  <c r="P131" i="78"/>
  <c r="O132" i="78"/>
  <c r="P132" i="78"/>
  <c r="O133" i="78"/>
  <c r="P133" i="78"/>
  <c r="O134" i="78"/>
  <c r="P134" i="78"/>
  <c r="O135" i="78"/>
  <c r="P135" i="78"/>
  <c r="O136" i="78"/>
  <c r="P136" i="78"/>
  <c r="O137" i="78"/>
  <c r="P137" i="78"/>
  <c r="O138" i="78"/>
  <c r="P138" i="78"/>
  <c r="O139" i="78"/>
  <c r="P139" i="78"/>
  <c r="O140" i="78"/>
  <c r="P140" i="78"/>
  <c r="O141" i="78"/>
  <c r="P141" i="78"/>
  <c r="O142" i="78"/>
  <c r="P142" i="78"/>
  <c r="O143" i="78"/>
  <c r="P143" i="78"/>
  <c r="O144" i="78"/>
  <c r="P144" i="78"/>
  <c r="O145" i="78"/>
  <c r="P145" i="78"/>
  <c r="O146" i="78"/>
  <c r="P146" i="78"/>
  <c r="O147" i="78"/>
  <c r="P147" i="78"/>
  <c r="O148" i="78"/>
  <c r="P148" i="78"/>
  <c r="O149" i="78"/>
  <c r="P149" i="78"/>
  <c r="O150" i="78"/>
  <c r="P150" i="78"/>
  <c r="O151" i="78"/>
  <c r="P151" i="78"/>
  <c r="O152" i="78"/>
  <c r="P152" i="78"/>
  <c r="O153" i="78"/>
  <c r="P153" i="78"/>
  <c r="O154" i="78"/>
  <c r="P154" i="78"/>
  <c r="O155" i="78"/>
  <c r="P155" i="78"/>
  <c r="O156" i="78"/>
  <c r="P156" i="78"/>
  <c r="O157" i="78"/>
  <c r="P157" i="78"/>
  <c r="O158" i="78"/>
  <c r="P158" i="78"/>
  <c r="O159" i="78"/>
  <c r="P159" i="78"/>
  <c r="O160" i="78"/>
  <c r="P160" i="78"/>
  <c r="O161" i="78"/>
  <c r="P161" i="78"/>
  <c r="O162" i="78"/>
  <c r="P162" i="78"/>
  <c r="O163" i="78"/>
  <c r="P163" i="78"/>
  <c r="O164" i="78"/>
  <c r="P164" i="78"/>
  <c r="O165" i="78"/>
  <c r="P165" i="78"/>
  <c r="O166" i="78"/>
  <c r="P166" i="78"/>
  <c r="O167" i="78"/>
  <c r="P167" i="78"/>
  <c r="O168" i="78"/>
  <c r="P168" i="78"/>
  <c r="O169" i="78"/>
  <c r="P169" i="78"/>
  <c r="O170" i="78"/>
  <c r="P170" i="78"/>
  <c r="O171" i="78"/>
  <c r="P171" i="78"/>
  <c r="O172" i="78"/>
  <c r="P172" i="78"/>
  <c r="O173" i="78"/>
  <c r="P173" i="78"/>
  <c r="O174" i="78"/>
  <c r="P174" i="78"/>
  <c r="O175" i="78"/>
  <c r="P175" i="78"/>
  <c r="O176" i="78"/>
  <c r="P176" i="78"/>
  <c r="O177" i="78"/>
  <c r="P177" i="78"/>
  <c r="O178" i="78"/>
  <c r="P178" i="78"/>
  <c r="O179" i="78"/>
  <c r="P179" i="78"/>
  <c r="O180" i="78"/>
  <c r="P180" i="78"/>
  <c r="O181" i="78"/>
  <c r="P181" i="78"/>
  <c r="O182" i="78"/>
  <c r="P182" i="78"/>
  <c r="O183" i="78"/>
  <c r="P183" i="78"/>
  <c r="O184" i="78"/>
  <c r="P184" i="78"/>
  <c r="O185" i="78"/>
  <c r="P185" i="78"/>
  <c r="O186" i="78"/>
  <c r="P186" i="78"/>
  <c r="O187" i="78"/>
  <c r="P187" i="78"/>
  <c r="O188" i="78"/>
  <c r="P188" i="78"/>
  <c r="O189" i="78"/>
  <c r="P189" i="78"/>
  <c r="O190" i="78"/>
  <c r="P190" i="78"/>
  <c r="O191" i="78"/>
  <c r="P191" i="78"/>
  <c r="O192" i="78"/>
  <c r="P192" i="78"/>
  <c r="O193" i="78"/>
  <c r="P193" i="78"/>
  <c r="O194" i="78"/>
  <c r="P194" i="78"/>
  <c r="O195" i="78"/>
  <c r="P195" i="78"/>
  <c r="O196" i="78"/>
  <c r="P196" i="78"/>
  <c r="O197" i="78"/>
  <c r="P197" i="78"/>
  <c r="O198" i="78"/>
  <c r="P198" i="78"/>
  <c r="O199" i="78"/>
  <c r="P199" i="78"/>
  <c r="O200" i="78"/>
  <c r="P200" i="78"/>
  <c r="O201" i="78"/>
  <c r="P201" i="78"/>
  <c r="O202" i="78"/>
  <c r="P202" i="78"/>
  <c r="O203" i="78"/>
  <c r="P203" i="78"/>
  <c r="O204" i="78"/>
  <c r="P204" i="78"/>
  <c r="O205" i="78"/>
  <c r="P205" i="78"/>
  <c r="O206" i="78"/>
  <c r="P206" i="78"/>
  <c r="O207" i="78"/>
  <c r="P207" i="78"/>
  <c r="O208" i="78"/>
  <c r="P208" i="78"/>
  <c r="O209" i="78"/>
  <c r="P209" i="78"/>
  <c r="O210" i="78"/>
  <c r="P210" i="78"/>
  <c r="O211" i="78"/>
  <c r="P211" i="78"/>
  <c r="O212" i="78"/>
  <c r="P212" i="78"/>
  <c r="O213" i="78"/>
  <c r="P213" i="78"/>
  <c r="O214" i="78"/>
  <c r="P214" i="78"/>
  <c r="O215" i="78"/>
  <c r="P215" i="78"/>
  <c r="O216" i="78"/>
  <c r="P216" i="78"/>
  <c r="O217" i="78"/>
  <c r="P217" i="78"/>
  <c r="O218" i="78"/>
  <c r="P218" i="78"/>
  <c r="O219" i="78"/>
  <c r="P219" i="78"/>
  <c r="O220" i="78"/>
  <c r="P220" i="78"/>
  <c r="O221" i="78"/>
  <c r="P221" i="78"/>
  <c r="O222" i="78"/>
  <c r="P222" i="78"/>
  <c r="O223" i="78"/>
  <c r="P223" i="78"/>
  <c r="O224" i="78"/>
  <c r="P224" i="78"/>
  <c r="O225" i="78"/>
  <c r="P225" i="78"/>
  <c r="O226" i="78"/>
  <c r="P226" i="78"/>
  <c r="O227" i="78"/>
  <c r="P227" i="78"/>
  <c r="O228" i="78"/>
  <c r="P228" i="78"/>
  <c r="O229" i="78"/>
  <c r="P229" i="78"/>
  <c r="O230" i="78"/>
  <c r="P230" i="78"/>
  <c r="O231" i="78"/>
  <c r="P231" i="78"/>
  <c r="O232" i="78"/>
  <c r="P232" i="78"/>
  <c r="O233" i="78"/>
  <c r="P233" i="78"/>
  <c r="O234" i="78"/>
  <c r="P234" i="78"/>
  <c r="O235" i="78"/>
  <c r="P235" i="78"/>
  <c r="O236" i="78"/>
  <c r="P236" i="78"/>
  <c r="O237" i="78"/>
  <c r="P237" i="78"/>
  <c r="O238" i="78"/>
  <c r="P238" i="78"/>
  <c r="O239" i="78"/>
  <c r="P239" i="78"/>
  <c r="O240" i="78"/>
  <c r="P240" i="78"/>
  <c r="O241" i="78"/>
  <c r="P241" i="78"/>
  <c r="O242" i="78"/>
  <c r="P242" i="78"/>
  <c r="O243" i="78"/>
  <c r="P243" i="78"/>
  <c r="O244" i="78"/>
  <c r="P244" i="78"/>
  <c r="O245" i="78"/>
  <c r="P245" i="78"/>
  <c r="O246" i="78"/>
  <c r="P246" i="78"/>
  <c r="O247" i="78"/>
  <c r="P247" i="78"/>
  <c r="O248" i="78"/>
  <c r="P248" i="78"/>
  <c r="O249" i="78"/>
  <c r="P249" i="78"/>
  <c r="O250" i="78"/>
  <c r="P250" i="78"/>
  <c r="O251" i="78"/>
  <c r="P251" i="78"/>
  <c r="O252" i="78"/>
  <c r="P252" i="78"/>
  <c r="O253" i="78"/>
  <c r="P253" i="78"/>
  <c r="O254" i="78"/>
  <c r="P254" i="78"/>
  <c r="O255" i="78"/>
  <c r="P255" i="78"/>
  <c r="O256" i="78"/>
  <c r="P256" i="78"/>
  <c r="O257" i="78"/>
  <c r="P257" i="78"/>
  <c r="O258" i="78"/>
  <c r="P258" i="78"/>
  <c r="O259" i="78"/>
  <c r="P259" i="78"/>
  <c r="O260" i="78"/>
  <c r="P260" i="78"/>
  <c r="O261" i="78"/>
  <c r="P261" i="78"/>
  <c r="O262" i="78"/>
  <c r="P262" i="78"/>
  <c r="O263" i="78"/>
  <c r="P263" i="78"/>
  <c r="O264" i="78"/>
  <c r="P264" i="78"/>
  <c r="O265" i="78"/>
  <c r="P265" i="78"/>
  <c r="O266" i="78"/>
  <c r="P266" i="78"/>
  <c r="O267" i="78"/>
  <c r="P267" i="78"/>
  <c r="O268" i="78"/>
  <c r="P268" i="78"/>
  <c r="O269" i="78"/>
  <c r="P269" i="78"/>
  <c r="O270" i="78"/>
  <c r="P270" i="78"/>
  <c r="O271" i="78"/>
  <c r="P271" i="78"/>
  <c r="O272" i="78"/>
  <c r="P272" i="78"/>
  <c r="O273" i="78"/>
  <c r="P273" i="78"/>
  <c r="O274" i="78"/>
  <c r="P274" i="78"/>
  <c r="O275" i="78"/>
  <c r="P275" i="78"/>
  <c r="O276" i="78"/>
  <c r="P276" i="78"/>
  <c r="O277" i="78"/>
  <c r="P277" i="78"/>
  <c r="O278" i="78"/>
  <c r="P278" i="78"/>
  <c r="O279" i="78"/>
  <c r="P279" i="78"/>
  <c r="O280" i="78"/>
  <c r="P280" i="78"/>
  <c r="O281" i="78"/>
  <c r="P281" i="78"/>
  <c r="O282" i="78"/>
  <c r="P282" i="78"/>
  <c r="O283" i="78"/>
  <c r="P283" i="78"/>
  <c r="O284" i="78"/>
  <c r="P284" i="78"/>
  <c r="O285" i="78"/>
  <c r="P285" i="78"/>
  <c r="O286" i="78"/>
  <c r="P286" i="78"/>
  <c r="O287" i="78"/>
  <c r="P287" i="78"/>
  <c r="O288" i="78"/>
  <c r="P288" i="78"/>
  <c r="O289" i="78"/>
  <c r="P289" i="78"/>
  <c r="O290" i="78"/>
  <c r="P290" i="78"/>
  <c r="O291" i="78"/>
  <c r="P291" i="78"/>
  <c r="O292" i="78"/>
  <c r="P292" i="78"/>
  <c r="O293" i="78"/>
  <c r="P293" i="78"/>
  <c r="O294" i="78"/>
  <c r="P294" i="78"/>
  <c r="O295" i="78"/>
  <c r="P295" i="78"/>
  <c r="O296" i="78"/>
  <c r="P296" i="78"/>
  <c r="O297" i="78"/>
  <c r="P297" i="78"/>
  <c r="O298" i="78"/>
  <c r="P298" i="78"/>
  <c r="O299" i="78"/>
  <c r="P299" i="78"/>
  <c r="O300" i="78"/>
  <c r="P300" i="78"/>
  <c r="O301" i="78"/>
  <c r="P301" i="78"/>
  <c r="O302" i="78"/>
  <c r="P302" i="78"/>
  <c r="O303" i="78"/>
  <c r="P303" i="78"/>
  <c r="O304" i="78"/>
  <c r="P304" i="78"/>
  <c r="O305" i="78"/>
  <c r="P305" i="78"/>
  <c r="O306" i="78"/>
  <c r="P306" i="78"/>
  <c r="O307" i="78"/>
  <c r="P307" i="78"/>
  <c r="O308" i="78"/>
  <c r="P308" i="78"/>
  <c r="P9" i="78"/>
  <c r="O9" i="78"/>
  <c r="O10" i="77"/>
  <c r="P10" i="77"/>
  <c r="O11" i="77"/>
  <c r="P11" i="77"/>
  <c r="O12" i="77"/>
  <c r="P12" i="77"/>
  <c r="O13" i="77"/>
  <c r="P13" i="77"/>
  <c r="O14" i="77"/>
  <c r="P14" i="77"/>
  <c r="O15" i="77"/>
  <c r="P15" i="77"/>
  <c r="O16" i="77"/>
  <c r="P16" i="77"/>
  <c r="O17" i="77"/>
  <c r="P17" i="77"/>
  <c r="O18" i="77"/>
  <c r="P18" i="77"/>
  <c r="O19" i="77"/>
  <c r="P19" i="77"/>
  <c r="O20" i="77"/>
  <c r="P20" i="77"/>
  <c r="O21" i="77"/>
  <c r="P21" i="77"/>
  <c r="O22" i="77"/>
  <c r="P22" i="77"/>
  <c r="O23" i="77"/>
  <c r="P23" i="77"/>
  <c r="O24" i="77"/>
  <c r="P24" i="77"/>
  <c r="O25" i="77"/>
  <c r="P25" i="77"/>
  <c r="O26" i="77"/>
  <c r="P26" i="77"/>
  <c r="O27" i="77"/>
  <c r="P27" i="77"/>
  <c r="O28" i="77"/>
  <c r="P28" i="77"/>
  <c r="O29" i="77"/>
  <c r="P29" i="77"/>
  <c r="O30" i="77"/>
  <c r="P30" i="77"/>
  <c r="O31" i="77"/>
  <c r="P31" i="77"/>
  <c r="O32" i="77"/>
  <c r="P32" i="77"/>
  <c r="O33" i="77"/>
  <c r="P33" i="77"/>
  <c r="O34" i="77"/>
  <c r="P34" i="77"/>
  <c r="O35" i="77"/>
  <c r="P35" i="77"/>
  <c r="O36" i="77"/>
  <c r="P36" i="77"/>
  <c r="O37" i="77"/>
  <c r="P37" i="77"/>
  <c r="O38" i="77"/>
  <c r="P38" i="77"/>
  <c r="O39" i="77"/>
  <c r="P39" i="77"/>
  <c r="O40" i="77"/>
  <c r="P40" i="77"/>
  <c r="O41" i="77"/>
  <c r="P41" i="77"/>
  <c r="O42" i="77"/>
  <c r="P42" i="77"/>
  <c r="O43" i="77"/>
  <c r="P43" i="77"/>
  <c r="O44" i="77"/>
  <c r="P44" i="77"/>
  <c r="O45" i="77"/>
  <c r="P45" i="77"/>
  <c r="O46" i="77"/>
  <c r="P46" i="77"/>
  <c r="O47" i="77"/>
  <c r="P47" i="77"/>
  <c r="O48" i="77"/>
  <c r="P48" i="77"/>
  <c r="O49" i="77"/>
  <c r="P49" i="77"/>
  <c r="O50" i="77"/>
  <c r="P50" i="77"/>
  <c r="O51" i="77"/>
  <c r="P51" i="77"/>
  <c r="O52" i="77"/>
  <c r="P52" i="77"/>
  <c r="O53" i="77"/>
  <c r="P53" i="77"/>
  <c r="O54" i="77"/>
  <c r="P54" i="77"/>
  <c r="O55" i="77"/>
  <c r="P55" i="77"/>
  <c r="O56" i="77"/>
  <c r="P56" i="77"/>
  <c r="O57" i="77"/>
  <c r="P57" i="77"/>
  <c r="O58" i="77"/>
  <c r="P58" i="77"/>
  <c r="O59" i="77"/>
  <c r="P59" i="77"/>
  <c r="O60" i="77"/>
  <c r="P60" i="77"/>
  <c r="O61" i="77"/>
  <c r="P61" i="77"/>
  <c r="O62" i="77"/>
  <c r="P62" i="77"/>
  <c r="O63" i="77"/>
  <c r="P63" i="77"/>
  <c r="O64" i="77"/>
  <c r="P64" i="77"/>
  <c r="O65" i="77"/>
  <c r="P65" i="77"/>
  <c r="O66" i="77"/>
  <c r="P66" i="77"/>
  <c r="O67" i="77"/>
  <c r="P67" i="77"/>
  <c r="O68" i="77"/>
  <c r="P68" i="77"/>
  <c r="O69" i="77"/>
  <c r="P69" i="77"/>
  <c r="O70" i="77"/>
  <c r="P70" i="77"/>
  <c r="O71" i="77"/>
  <c r="P71" i="77"/>
  <c r="O72" i="77"/>
  <c r="P72" i="77"/>
  <c r="O73" i="77"/>
  <c r="P73" i="77"/>
  <c r="O74" i="77"/>
  <c r="P74" i="77"/>
  <c r="O75" i="77"/>
  <c r="P75" i="77"/>
  <c r="O76" i="77"/>
  <c r="P76" i="77"/>
  <c r="O77" i="77"/>
  <c r="P77" i="77"/>
  <c r="O78" i="77"/>
  <c r="P78" i="77"/>
  <c r="O79" i="77"/>
  <c r="P79" i="77"/>
  <c r="O80" i="77"/>
  <c r="P80" i="77"/>
  <c r="O81" i="77"/>
  <c r="P81" i="77"/>
  <c r="O82" i="77"/>
  <c r="P82" i="77"/>
  <c r="O83" i="77"/>
  <c r="P83" i="77"/>
  <c r="O84" i="77"/>
  <c r="P84" i="77"/>
  <c r="O85" i="77"/>
  <c r="P85" i="77"/>
  <c r="O86" i="77"/>
  <c r="P86" i="77"/>
  <c r="O87" i="77"/>
  <c r="P87" i="77"/>
  <c r="O88" i="77"/>
  <c r="P88" i="77"/>
  <c r="O89" i="77"/>
  <c r="P89" i="77"/>
  <c r="O90" i="77"/>
  <c r="P90" i="77"/>
  <c r="O91" i="77"/>
  <c r="P91" i="77"/>
  <c r="O92" i="77"/>
  <c r="P92" i="77"/>
  <c r="O93" i="77"/>
  <c r="P93" i="77"/>
  <c r="O94" i="77"/>
  <c r="P94" i="77"/>
  <c r="O95" i="77"/>
  <c r="P95" i="77"/>
  <c r="O96" i="77"/>
  <c r="P96" i="77"/>
  <c r="O97" i="77"/>
  <c r="P97" i="77"/>
  <c r="O98" i="77"/>
  <c r="P98" i="77"/>
  <c r="O99" i="77"/>
  <c r="P99" i="77"/>
  <c r="O100" i="77"/>
  <c r="P100" i="77"/>
  <c r="O101" i="77"/>
  <c r="P101" i="77"/>
  <c r="O102" i="77"/>
  <c r="P102" i="77"/>
  <c r="O103" i="77"/>
  <c r="P103" i="77"/>
  <c r="O104" i="77"/>
  <c r="P104" i="77"/>
  <c r="O105" i="77"/>
  <c r="P105" i="77"/>
  <c r="O106" i="77"/>
  <c r="P106" i="77"/>
  <c r="O107" i="77"/>
  <c r="P107" i="77"/>
  <c r="O108" i="77"/>
  <c r="P108" i="77"/>
  <c r="O109" i="77"/>
  <c r="P109" i="77"/>
  <c r="O110" i="77"/>
  <c r="P110" i="77"/>
  <c r="O111" i="77"/>
  <c r="P111" i="77"/>
  <c r="O112" i="77"/>
  <c r="P112" i="77"/>
  <c r="O113" i="77"/>
  <c r="P113" i="77"/>
  <c r="O114" i="77"/>
  <c r="P114" i="77"/>
  <c r="O115" i="77"/>
  <c r="P115" i="77"/>
  <c r="O116" i="77"/>
  <c r="P116" i="77"/>
  <c r="O117" i="77"/>
  <c r="P117" i="77"/>
  <c r="O118" i="77"/>
  <c r="P118" i="77"/>
  <c r="O119" i="77"/>
  <c r="P119" i="77"/>
  <c r="O120" i="77"/>
  <c r="P120" i="77"/>
  <c r="O121" i="77"/>
  <c r="P121" i="77"/>
  <c r="O122" i="77"/>
  <c r="P122" i="77"/>
  <c r="O123" i="77"/>
  <c r="P123" i="77"/>
  <c r="O124" i="77"/>
  <c r="P124" i="77"/>
  <c r="O125" i="77"/>
  <c r="P125" i="77"/>
  <c r="O126" i="77"/>
  <c r="P126" i="77"/>
  <c r="O127" i="77"/>
  <c r="P127" i="77"/>
  <c r="O128" i="77"/>
  <c r="P128" i="77"/>
  <c r="O129" i="77"/>
  <c r="P129" i="77"/>
  <c r="O130" i="77"/>
  <c r="P130" i="77"/>
  <c r="O131" i="77"/>
  <c r="P131" i="77"/>
  <c r="O132" i="77"/>
  <c r="P132" i="77"/>
  <c r="O133" i="77"/>
  <c r="P133" i="77"/>
  <c r="O134" i="77"/>
  <c r="P134" i="77"/>
  <c r="O135" i="77"/>
  <c r="P135" i="77"/>
  <c r="O136" i="77"/>
  <c r="P136" i="77"/>
  <c r="O137" i="77"/>
  <c r="P137" i="77"/>
  <c r="O138" i="77"/>
  <c r="P138" i="77"/>
  <c r="O139" i="77"/>
  <c r="P139" i="77"/>
  <c r="O140" i="77"/>
  <c r="P140" i="77"/>
  <c r="O141" i="77"/>
  <c r="P141" i="77"/>
  <c r="O142" i="77"/>
  <c r="P142" i="77"/>
  <c r="O143" i="77"/>
  <c r="P143" i="77"/>
  <c r="O144" i="77"/>
  <c r="P144" i="77"/>
  <c r="O145" i="77"/>
  <c r="P145" i="77"/>
  <c r="O146" i="77"/>
  <c r="P146" i="77"/>
  <c r="O147" i="77"/>
  <c r="P147" i="77"/>
  <c r="O148" i="77"/>
  <c r="P148" i="77"/>
  <c r="O149" i="77"/>
  <c r="P149" i="77"/>
  <c r="O150" i="77"/>
  <c r="P150" i="77"/>
  <c r="O151" i="77"/>
  <c r="P151" i="77"/>
  <c r="O152" i="77"/>
  <c r="P152" i="77"/>
  <c r="O153" i="77"/>
  <c r="P153" i="77"/>
  <c r="O154" i="77"/>
  <c r="P154" i="77"/>
  <c r="O155" i="77"/>
  <c r="P155" i="77"/>
  <c r="O156" i="77"/>
  <c r="P156" i="77"/>
  <c r="O157" i="77"/>
  <c r="P157" i="77"/>
  <c r="O158" i="77"/>
  <c r="P158" i="77"/>
  <c r="O159" i="77"/>
  <c r="P159" i="77"/>
  <c r="O160" i="77"/>
  <c r="P160" i="77"/>
  <c r="O161" i="77"/>
  <c r="P161" i="77"/>
  <c r="O162" i="77"/>
  <c r="P162" i="77"/>
  <c r="O163" i="77"/>
  <c r="P163" i="77"/>
  <c r="O164" i="77"/>
  <c r="P164" i="77"/>
  <c r="O165" i="77"/>
  <c r="P165" i="77"/>
  <c r="O166" i="77"/>
  <c r="P166" i="77"/>
  <c r="O167" i="77"/>
  <c r="P167" i="77"/>
  <c r="O168" i="77"/>
  <c r="P168" i="77"/>
  <c r="O169" i="77"/>
  <c r="P169" i="77"/>
  <c r="O170" i="77"/>
  <c r="P170" i="77"/>
  <c r="O171" i="77"/>
  <c r="P171" i="77"/>
  <c r="O172" i="77"/>
  <c r="P172" i="77"/>
  <c r="O173" i="77"/>
  <c r="P173" i="77"/>
  <c r="O174" i="77"/>
  <c r="P174" i="77"/>
  <c r="O175" i="77"/>
  <c r="P175" i="77"/>
  <c r="O176" i="77"/>
  <c r="P176" i="77"/>
  <c r="O177" i="77"/>
  <c r="P177" i="77"/>
  <c r="O178" i="77"/>
  <c r="P178" i="77"/>
  <c r="O179" i="77"/>
  <c r="P179" i="77"/>
  <c r="O180" i="77"/>
  <c r="P180" i="77"/>
  <c r="O181" i="77"/>
  <c r="P181" i="77"/>
  <c r="O182" i="77"/>
  <c r="P182" i="77"/>
  <c r="O183" i="77"/>
  <c r="P183" i="77"/>
  <c r="O184" i="77"/>
  <c r="P184" i="77"/>
  <c r="O185" i="77"/>
  <c r="P185" i="77"/>
  <c r="O186" i="77"/>
  <c r="P186" i="77"/>
  <c r="O187" i="77"/>
  <c r="P187" i="77"/>
  <c r="O188" i="77"/>
  <c r="P188" i="77"/>
  <c r="O189" i="77"/>
  <c r="P189" i="77"/>
  <c r="O190" i="77"/>
  <c r="P190" i="77"/>
  <c r="O191" i="77"/>
  <c r="P191" i="77"/>
  <c r="O192" i="77"/>
  <c r="P192" i="77"/>
  <c r="O193" i="77"/>
  <c r="P193" i="77"/>
  <c r="O194" i="77"/>
  <c r="P194" i="77"/>
  <c r="O195" i="77"/>
  <c r="P195" i="77"/>
  <c r="O196" i="77"/>
  <c r="P196" i="77"/>
  <c r="O197" i="77"/>
  <c r="P197" i="77"/>
  <c r="O198" i="77"/>
  <c r="P198" i="77"/>
  <c r="O199" i="77"/>
  <c r="P199" i="77"/>
  <c r="O200" i="77"/>
  <c r="P200" i="77"/>
  <c r="O201" i="77"/>
  <c r="P201" i="77"/>
  <c r="O202" i="77"/>
  <c r="P202" i="77"/>
  <c r="O203" i="77"/>
  <c r="P203" i="77"/>
  <c r="O204" i="77"/>
  <c r="P204" i="77"/>
  <c r="O205" i="77"/>
  <c r="P205" i="77"/>
  <c r="O206" i="77"/>
  <c r="P206" i="77"/>
  <c r="O207" i="77"/>
  <c r="P207" i="77"/>
  <c r="O208" i="77"/>
  <c r="P208" i="77"/>
  <c r="O209" i="77"/>
  <c r="P209" i="77"/>
  <c r="O210" i="77"/>
  <c r="P210" i="77"/>
  <c r="O211" i="77"/>
  <c r="P211" i="77"/>
  <c r="O212" i="77"/>
  <c r="P212" i="77"/>
  <c r="O213" i="77"/>
  <c r="P213" i="77"/>
  <c r="O214" i="77"/>
  <c r="P214" i="77"/>
  <c r="O215" i="77"/>
  <c r="P215" i="77"/>
  <c r="O216" i="77"/>
  <c r="P216" i="77"/>
  <c r="O217" i="77"/>
  <c r="P217" i="77"/>
  <c r="O218" i="77"/>
  <c r="P218" i="77"/>
  <c r="O219" i="77"/>
  <c r="P219" i="77"/>
  <c r="O220" i="77"/>
  <c r="P220" i="77"/>
  <c r="O221" i="77"/>
  <c r="P221" i="77"/>
  <c r="O222" i="77"/>
  <c r="P222" i="77"/>
  <c r="O223" i="77"/>
  <c r="P223" i="77"/>
  <c r="O224" i="77"/>
  <c r="P224" i="77"/>
  <c r="O225" i="77"/>
  <c r="P225" i="77"/>
  <c r="O226" i="77"/>
  <c r="P226" i="77"/>
  <c r="O227" i="77"/>
  <c r="P227" i="77"/>
  <c r="O228" i="77"/>
  <c r="P228" i="77"/>
  <c r="O229" i="77"/>
  <c r="P229" i="77"/>
  <c r="O230" i="77"/>
  <c r="P230" i="77"/>
  <c r="O231" i="77"/>
  <c r="P231" i="77"/>
  <c r="O232" i="77"/>
  <c r="P232" i="77"/>
  <c r="O233" i="77"/>
  <c r="P233" i="77"/>
  <c r="O234" i="77"/>
  <c r="P234" i="77"/>
  <c r="O235" i="77"/>
  <c r="P235" i="77"/>
  <c r="O236" i="77"/>
  <c r="P236" i="77"/>
  <c r="O237" i="77"/>
  <c r="P237" i="77"/>
  <c r="O238" i="77"/>
  <c r="P238" i="77"/>
  <c r="O239" i="77"/>
  <c r="P239" i="77"/>
  <c r="O240" i="77"/>
  <c r="P240" i="77"/>
  <c r="O241" i="77"/>
  <c r="P241" i="77"/>
  <c r="O242" i="77"/>
  <c r="P242" i="77"/>
  <c r="O243" i="77"/>
  <c r="P243" i="77"/>
  <c r="O244" i="77"/>
  <c r="P244" i="77"/>
  <c r="O245" i="77"/>
  <c r="P245" i="77"/>
  <c r="O246" i="77"/>
  <c r="P246" i="77"/>
  <c r="O247" i="77"/>
  <c r="P247" i="77"/>
  <c r="O248" i="77"/>
  <c r="P248" i="77"/>
  <c r="O249" i="77"/>
  <c r="P249" i="77"/>
  <c r="O250" i="77"/>
  <c r="P250" i="77"/>
  <c r="O251" i="77"/>
  <c r="P251" i="77"/>
  <c r="O252" i="77"/>
  <c r="P252" i="77"/>
  <c r="O253" i="77"/>
  <c r="P253" i="77"/>
  <c r="O254" i="77"/>
  <c r="P254" i="77"/>
  <c r="O255" i="77"/>
  <c r="P255" i="77"/>
  <c r="O256" i="77"/>
  <c r="P256" i="77"/>
  <c r="O257" i="77"/>
  <c r="P257" i="77"/>
  <c r="O258" i="77"/>
  <c r="P258" i="77"/>
  <c r="O259" i="77"/>
  <c r="P259" i="77"/>
  <c r="O260" i="77"/>
  <c r="P260" i="77"/>
  <c r="O261" i="77"/>
  <c r="P261" i="77"/>
  <c r="O262" i="77"/>
  <c r="P262" i="77"/>
  <c r="O263" i="77"/>
  <c r="P263" i="77"/>
  <c r="O264" i="77"/>
  <c r="P264" i="77"/>
  <c r="O265" i="77"/>
  <c r="P265" i="77"/>
  <c r="O266" i="77"/>
  <c r="P266" i="77"/>
  <c r="O267" i="77"/>
  <c r="P267" i="77"/>
  <c r="O268" i="77"/>
  <c r="P268" i="77"/>
  <c r="O269" i="77"/>
  <c r="P269" i="77"/>
  <c r="O270" i="77"/>
  <c r="P270" i="77"/>
  <c r="O271" i="77"/>
  <c r="P271" i="77"/>
  <c r="O272" i="77"/>
  <c r="P272" i="77"/>
  <c r="O273" i="77"/>
  <c r="P273" i="77"/>
  <c r="O274" i="77"/>
  <c r="P274" i="77"/>
  <c r="O275" i="77"/>
  <c r="P275" i="77"/>
  <c r="O276" i="77"/>
  <c r="P276" i="77"/>
  <c r="O277" i="77"/>
  <c r="P277" i="77"/>
  <c r="O278" i="77"/>
  <c r="P278" i="77"/>
  <c r="O279" i="77"/>
  <c r="P279" i="77"/>
  <c r="O280" i="77"/>
  <c r="P280" i="77"/>
  <c r="O281" i="77"/>
  <c r="P281" i="77"/>
  <c r="O282" i="77"/>
  <c r="P282" i="77"/>
  <c r="O283" i="77"/>
  <c r="P283" i="77"/>
  <c r="O284" i="77"/>
  <c r="P284" i="77"/>
  <c r="O285" i="77"/>
  <c r="P285" i="77"/>
  <c r="O286" i="77"/>
  <c r="P286" i="77"/>
  <c r="O287" i="77"/>
  <c r="P287" i="77"/>
  <c r="O288" i="77"/>
  <c r="P288" i="77"/>
  <c r="O289" i="77"/>
  <c r="P289" i="77"/>
  <c r="O290" i="77"/>
  <c r="P290" i="77"/>
  <c r="O291" i="77"/>
  <c r="P291" i="77"/>
  <c r="O292" i="77"/>
  <c r="P292" i="77"/>
  <c r="O293" i="77"/>
  <c r="P293" i="77"/>
  <c r="O294" i="77"/>
  <c r="P294" i="77"/>
  <c r="O295" i="77"/>
  <c r="P295" i="77"/>
  <c r="O296" i="77"/>
  <c r="P296" i="77"/>
  <c r="O297" i="77"/>
  <c r="P297" i="77"/>
  <c r="O298" i="77"/>
  <c r="P298" i="77"/>
  <c r="O299" i="77"/>
  <c r="P299" i="77"/>
  <c r="O300" i="77"/>
  <c r="P300" i="77"/>
  <c r="O301" i="77"/>
  <c r="P301" i="77"/>
  <c r="O302" i="77"/>
  <c r="P302" i="77"/>
  <c r="O303" i="77"/>
  <c r="P303" i="77"/>
  <c r="O304" i="77"/>
  <c r="P304" i="77"/>
  <c r="O305" i="77"/>
  <c r="P305" i="77"/>
  <c r="O306" i="77"/>
  <c r="P306" i="77"/>
  <c r="O307" i="77"/>
  <c r="P307" i="77"/>
  <c r="O308" i="77"/>
  <c r="P308" i="77"/>
  <c r="P9" i="77"/>
  <c r="O9" i="77"/>
  <c r="O10" i="76"/>
  <c r="P10" i="76"/>
  <c r="O11" i="76"/>
  <c r="P11" i="76"/>
  <c r="O12" i="76"/>
  <c r="P12" i="76"/>
  <c r="O13" i="76"/>
  <c r="P13" i="76"/>
  <c r="O14" i="76"/>
  <c r="P14" i="76"/>
  <c r="O15" i="76"/>
  <c r="P15" i="76"/>
  <c r="O16" i="76"/>
  <c r="P16" i="76"/>
  <c r="O17" i="76"/>
  <c r="P17" i="76"/>
  <c r="O18" i="76"/>
  <c r="P18" i="76"/>
  <c r="O19" i="76"/>
  <c r="P19" i="76"/>
  <c r="O20" i="76"/>
  <c r="P20" i="76"/>
  <c r="O21" i="76"/>
  <c r="P21" i="76"/>
  <c r="O22" i="76"/>
  <c r="P22" i="76"/>
  <c r="O23" i="76"/>
  <c r="P23" i="76"/>
  <c r="O24" i="76"/>
  <c r="P24" i="76"/>
  <c r="O25" i="76"/>
  <c r="P25" i="76"/>
  <c r="O26" i="76"/>
  <c r="P26" i="76"/>
  <c r="O27" i="76"/>
  <c r="P27" i="76"/>
  <c r="O28" i="76"/>
  <c r="P28" i="76"/>
  <c r="O29" i="76"/>
  <c r="P29" i="76"/>
  <c r="O30" i="76"/>
  <c r="P30" i="76"/>
  <c r="O31" i="76"/>
  <c r="P31" i="76"/>
  <c r="O32" i="76"/>
  <c r="P32" i="76"/>
  <c r="O33" i="76"/>
  <c r="P33" i="76"/>
  <c r="O34" i="76"/>
  <c r="P34" i="76"/>
  <c r="O35" i="76"/>
  <c r="P35" i="76"/>
  <c r="O36" i="76"/>
  <c r="P36" i="76"/>
  <c r="O37" i="76"/>
  <c r="P37" i="76"/>
  <c r="O38" i="76"/>
  <c r="P38" i="76"/>
  <c r="O39" i="76"/>
  <c r="P39" i="76"/>
  <c r="O40" i="76"/>
  <c r="P40" i="76"/>
  <c r="O41" i="76"/>
  <c r="P41" i="76"/>
  <c r="O42" i="76"/>
  <c r="P42" i="76"/>
  <c r="O43" i="76"/>
  <c r="P43" i="76"/>
  <c r="O44" i="76"/>
  <c r="P44" i="76"/>
  <c r="O45" i="76"/>
  <c r="P45" i="76"/>
  <c r="O46" i="76"/>
  <c r="P46" i="76"/>
  <c r="O47" i="76"/>
  <c r="P47" i="76"/>
  <c r="O48" i="76"/>
  <c r="P48" i="76"/>
  <c r="O49" i="76"/>
  <c r="P49" i="76"/>
  <c r="O50" i="76"/>
  <c r="P50" i="76"/>
  <c r="O51" i="76"/>
  <c r="P51" i="76"/>
  <c r="O52" i="76"/>
  <c r="P52" i="76"/>
  <c r="O53" i="76"/>
  <c r="P53" i="76"/>
  <c r="O54" i="76"/>
  <c r="P54" i="76"/>
  <c r="O55" i="76"/>
  <c r="P55" i="76"/>
  <c r="O56" i="76"/>
  <c r="P56" i="76"/>
  <c r="O57" i="76"/>
  <c r="P57" i="76"/>
  <c r="O58" i="76"/>
  <c r="P58" i="76"/>
  <c r="O59" i="76"/>
  <c r="P59" i="76"/>
  <c r="O60" i="76"/>
  <c r="P60" i="76"/>
  <c r="O61" i="76"/>
  <c r="P61" i="76"/>
  <c r="O62" i="76"/>
  <c r="P62" i="76"/>
  <c r="O63" i="76"/>
  <c r="P63" i="76"/>
  <c r="O64" i="76"/>
  <c r="P64" i="76"/>
  <c r="O65" i="76"/>
  <c r="P65" i="76"/>
  <c r="O66" i="76"/>
  <c r="P66" i="76"/>
  <c r="O67" i="76"/>
  <c r="P67" i="76"/>
  <c r="O68" i="76"/>
  <c r="P68" i="76"/>
  <c r="O69" i="76"/>
  <c r="P69" i="76"/>
  <c r="O70" i="76"/>
  <c r="P70" i="76"/>
  <c r="O71" i="76"/>
  <c r="P71" i="76"/>
  <c r="O72" i="76"/>
  <c r="P72" i="76"/>
  <c r="O73" i="76"/>
  <c r="P73" i="76"/>
  <c r="O74" i="76"/>
  <c r="P74" i="76"/>
  <c r="O75" i="76"/>
  <c r="P75" i="76"/>
  <c r="O76" i="76"/>
  <c r="P76" i="76"/>
  <c r="O77" i="76"/>
  <c r="P77" i="76"/>
  <c r="O78" i="76"/>
  <c r="P78" i="76"/>
  <c r="O79" i="76"/>
  <c r="P79" i="76"/>
  <c r="O80" i="76"/>
  <c r="P80" i="76"/>
  <c r="O81" i="76"/>
  <c r="P81" i="76"/>
  <c r="O82" i="76"/>
  <c r="P82" i="76"/>
  <c r="O83" i="76"/>
  <c r="P83" i="76"/>
  <c r="O84" i="76"/>
  <c r="P84" i="76"/>
  <c r="O85" i="76"/>
  <c r="P85" i="76"/>
  <c r="O86" i="76"/>
  <c r="P86" i="76"/>
  <c r="O87" i="76"/>
  <c r="P87" i="76"/>
  <c r="O88" i="76"/>
  <c r="P88" i="76"/>
  <c r="O89" i="76"/>
  <c r="P89" i="76"/>
  <c r="O90" i="76"/>
  <c r="P90" i="76"/>
  <c r="O91" i="76"/>
  <c r="P91" i="76"/>
  <c r="O92" i="76"/>
  <c r="P92" i="76"/>
  <c r="O93" i="76"/>
  <c r="P93" i="76"/>
  <c r="O94" i="76"/>
  <c r="P94" i="76"/>
  <c r="O95" i="76"/>
  <c r="P95" i="76"/>
  <c r="O96" i="76"/>
  <c r="P96" i="76"/>
  <c r="O97" i="76"/>
  <c r="P97" i="76"/>
  <c r="O98" i="76"/>
  <c r="P98" i="76"/>
  <c r="O99" i="76"/>
  <c r="P99" i="76"/>
  <c r="O100" i="76"/>
  <c r="P100" i="76"/>
  <c r="O101" i="76"/>
  <c r="P101" i="76"/>
  <c r="O102" i="76"/>
  <c r="P102" i="76"/>
  <c r="O103" i="76"/>
  <c r="P103" i="76"/>
  <c r="O104" i="76"/>
  <c r="P104" i="76"/>
  <c r="O105" i="76"/>
  <c r="P105" i="76"/>
  <c r="O106" i="76"/>
  <c r="P106" i="76"/>
  <c r="O107" i="76"/>
  <c r="P107" i="76"/>
  <c r="O108" i="76"/>
  <c r="P108" i="76"/>
  <c r="O109" i="76"/>
  <c r="P109" i="76"/>
  <c r="O110" i="76"/>
  <c r="P110" i="76"/>
  <c r="O111" i="76"/>
  <c r="P111" i="76"/>
  <c r="O112" i="76"/>
  <c r="P112" i="76"/>
  <c r="O113" i="76"/>
  <c r="P113" i="76"/>
  <c r="O114" i="76"/>
  <c r="P114" i="76"/>
  <c r="O115" i="76"/>
  <c r="P115" i="76"/>
  <c r="O116" i="76"/>
  <c r="P116" i="76"/>
  <c r="O117" i="76"/>
  <c r="P117" i="76"/>
  <c r="O118" i="76"/>
  <c r="P118" i="76"/>
  <c r="O119" i="76"/>
  <c r="P119" i="76"/>
  <c r="O120" i="76"/>
  <c r="P120" i="76"/>
  <c r="O121" i="76"/>
  <c r="P121" i="76"/>
  <c r="O122" i="76"/>
  <c r="P122" i="76"/>
  <c r="O123" i="76"/>
  <c r="P123" i="76"/>
  <c r="O124" i="76"/>
  <c r="P124" i="76"/>
  <c r="O125" i="76"/>
  <c r="P125" i="76"/>
  <c r="O126" i="76"/>
  <c r="P126" i="76"/>
  <c r="O127" i="76"/>
  <c r="P127" i="76"/>
  <c r="O128" i="76"/>
  <c r="P128" i="76"/>
  <c r="O129" i="76"/>
  <c r="P129" i="76"/>
  <c r="O130" i="76"/>
  <c r="P130" i="76"/>
  <c r="O131" i="76"/>
  <c r="P131" i="76"/>
  <c r="O132" i="76"/>
  <c r="P132" i="76"/>
  <c r="O133" i="76"/>
  <c r="P133" i="76"/>
  <c r="O134" i="76"/>
  <c r="P134" i="76"/>
  <c r="O135" i="76"/>
  <c r="P135" i="76"/>
  <c r="O136" i="76"/>
  <c r="P136" i="76"/>
  <c r="O137" i="76"/>
  <c r="P137" i="76"/>
  <c r="O138" i="76"/>
  <c r="P138" i="76"/>
  <c r="O139" i="76"/>
  <c r="P139" i="76"/>
  <c r="O140" i="76"/>
  <c r="P140" i="76"/>
  <c r="O141" i="76"/>
  <c r="P141" i="76"/>
  <c r="O142" i="76"/>
  <c r="P142" i="76"/>
  <c r="O143" i="76"/>
  <c r="P143" i="76"/>
  <c r="O144" i="76"/>
  <c r="P144" i="76"/>
  <c r="O145" i="76"/>
  <c r="P145" i="76"/>
  <c r="O146" i="76"/>
  <c r="P146" i="76"/>
  <c r="O147" i="76"/>
  <c r="P147" i="76"/>
  <c r="O148" i="76"/>
  <c r="P148" i="76"/>
  <c r="O149" i="76"/>
  <c r="P149" i="76"/>
  <c r="O150" i="76"/>
  <c r="P150" i="76"/>
  <c r="O151" i="76"/>
  <c r="P151" i="76"/>
  <c r="O152" i="76"/>
  <c r="P152" i="76"/>
  <c r="O153" i="76"/>
  <c r="P153" i="76"/>
  <c r="O154" i="76"/>
  <c r="P154" i="76"/>
  <c r="O155" i="76"/>
  <c r="P155" i="76"/>
  <c r="O156" i="76"/>
  <c r="P156" i="76"/>
  <c r="O157" i="76"/>
  <c r="P157" i="76"/>
  <c r="O158" i="76"/>
  <c r="P158" i="76"/>
  <c r="O159" i="76"/>
  <c r="P159" i="76"/>
  <c r="O160" i="76"/>
  <c r="P160" i="76"/>
  <c r="O161" i="76"/>
  <c r="P161" i="76"/>
  <c r="O162" i="76"/>
  <c r="P162" i="76"/>
  <c r="O163" i="76"/>
  <c r="P163" i="76"/>
  <c r="O164" i="76"/>
  <c r="P164" i="76"/>
  <c r="O165" i="76"/>
  <c r="P165" i="76"/>
  <c r="O166" i="76"/>
  <c r="P166" i="76"/>
  <c r="O167" i="76"/>
  <c r="P167" i="76"/>
  <c r="O168" i="76"/>
  <c r="P168" i="76"/>
  <c r="O169" i="76"/>
  <c r="P169" i="76"/>
  <c r="O170" i="76"/>
  <c r="P170" i="76"/>
  <c r="O171" i="76"/>
  <c r="P171" i="76"/>
  <c r="O172" i="76"/>
  <c r="P172" i="76"/>
  <c r="O173" i="76"/>
  <c r="P173" i="76"/>
  <c r="O174" i="76"/>
  <c r="P174" i="76"/>
  <c r="O175" i="76"/>
  <c r="P175" i="76"/>
  <c r="O176" i="76"/>
  <c r="P176" i="76"/>
  <c r="O177" i="76"/>
  <c r="P177" i="76"/>
  <c r="O178" i="76"/>
  <c r="P178" i="76"/>
  <c r="O179" i="76"/>
  <c r="P179" i="76"/>
  <c r="O180" i="76"/>
  <c r="P180" i="76"/>
  <c r="O181" i="76"/>
  <c r="P181" i="76"/>
  <c r="O182" i="76"/>
  <c r="P182" i="76"/>
  <c r="O183" i="76"/>
  <c r="P183" i="76"/>
  <c r="O184" i="76"/>
  <c r="P184" i="76"/>
  <c r="O185" i="76"/>
  <c r="P185" i="76"/>
  <c r="O186" i="76"/>
  <c r="P186" i="76"/>
  <c r="O187" i="76"/>
  <c r="P187" i="76"/>
  <c r="O188" i="76"/>
  <c r="P188" i="76"/>
  <c r="O189" i="76"/>
  <c r="P189" i="76"/>
  <c r="O190" i="76"/>
  <c r="P190" i="76"/>
  <c r="O191" i="76"/>
  <c r="P191" i="76"/>
  <c r="O192" i="76"/>
  <c r="P192" i="76"/>
  <c r="O193" i="76"/>
  <c r="P193" i="76"/>
  <c r="O194" i="76"/>
  <c r="P194" i="76"/>
  <c r="O195" i="76"/>
  <c r="P195" i="76"/>
  <c r="O196" i="76"/>
  <c r="P196" i="76"/>
  <c r="O197" i="76"/>
  <c r="P197" i="76"/>
  <c r="O198" i="76"/>
  <c r="P198" i="76"/>
  <c r="O199" i="76"/>
  <c r="P199" i="76"/>
  <c r="O200" i="76"/>
  <c r="P200" i="76"/>
  <c r="O201" i="76"/>
  <c r="P201" i="76"/>
  <c r="O202" i="76"/>
  <c r="P202" i="76"/>
  <c r="O203" i="76"/>
  <c r="P203" i="76"/>
  <c r="O204" i="76"/>
  <c r="P204" i="76"/>
  <c r="O205" i="76"/>
  <c r="P205" i="76"/>
  <c r="O206" i="76"/>
  <c r="P206" i="76"/>
  <c r="O207" i="76"/>
  <c r="P207" i="76"/>
  <c r="O208" i="76"/>
  <c r="P208" i="76"/>
  <c r="O209" i="76"/>
  <c r="P209" i="76"/>
  <c r="O210" i="76"/>
  <c r="P210" i="76"/>
  <c r="O211" i="76"/>
  <c r="P211" i="76"/>
  <c r="O212" i="76"/>
  <c r="P212" i="76"/>
  <c r="O213" i="76"/>
  <c r="P213" i="76"/>
  <c r="O214" i="76"/>
  <c r="P214" i="76"/>
  <c r="O215" i="76"/>
  <c r="P215" i="76"/>
  <c r="O216" i="76"/>
  <c r="P216" i="76"/>
  <c r="O217" i="76"/>
  <c r="P217" i="76"/>
  <c r="O218" i="76"/>
  <c r="P218" i="76"/>
  <c r="O219" i="76"/>
  <c r="P219" i="76"/>
  <c r="O220" i="76"/>
  <c r="P220" i="76"/>
  <c r="O221" i="76"/>
  <c r="P221" i="76"/>
  <c r="O222" i="76"/>
  <c r="P222" i="76"/>
  <c r="O223" i="76"/>
  <c r="P223" i="76"/>
  <c r="O224" i="76"/>
  <c r="P224" i="76"/>
  <c r="O225" i="76"/>
  <c r="P225" i="76"/>
  <c r="O226" i="76"/>
  <c r="P226" i="76"/>
  <c r="O227" i="76"/>
  <c r="P227" i="76"/>
  <c r="O228" i="76"/>
  <c r="P228" i="76"/>
  <c r="O229" i="76"/>
  <c r="P229" i="76"/>
  <c r="O230" i="76"/>
  <c r="P230" i="76"/>
  <c r="O231" i="76"/>
  <c r="P231" i="76"/>
  <c r="O232" i="76"/>
  <c r="P232" i="76"/>
  <c r="O233" i="76"/>
  <c r="P233" i="76"/>
  <c r="O234" i="76"/>
  <c r="P234" i="76"/>
  <c r="O235" i="76"/>
  <c r="P235" i="76"/>
  <c r="O236" i="76"/>
  <c r="P236" i="76"/>
  <c r="O237" i="76"/>
  <c r="P237" i="76"/>
  <c r="O238" i="76"/>
  <c r="P238" i="76"/>
  <c r="O239" i="76"/>
  <c r="P239" i="76"/>
  <c r="O240" i="76"/>
  <c r="P240" i="76"/>
  <c r="O241" i="76"/>
  <c r="P241" i="76"/>
  <c r="O242" i="76"/>
  <c r="P242" i="76"/>
  <c r="O243" i="76"/>
  <c r="P243" i="76"/>
  <c r="O244" i="76"/>
  <c r="P244" i="76"/>
  <c r="O245" i="76"/>
  <c r="P245" i="76"/>
  <c r="O246" i="76"/>
  <c r="P246" i="76"/>
  <c r="O247" i="76"/>
  <c r="P247" i="76"/>
  <c r="O248" i="76"/>
  <c r="P248" i="76"/>
  <c r="O249" i="76"/>
  <c r="P249" i="76"/>
  <c r="O250" i="76"/>
  <c r="P250" i="76"/>
  <c r="O251" i="76"/>
  <c r="P251" i="76"/>
  <c r="O252" i="76"/>
  <c r="P252" i="76"/>
  <c r="O253" i="76"/>
  <c r="P253" i="76"/>
  <c r="O254" i="76"/>
  <c r="P254" i="76"/>
  <c r="O255" i="76"/>
  <c r="P255" i="76"/>
  <c r="O256" i="76"/>
  <c r="P256" i="76"/>
  <c r="O257" i="76"/>
  <c r="P257" i="76"/>
  <c r="O258" i="76"/>
  <c r="P258" i="76"/>
  <c r="O259" i="76"/>
  <c r="P259" i="76"/>
  <c r="O260" i="76"/>
  <c r="P260" i="76"/>
  <c r="O261" i="76"/>
  <c r="P261" i="76"/>
  <c r="O262" i="76"/>
  <c r="P262" i="76"/>
  <c r="O263" i="76"/>
  <c r="P263" i="76"/>
  <c r="O264" i="76"/>
  <c r="P264" i="76"/>
  <c r="O265" i="76"/>
  <c r="P265" i="76"/>
  <c r="O266" i="76"/>
  <c r="P266" i="76"/>
  <c r="O267" i="76"/>
  <c r="P267" i="76"/>
  <c r="O268" i="76"/>
  <c r="P268" i="76"/>
  <c r="O269" i="76"/>
  <c r="P269" i="76"/>
  <c r="O270" i="76"/>
  <c r="P270" i="76"/>
  <c r="O271" i="76"/>
  <c r="P271" i="76"/>
  <c r="O272" i="76"/>
  <c r="P272" i="76"/>
  <c r="O273" i="76"/>
  <c r="P273" i="76"/>
  <c r="O274" i="76"/>
  <c r="P274" i="76"/>
  <c r="O275" i="76"/>
  <c r="P275" i="76"/>
  <c r="O276" i="76"/>
  <c r="P276" i="76"/>
  <c r="O277" i="76"/>
  <c r="P277" i="76"/>
  <c r="O278" i="76"/>
  <c r="P278" i="76"/>
  <c r="O279" i="76"/>
  <c r="P279" i="76"/>
  <c r="O280" i="76"/>
  <c r="P280" i="76"/>
  <c r="O281" i="76"/>
  <c r="P281" i="76"/>
  <c r="O282" i="76"/>
  <c r="P282" i="76"/>
  <c r="O283" i="76"/>
  <c r="P283" i="76"/>
  <c r="O284" i="76"/>
  <c r="P284" i="76"/>
  <c r="O285" i="76"/>
  <c r="P285" i="76"/>
  <c r="O286" i="76"/>
  <c r="P286" i="76"/>
  <c r="O287" i="76"/>
  <c r="P287" i="76"/>
  <c r="O288" i="76"/>
  <c r="P288" i="76"/>
  <c r="O289" i="76"/>
  <c r="P289" i="76"/>
  <c r="O290" i="76"/>
  <c r="P290" i="76"/>
  <c r="O291" i="76"/>
  <c r="P291" i="76"/>
  <c r="O292" i="76"/>
  <c r="P292" i="76"/>
  <c r="O293" i="76"/>
  <c r="P293" i="76"/>
  <c r="O294" i="76"/>
  <c r="P294" i="76"/>
  <c r="O295" i="76"/>
  <c r="P295" i="76"/>
  <c r="O296" i="76"/>
  <c r="P296" i="76"/>
  <c r="O297" i="76"/>
  <c r="P297" i="76"/>
  <c r="O298" i="76"/>
  <c r="P298" i="76"/>
  <c r="O299" i="76"/>
  <c r="P299" i="76"/>
  <c r="O300" i="76"/>
  <c r="P300" i="76"/>
  <c r="O301" i="76"/>
  <c r="P301" i="76"/>
  <c r="O302" i="76"/>
  <c r="P302" i="76"/>
  <c r="O303" i="76"/>
  <c r="P303" i="76"/>
  <c r="O304" i="76"/>
  <c r="P304" i="76"/>
  <c r="O305" i="76"/>
  <c r="P305" i="76"/>
  <c r="O306" i="76"/>
  <c r="P306" i="76"/>
  <c r="O307" i="76"/>
  <c r="P307" i="76"/>
  <c r="O308" i="76"/>
  <c r="P308" i="76"/>
  <c r="P9" i="76"/>
  <c r="O9" i="76"/>
  <c r="O10" i="92"/>
  <c r="P10" i="92"/>
  <c r="O11" i="92"/>
  <c r="P11" i="92"/>
  <c r="O12" i="92"/>
  <c r="P12" i="92"/>
  <c r="O13" i="92"/>
  <c r="P13" i="92"/>
  <c r="O14" i="92"/>
  <c r="P14" i="92"/>
  <c r="O15" i="92"/>
  <c r="P15" i="92"/>
  <c r="O16" i="92"/>
  <c r="P16" i="92"/>
  <c r="O17" i="92"/>
  <c r="P17" i="92"/>
  <c r="O18" i="92"/>
  <c r="P18" i="92"/>
  <c r="O19" i="92"/>
  <c r="P19" i="92"/>
  <c r="O20" i="92"/>
  <c r="P20" i="92"/>
  <c r="O21" i="92"/>
  <c r="P21" i="92"/>
  <c r="O22" i="92"/>
  <c r="P22" i="92"/>
  <c r="O23" i="92"/>
  <c r="P23" i="92"/>
  <c r="O24" i="92"/>
  <c r="P24" i="92"/>
  <c r="O25" i="92"/>
  <c r="P25" i="92"/>
  <c r="O26" i="92"/>
  <c r="P26" i="92"/>
  <c r="O27" i="92"/>
  <c r="P27" i="92"/>
  <c r="O28" i="92"/>
  <c r="P28" i="92"/>
  <c r="O29" i="92"/>
  <c r="P29" i="92"/>
  <c r="O30" i="92"/>
  <c r="P30" i="92"/>
  <c r="O31" i="92"/>
  <c r="P31" i="92"/>
  <c r="O32" i="92"/>
  <c r="P32" i="92"/>
  <c r="O33" i="92"/>
  <c r="P33" i="92"/>
  <c r="O34" i="92"/>
  <c r="P34" i="92"/>
  <c r="O35" i="92"/>
  <c r="P35" i="92"/>
  <c r="O36" i="92"/>
  <c r="P36" i="92"/>
  <c r="O37" i="92"/>
  <c r="P37" i="92"/>
  <c r="O38" i="92"/>
  <c r="P38" i="92"/>
  <c r="O39" i="92"/>
  <c r="P39" i="92"/>
  <c r="O40" i="92"/>
  <c r="P40" i="92"/>
  <c r="O41" i="92"/>
  <c r="P41" i="92"/>
  <c r="O42" i="92"/>
  <c r="P42" i="92"/>
  <c r="O43" i="92"/>
  <c r="P43" i="92"/>
  <c r="O44" i="92"/>
  <c r="P44" i="92"/>
  <c r="O45" i="92"/>
  <c r="P45" i="92"/>
  <c r="O46" i="92"/>
  <c r="P46" i="92"/>
  <c r="O47" i="92"/>
  <c r="P47" i="92"/>
  <c r="O48" i="92"/>
  <c r="P48" i="92"/>
  <c r="O49" i="92"/>
  <c r="P49" i="92"/>
  <c r="O50" i="92"/>
  <c r="P50" i="92"/>
  <c r="O51" i="92"/>
  <c r="P51" i="92"/>
  <c r="O52" i="92"/>
  <c r="P52" i="92"/>
  <c r="O53" i="92"/>
  <c r="P53" i="92"/>
  <c r="O54" i="92"/>
  <c r="P54" i="92"/>
  <c r="O55" i="92"/>
  <c r="P55" i="92"/>
  <c r="O56" i="92"/>
  <c r="P56" i="92"/>
  <c r="O57" i="92"/>
  <c r="P57" i="92"/>
  <c r="O58" i="92"/>
  <c r="P58" i="92"/>
  <c r="O59" i="92"/>
  <c r="P59" i="92"/>
  <c r="O60" i="92"/>
  <c r="P60" i="92"/>
  <c r="O61" i="92"/>
  <c r="P61" i="92"/>
  <c r="O62" i="92"/>
  <c r="P62" i="92"/>
  <c r="O63" i="92"/>
  <c r="P63" i="92"/>
  <c r="O64" i="92"/>
  <c r="P64" i="92"/>
  <c r="O65" i="92"/>
  <c r="P65" i="92"/>
  <c r="O66" i="92"/>
  <c r="P66" i="92"/>
  <c r="O67" i="92"/>
  <c r="P67" i="92"/>
  <c r="O68" i="92"/>
  <c r="P68" i="92"/>
  <c r="O69" i="92"/>
  <c r="P69" i="92"/>
  <c r="O70" i="92"/>
  <c r="P70" i="92"/>
  <c r="O71" i="92"/>
  <c r="P71" i="92"/>
  <c r="O72" i="92"/>
  <c r="P72" i="92"/>
  <c r="O73" i="92"/>
  <c r="P73" i="92"/>
  <c r="O74" i="92"/>
  <c r="P74" i="92"/>
  <c r="O75" i="92"/>
  <c r="P75" i="92"/>
  <c r="O76" i="92"/>
  <c r="P76" i="92"/>
  <c r="O77" i="92"/>
  <c r="P77" i="92"/>
  <c r="O78" i="92"/>
  <c r="P78" i="92"/>
  <c r="O79" i="92"/>
  <c r="P79" i="92"/>
  <c r="O80" i="92"/>
  <c r="P80" i="92"/>
  <c r="O81" i="92"/>
  <c r="P81" i="92"/>
  <c r="O82" i="92"/>
  <c r="P82" i="92"/>
  <c r="O83" i="92"/>
  <c r="P83" i="92"/>
  <c r="O84" i="92"/>
  <c r="P84" i="92"/>
  <c r="O85" i="92"/>
  <c r="P85" i="92"/>
  <c r="O86" i="92"/>
  <c r="P86" i="92"/>
  <c r="O87" i="92"/>
  <c r="P87" i="92"/>
  <c r="O88" i="92"/>
  <c r="P88" i="92"/>
  <c r="O89" i="92"/>
  <c r="P89" i="92"/>
  <c r="O90" i="92"/>
  <c r="P90" i="92"/>
  <c r="O91" i="92"/>
  <c r="P91" i="92"/>
  <c r="O92" i="92"/>
  <c r="P92" i="92"/>
  <c r="O93" i="92"/>
  <c r="P93" i="92"/>
  <c r="O94" i="92"/>
  <c r="P94" i="92"/>
  <c r="O95" i="92"/>
  <c r="P95" i="92"/>
  <c r="O96" i="92"/>
  <c r="P96" i="92"/>
  <c r="O97" i="92"/>
  <c r="P97" i="92"/>
  <c r="O98" i="92"/>
  <c r="P98" i="92"/>
  <c r="O99" i="92"/>
  <c r="P99" i="92"/>
  <c r="O100" i="92"/>
  <c r="P100" i="92"/>
  <c r="O101" i="92"/>
  <c r="P101" i="92"/>
  <c r="O102" i="92"/>
  <c r="P102" i="92"/>
  <c r="O103" i="92"/>
  <c r="P103" i="92"/>
  <c r="O104" i="92"/>
  <c r="P104" i="92"/>
  <c r="O105" i="92"/>
  <c r="P105" i="92"/>
  <c r="O106" i="92"/>
  <c r="P106" i="92"/>
  <c r="O107" i="92"/>
  <c r="P107" i="92"/>
  <c r="O108" i="92"/>
  <c r="P108" i="92"/>
  <c r="O109" i="92"/>
  <c r="P109" i="92"/>
  <c r="O110" i="92"/>
  <c r="P110" i="92"/>
  <c r="O111" i="92"/>
  <c r="P111" i="92"/>
  <c r="O112" i="92"/>
  <c r="P112" i="92"/>
  <c r="O113" i="92"/>
  <c r="P113" i="92"/>
  <c r="O114" i="92"/>
  <c r="P114" i="92"/>
  <c r="O115" i="92"/>
  <c r="P115" i="92"/>
  <c r="O116" i="92"/>
  <c r="P116" i="92"/>
  <c r="O117" i="92"/>
  <c r="P117" i="92"/>
  <c r="O118" i="92"/>
  <c r="P118" i="92"/>
  <c r="O119" i="92"/>
  <c r="P119" i="92"/>
  <c r="O120" i="92"/>
  <c r="P120" i="92"/>
  <c r="O121" i="92"/>
  <c r="P121" i="92"/>
  <c r="O122" i="92"/>
  <c r="P122" i="92"/>
  <c r="O123" i="92"/>
  <c r="P123" i="92"/>
  <c r="O124" i="92"/>
  <c r="P124" i="92"/>
  <c r="O125" i="92"/>
  <c r="P125" i="92"/>
  <c r="O126" i="92"/>
  <c r="P126" i="92"/>
  <c r="O127" i="92"/>
  <c r="P127" i="92"/>
  <c r="O128" i="92"/>
  <c r="P128" i="92"/>
  <c r="O129" i="92"/>
  <c r="P129" i="92"/>
  <c r="O130" i="92"/>
  <c r="P130" i="92"/>
  <c r="O131" i="92"/>
  <c r="P131" i="92"/>
  <c r="O132" i="92"/>
  <c r="P132" i="92"/>
  <c r="O133" i="92"/>
  <c r="P133" i="92"/>
  <c r="O134" i="92"/>
  <c r="P134" i="92"/>
  <c r="O135" i="92"/>
  <c r="P135" i="92"/>
  <c r="O136" i="92"/>
  <c r="P136" i="92"/>
  <c r="O137" i="92"/>
  <c r="P137" i="92"/>
  <c r="O138" i="92"/>
  <c r="P138" i="92"/>
  <c r="O139" i="92"/>
  <c r="P139" i="92"/>
  <c r="O140" i="92"/>
  <c r="P140" i="92"/>
  <c r="O141" i="92"/>
  <c r="P141" i="92"/>
  <c r="O142" i="92"/>
  <c r="P142" i="92"/>
  <c r="O143" i="92"/>
  <c r="P143" i="92"/>
  <c r="O144" i="92"/>
  <c r="P144" i="92"/>
  <c r="O145" i="92"/>
  <c r="P145" i="92"/>
  <c r="O146" i="92"/>
  <c r="P146" i="92"/>
  <c r="O147" i="92"/>
  <c r="P147" i="92"/>
  <c r="O148" i="92"/>
  <c r="P148" i="92"/>
  <c r="O149" i="92"/>
  <c r="P149" i="92"/>
  <c r="O150" i="92"/>
  <c r="P150" i="92"/>
  <c r="O151" i="92"/>
  <c r="P151" i="92"/>
  <c r="O152" i="92"/>
  <c r="P152" i="92"/>
  <c r="O153" i="92"/>
  <c r="P153" i="92"/>
  <c r="O154" i="92"/>
  <c r="P154" i="92"/>
  <c r="O155" i="92"/>
  <c r="P155" i="92"/>
  <c r="O156" i="92"/>
  <c r="P156" i="92"/>
  <c r="O157" i="92"/>
  <c r="P157" i="92"/>
  <c r="O158" i="92"/>
  <c r="P158" i="92"/>
  <c r="O159" i="92"/>
  <c r="P159" i="92"/>
  <c r="O160" i="92"/>
  <c r="P160" i="92"/>
  <c r="O161" i="92"/>
  <c r="P161" i="92"/>
  <c r="O162" i="92"/>
  <c r="P162" i="92"/>
  <c r="O163" i="92"/>
  <c r="P163" i="92"/>
  <c r="O164" i="92"/>
  <c r="P164" i="92"/>
  <c r="O165" i="92"/>
  <c r="P165" i="92"/>
  <c r="O166" i="92"/>
  <c r="P166" i="92"/>
  <c r="O167" i="92"/>
  <c r="P167" i="92"/>
  <c r="O168" i="92"/>
  <c r="P168" i="92"/>
  <c r="O169" i="92"/>
  <c r="P169" i="92"/>
  <c r="O170" i="92"/>
  <c r="P170" i="92"/>
  <c r="O171" i="92"/>
  <c r="P171" i="92"/>
  <c r="O172" i="92"/>
  <c r="P172" i="92"/>
  <c r="O173" i="92"/>
  <c r="P173" i="92"/>
  <c r="O174" i="92"/>
  <c r="P174" i="92"/>
  <c r="O175" i="92"/>
  <c r="P175" i="92"/>
  <c r="O176" i="92"/>
  <c r="P176" i="92"/>
  <c r="O177" i="92"/>
  <c r="P177" i="92"/>
  <c r="O178" i="92"/>
  <c r="P178" i="92"/>
  <c r="O179" i="92"/>
  <c r="P179" i="92"/>
  <c r="O180" i="92"/>
  <c r="P180" i="92"/>
  <c r="O181" i="92"/>
  <c r="P181" i="92"/>
  <c r="O182" i="92"/>
  <c r="P182" i="92"/>
  <c r="O183" i="92"/>
  <c r="P183" i="92"/>
  <c r="O184" i="92"/>
  <c r="P184" i="92"/>
  <c r="O185" i="92"/>
  <c r="P185" i="92"/>
  <c r="O186" i="92"/>
  <c r="P186" i="92"/>
  <c r="O187" i="92"/>
  <c r="P187" i="92"/>
  <c r="O188" i="92"/>
  <c r="P188" i="92"/>
  <c r="O189" i="92"/>
  <c r="P189" i="92"/>
  <c r="O190" i="92"/>
  <c r="P190" i="92"/>
  <c r="O191" i="92"/>
  <c r="P191" i="92"/>
  <c r="O192" i="92"/>
  <c r="P192" i="92"/>
  <c r="O193" i="92"/>
  <c r="P193" i="92"/>
  <c r="O194" i="92"/>
  <c r="P194" i="92"/>
  <c r="O195" i="92"/>
  <c r="P195" i="92"/>
  <c r="O196" i="92"/>
  <c r="P196" i="92"/>
  <c r="O197" i="92"/>
  <c r="P197" i="92"/>
  <c r="O198" i="92"/>
  <c r="P198" i="92"/>
  <c r="O199" i="92"/>
  <c r="P199" i="92"/>
  <c r="O200" i="92"/>
  <c r="P200" i="92"/>
  <c r="O201" i="92"/>
  <c r="P201" i="92"/>
  <c r="O202" i="92"/>
  <c r="P202" i="92"/>
  <c r="O203" i="92"/>
  <c r="P203" i="92"/>
  <c r="O204" i="92"/>
  <c r="P204" i="92"/>
  <c r="O205" i="92"/>
  <c r="P205" i="92"/>
  <c r="O206" i="92"/>
  <c r="P206" i="92"/>
  <c r="O207" i="92"/>
  <c r="P207" i="92"/>
  <c r="O208" i="92"/>
  <c r="P208" i="92"/>
  <c r="O209" i="92"/>
  <c r="P209" i="92"/>
  <c r="O210" i="92"/>
  <c r="P210" i="92"/>
  <c r="O211" i="92"/>
  <c r="P211" i="92"/>
  <c r="O212" i="92"/>
  <c r="P212" i="92"/>
  <c r="O213" i="92"/>
  <c r="P213" i="92"/>
  <c r="O214" i="92"/>
  <c r="P214" i="92"/>
  <c r="O215" i="92"/>
  <c r="P215" i="92"/>
  <c r="O216" i="92"/>
  <c r="P216" i="92"/>
  <c r="O217" i="92"/>
  <c r="P217" i="92"/>
  <c r="O218" i="92"/>
  <c r="P218" i="92"/>
  <c r="O219" i="92"/>
  <c r="P219" i="92"/>
  <c r="O220" i="92"/>
  <c r="P220" i="92"/>
  <c r="O221" i="92"/>
  <c r="P221" i="92"/>
  <c r="O222" i="92"/>
  <c r="P222" i="92"/>
  <c r="O223" i="92"/>
  <c r="P223" i="92"/>
  <c r="O224" i="92"/>
  <c r="P224" i="92"/>
  <c r="O225" i="92"/>
  <c r="P225" i="92"/>
  <c r="O226" i="92"/>
  <c r="P226" i="92"/>
  <c r="O227" i="92"/>
  <c r="P227" i="92"/>
  <c r="O228" i="92"/>
  <c r="P228" i="92"/>
  <c r="O229" i="92"/>
  <c r="P229" i="92"/>
  <c r="O230" i="92"/>
  <c r="P230" i="92"/>
  <c r="O231" i="92"/>
  <c r="P231" i="92"/>
  <c r="O232" i="92"/>
  <c r="P232" i="92"/>
  <c r="O233" i="92"/>
  <c r="P233" i="92"/>
  <c r="O234" i="92"/>
  <c r="P234" i="92"/>
  <c r="O235" i="92"/>
  <c r="P235" i="92"/>
  <c r="O236" i="92"/>
  <c r="P236" i="92"/>
  <c r="O237" i="92"/>
  <c r="P237" i="92"/>
  <c r="O238" i="92"/>
  <c r="P238" i="92"/>
  <c r="O239" i="92"/>
  <c r="P239" i="92"/>
  <c r="O240" i="92"/>
  <c r="P240" i="92"/>
  <c r="O241" i="92"/>
  <c r="P241" i="92"/>
  <c r="O242" i="92"/>
  <c r="P242" i="92"/>
  <c r="O243" i="92"/>
  <c r="P243" i="92"/>
  <c r="O244" i="92"/>
  <c r="P244" i="92"/>
  <c r="O245" i="92"/>
  <c r="P245" i="92"/>
  <c r="O246" i="92"/>
  <c r="P246" i="92"/>
  <c r="O247" i="92"/>
  <c r="P247" i="92"/>
  <c r="O248" i="92"/>
  <c r="P248" i="92"/>
  <c r="O249" i="92"/>
  <c r="P249" i="92"/>
  <c r="O250" i="92"/>
  <c r="P250" i="92"/>
  <c r="O251" i="92"/>
  <c r="P251" i="92"/>
  <c r="O252" i="92"/>
  <c r="P252" i="92"/>
  <c r="O253" i="92"/>
  <c r="P253" i="92"/>
  <c r="O254" i="92"/>
  <c r="P254" i="92"/>
  <c r="O255" i="92"/>
  <c r="P255" i="92"/>
  <c r="O256" i="92"/>
  <c r="P256" i="92"/>
  <c r="O257" i="92"/>
  <c r="P257" i="92"/>
  <c r="O258" i="92"/>
  <c r="P258" i="92"/>
  <c r="O259" i="92"/>
  <c r="P259" i="92"/>
  <c r="O260" i="92"/>
  <c r="P260" i="92"/>
  <c r="O261" i="92"/>
  <c r="P261" i="92"/>
  <c r="O262" i="92"/>
  <c r="P262" i="92"/>
  <c r="O263" i="92"/>
  <c r="P263" i="92"/>
  <c r="O264" i="92"/>
  <c r="P264" i="92"/>
  <c r="O265" i="92"/>
  <c r="P265" i="92"/>
  <c r="O266" i="92"/>
  <c r="P266" i="92"/>
  <c r="O267" i="92"/>
  <c r="P267" i="92"/>
  <c r="O268" i="92"/>
  <c r="P268" i="92"/>
  <c r="O269" i="92"/>
  <c r="P269" i="92"/>
  <c r="O270" i="92"/>
  <c r="P270" i="92"/>
  <c r="O271" i="92"/>
  <c r="P271" i="92"/>
  <c r="O272" i="92"/>
  <c r="P272" i="92"/>
  <c r="O273" i="92"/>
  <c r="P273" i="92"/>
  <c r="O274" i="92"/>
  <c r="P274" i="92"/>
  <c r="O275" i="92"/>
  <c r="P275" i="92"/>
  <c r="O276" i="92"/>
  <c r="P276" i="92"/>
  <c r="O277" i="92"/>
  <c r="P277" i="92"/>
  <c r="O278" i="92"/>
  <c r="P278" i="92"/>
  <c r="O279" i="92"/>
  <c r="P279" i="92"/>
  <c r="O280" i="92"/>
  <c r="P280" i="92"/>
  <c r="O281" i="92"/>
  <c r="P281" i="92"/>
  <c r="O282" i="92"/>
  <c r="P282" i="92"/>
  <c r="O283" i="92"/>
  <c r="P283" i="92"/>
  <c r="O284" i="92"/>
  <c r="P284" i="92"/>
  <c r="O285" i="92"/>
  <c r="P285" i="92"/>
  <c r="O286" i="92"/>
  <c r="P286" i="92"/>
  <c r="O287" i="92"/>
  <c r="P287" i="92"/>
  <c r="O288" i="92"/>
  <c r="P288" i="92"/>
  <c r="O289" i="92"/>
  <c r="P289" i="92"/>
  <c r="O290" i="92"/>
  <c r="P290" i="92"/>
  <c r="O291" i="92"/>
  <c r="P291" i="92"/>
  <c r="O292" i="92"/>
  <c r="P292" i="92"/>
  <c r="O293" i="92"/>
  <c r="P293" i="92"/>
  <c r="O294" i="92"/>
  <c r="P294" i="92"/>
  <c r="O295" i="92"/>
  <c r="P295" i="92"/>
  <c r="O296" i="92"/>
  <c r="P296" i="92"/>
  <c r="O297" i="92"/>
  <c r="P297" i="92"/>
  <c r="O298" i="92"/>
  <c r="P298" i="92"/>
  <c r="O299" i="92"/>
  <c r="P299" i="92"/>
  <c r="O300" i="92"/>
  <c r="P300" i="92"/>
  <c r="O301" i="92"/>
  <c r="P301" i="92"/>
  <c r="O302" i="92"/>
  <c r="P302" i="92"/>
  <c r="O303" i="92"/>
  <c r="P303" i="92"/>
  <c r="O304" i="92"/>
  <c r="P304" i="92"/>
  <c r="O305" i="92"/>
  <c r="P305" i="92"/>
  <c r="O306" i="92"/>
  <c r="P306" i="92"/>
  <c r="O307" i="92"/>
  <c r="P307" i="92"/>
  <c r="O308" i="92"/>
  <c r="P308" i="92"/>
  <c r="P9" i="92"/>
  <c r="O9" i="92"/>
  <c r="O10" i="75"/>
  <c r="P10" i="75"/>
  <c r="O11" i="75"/>
  <c r="P11" i="75"/>
  <c r="O12" i="75"/>
  <c r="P12" i="75"/>
  <c r="O13" i="75"/>
  <c r="P13" i="75"/>
  <c r="O14" i="75"/>
  <c r="P14" i="75"/>
  <c r="O15" i="75"/>
  <c r="P15" i="75"/>
  <c r="O16" i="75"/>
  <c r="P16" i="75"/>
  <c r="O17" i="75"/>
  <c r="P17" i="75"/>
  <c r="O18" i="75"/>
  <c r="P18" i="75"/>
  <c r="O19" i="75"/>
  <c r="P19" i="75"/>
  <c r="O20" i="75"/>
  <c r="P20" i="75"/>
  <c r="O21" i="75"/>
  <c r="P21" i="75"/>
  <c r="O22" i="75"/>
  <c r="P22" i="75"/>
  <c r="O23" i="75"/>
  <c r="P23" i="75"/>
  <c r="O24" i="75"/>
  <c r="P24" i="75"/>
  <c r="O25" i="75"/>
  <c r="P25" i="75"/>
  <c r="O26" i="75"/>
  <c r="P26" i="75"/>
  <c r="O27" i="75"/>
  <c r="P27" i="75"/>
  <c r="O28" i="75"/>
  <c r="P28" i="75"/>
  <c r="O29" i="75"/>
  <c r="P29" i="75"/>
  <c r="O30" i="75"/>
  <c r="P30" i="75"/>
  <c r="O31" i="75"/>
  <c r="P31" i="75"/>
  <c r="O32" i="75"/>
  <c r="P32" i="75"/>
  <c r="O33" i="75"/>
  <c r="P33" i="75"/>
  <c r="O34" i="75"/>
  <c r="P34" i="75"/>
  <c r="O35" i="75"/>
  <c r="P35" i="75"/>
  <c r="O36" i="75"/>
  <c r="P36" i="75"/>
  <c r="O37" i="75"/>
  <c r="P37" i="75"/>
  <c r="O38" i="75"/>
  <c r="P38" i="75"/>
  <c r="O39" i="75"/>
  <c r="P39" i="75"/>
  <c r="O40" i="75"/>
  <c r="P40" i="75"/>
  <c r="O41" i="75"/>
  <c r="P41" i="75"/>
  <c r="O42" i="75"/>
  <c r="P42" i="75"/>
  <c r="O43" i="75"/>
  <c r="P43" i="75"/>
  <c r="O44" i="75"/>
  <c r="P44" i="75"/>
  <c r="O45" i="75"/>
  <c r="P45" i="75"/>
  <c r="O46" i="75"/>
  <c r="P46" i="75"/>
  <c r="O47" i="75"/>
  <c r="P47" i="75"/>
  <c r="O48" i="75"/>
  <c r="P48" i="75"/>
  <c r="O49" i="75"/>
  <c r="P49" i="75"/>
  <c r="O50" i="75"/>
  <c r="P50" i="75"/>
  <c r="O51" i="75"/>
  <c r="P51" i="75"/>
  <c r="O52" i="75"/>
  <c r="P52" i="75"/>
  <c r="O53" i="75"/>
  <c r="P53" i="75"/>
  <c r="O54" i="75"/>
  <c r="P54" i="75"/>
  <c r="O55" i="75"/>
  <c r="P55" i="75"/>
  <c r="O56" i="75"/>
  <c r="P56" i="75"/>
  <c r="O57" i="75"/>
  <c r="P57" i="75"/>
  <c r="O58" i="75"/>
  <c r="P58" i="75"/>
  <c r="O59" i="75"/>
  <c r="P59" i="75"/>
  <c r="O60" i="75"/>
  <c r="P60" i="75"/>
  <c r="O61" i="75"/>
  <c r="P61" i="75"/>
  <c r="O62" i="75"/>
  <c r="P62" i="75"/>
  <c r="O63" i="75"/>
  <c r="P63" i="75"/>
  <c r="O64" i="75"/>
  <c r="P64" i="75"/>
  <c r="O65" i="75"/>
  <c r="P65" i="75"/>
  <c r="O66" i="75"/>
  <c r="P66" i="75"/>
  <c r="O67" i="75"/>
  <c r="P67" i="75"/>
  <c r="O68" i="75"/>
  <c r="P68" i="75"/>
  <c r="O69" i="75"/>
  <c r="P69" i="75"/>
  <c r="O70" i="75"/>
  <c r="P70" i="75"/>
  <c r="O71" i="75"/>
  <c r="P71" i="75"/>
  <c r="O72" i="75"/>
  <c r="P72" i="75"/>
  <c r="O73" i="75"/>
  <c r="P73" i="75"/>
  <c r="O74" i="75"/>
  <c r="P74" i="75"/>
  <c r="O75" i="75"/>
  <c r="P75" i="75"/>
  <c r="O76" i="75"/>
  <c r="P76" i="75"/>
  <c r="O77" i="75"/>
  <c r="P77" i="75"/>
  <c r="O78" i="75"/>
  <c r="P78" i="75"/>
  <c r="O79" i="75"/>
  <c r="P79" i="75"/>
  <c r="O80" i="75"/>
  <c r="P80" i="75"/>
  <c r="O81" i="75"/>
  <c r="P81" i="75"/>
  <c r="O82" i="75"/>
  <c r="P82" i="75"/>
  <c r="O83" i="75"/>
  <c r="P83" i="75"/>
  <c r="O84" i="75"/>
  <c r="P84" i="75"/>
  <c r="O85" i="75"/>
  <c r="P85" i="75"/>
  <c r="O86" i="75"/>
  <c r="P86" i="75"/>
  <c r="O87" i="75"/>
  <c r="P87" i="75"/>
  <c r="O88" i="75"/>
  <c r="P88" i="75"/>
  <c r="O89" i="75"/>
  <c r="P89" i="75"/>
  <c r="O90" i="75"/>
  <c r="P90" i="75"/>
  <c r="O91" i="75"/>
  <c r="P91" i="75"/>
  <c r="O92" i="75"/>
  <c r="P92" i="75"/>
  <c r="O93" i="75"/>
  <c r="P93" i="75"/>
  <c r="O94" i="75"/>
  <c r="P94" i="75"/>
  <c r="O95" i="75"/>
  <c r="P95" i="75"/>
  <c r="O96" i="75"/>
  <c r="P96" i="75"/>
  <c r="O97" i="75"/>
  <c r="P97" i="75"/>
  <c r="O98" i="75"/>
  <c r="P98" i="75"/>
  <c r="O99" i="75"/>
  <c r="P99" i="75"/>
  <c r="O100" i="75"/>
  <c r="P100" i="75"/>
  <c r="O101" i="75"/>
  <c r="P101" i="75"/>
  <c r="O102" i="75"/>
  <c r="P102" i="75"/>
  <c r="O103" i="75"/>
  <c r="P103" i="75"/>
  <c r="O104" i="75"/>
  <c r="P104" i="75"/>
  <c r="O105" i="75"/>
  <c r="P105" i="75"/>
  <c r="O106" i="75"/>
  <c r="P106" i="75"/>
  <c r="O107" i="75"/>
  <c r="P107" i="75"/>
  <c r="O108" i="75"/>
  <c r="P108" i="75"/>
  <c r="O109" i="75"/>
  <c r="P109" i="75"/>
  <c r="O110" i="75"/>
  <c r="P110" i="75"/>
  <c r="O111" i="75"/>
  <c r="P111" i="75"/>
  <c r="O112" i="75"/>
  <c r="P112" i="75"/>
  <c r="O113" i="75"/>
  <c r="P113" i="75"/>
  <c r="O114" i="75"/>
  <c r="P114" i="75"/>
  <c r="O115" i="75"/>
  <c r="P115" i="75"/>
  <c r="O116" i="75"/>
  <c r="P116" i="75"/>
  <c r="O117" i="75"/>
  <c r="P117" i="75"/>
  <c r="O118" i="75"/>
  <c r="P118" i="75"/>
  <c r="O119" i="75"/>
  <c r="P119" i="75"/>
  <c r="O120" i="75"/>
  <c r="P120" i="75"/>
  <c r="O121" i="75"/>
  <c r="P121" i="75"/>
  <c r="O122" i="75"/>
  <c r="P122" i="75"/>
  <c r="O123" i="75"/>
  <c r="P123" i="75"/>
  <c r="O124" i="75"/>
  <c r="P124" i="75"/>
  <c r="O125" i="75"/>
  <c r="P125" i="75"/>
  <c r="O126" i="75"/>
  <c r="P126" i="75"/>
  <c r="O127" i="75"/>
  <c r="P127" i="75"/>
  <c r="O128" i="75"/>
  <c r="P128" i="75"/>
  <c r="O129" i="75"/>
  <c r="P129" i="75"/>
  <c r="O130" i="75"/>
  <c r="P130" i="75"/>
  <c r="O131" i="75"/>
  <c r="P131" i="75"/>
  <c r="O132" i="75"/>
  <c r="P132" i="75"/>
  <c r="O133" i="75"/>
  <c r="P133" i="75"/>
  <c r="O134" i="75"/>
  <c r="P134" i="75"/>
  <c r="O135" i="75"/>
  <c r="P135" i="75"/>
  <c r="O136" i="75"/>
  <c r="P136" i="75"/>
  <c r="O137" i="75"/>
  <c r="P137" i="75"/>
  <c r="O138" i="75"/>
  <c r="P138" i="75"/>
  <c r="O139" i="75"/>
  <c r="P139" i="75"/>
  <c r="O140" i="75"/>
  <c r="P140" i="75"/>
  <c r="O141" i="75"/>
  <c r="P141" i="75"/>
  <c r="O142" i="75"/>
  <c r="P142" i="75"/>
  <c r="O143" i="75"/>
  <c r="P143" i="75"/>
  <c r="O144" i="75"/>
  <c r="P144" i="75"/>
  <c r="O145" i="75"/>
  <c r="P145" i="75"/>
  <c r="O146" i="75"/>
  <c r="P146" i="75"/>
  <c r="O147" i="75"/>
  <c r="P147" i="75"/>
  <c r="O148" i="75"/>
  <c r="P148" i="75"/>
  <c r="O149" i="75"/>
  <c r="P149" i="75"/>
  <c r="O150" i="75"/>
  <c r="P150" i="75"/>
  <c r="O151" i="75"/>
  <c r="P151" i="75"/>
  <c r="O152" i="75"/>
  <c r="P152" i="75"/>
  <c r="O153" i="75"/>
  <c r="P153" i="75"/>
  <c r="O154" i="75"/>
  <c r="P154" i="75"/>
  <c r="O155" i="75"/>
  <c r="P155" i="75"/>
  <c r="O156" i="75"/>
  <c r="P156" i="75"/>
  <c r="O157" i="75"/>
  <c r="P157" i="75"/>
  <c r="O158" i="75"/>
  <c r="P158" i="75"/>
  <c r="O159" i="75"/>
  <c r="P159" i="75"/>
  <c r="O160" i="75"/>
  <c r="P160" i="75"/>
  <c r="O161" i="75"/>
  <c r="P161" i="75"/>
  <c r="O162" i="75"/>
  <c r="P162" i="75"/>
  <c r="O163" i="75"/>
  <c r="P163" i="75"/>
  <c r="O164" i="75"/>
  <c r="P164" i="75"/>
  <c r="O165" i="75"/>
  <c r="P165" i="75"/>
  <c r="O166" i="75"/>
  <c r="P166" i="75"/>
  <c r="O167" i="75"/>
  <c r="P167" i="75"/>
  <c r="O168" i="75"/>
  <c r="P168" i="75"/>
  <c r="O169" i="75"/>
  <c r="P169" i="75"/>
  <c r="O170" i="75"/>
  <c r="P170" i="75"/>
  <c r="O171" i="75"/>
  <c r="P171" i="75"/>
  <c r="O172" i="75"/>
  <c r="P172" i="75"/>
  <c r="O173" i="75"/>
  <c r="P173" i="75"/>
  <c r="O174" i="75"/>
  <c r="P174" i="75"/>
  <c r="O175" i="75"/>
  <c r="P175" i="75"/>
  <c r="O176" i="75"/>
  <c r="P176" i="75"/>
  <c r="O177" i="75"/>
  <c r="P177" i="75"/>
  <c r="O178" i="75"/>
  <c r="P178" i="75"/>
  <c r="O179" i="75"/>
  <c r="P179" i="75"/>
  <c r="O180" i="75"/>
  <c r="P180" i="75"/>
  <c r="O181" i="75"/>
  <c r="P181" i="75"/>
  <c r="O182" i="75"/>
  <c r="P182" i="75"/>
  <c r="O183" i="75"/>
  <c r="P183" i="75"/>
  <c r="O184" i="75"/>
  <c r="P184" i="75"/>
  <c r="O185" i="75"/>
  <c r="P185" i="75"/>
  <c r="O186" i="75"/>
  <c r="P186" i="75"/>
  <c r="O187" i="75"/>
  <c r="P187" i="75"/>
  <c r="O188" i="75"/>
  <c r="P188" i="75"/>
  <c r="O189" i="75"/>
  <c r="P189" i="75"/>
  <c r="O190" i="75"/>
  <c r="P190" i="75"/>
  <c r="O191" i="75"/>
  <c r="P191" i="75"/>
  <c r="O192" i="75"/>
  <c r="P192" i="75"/>
  <c r="O193" i="75"/>
  <c r="P193" i="75"/>
  <c r="O194" i="75"/>
  <c r="P194" i="75"/>
  <c r="O195" i="75"/>
  <c r="P195" i="75"/>
  <c r="O196" i="75"/>
  <c r="P196" i="75"/>
  <c r="O197" i="75"/>
  <c r="P197" i="75"/>
  <c r="O198" i="75"/>
  <c r="P198" i="75"/>
  <c r="O199" i="75"/>
  <c r="P199" i="75"/>
  <c r="O200" i="75"/>
  <c r="P200" i="75"/>
  <c r="O201" i="75"/>
  <c r="P201" i="75"/>
  <c r="O202" i="75"/>
  <c r="P202" i="75"/>
  <c r="O203" i="75"/>
  <c r="P203" i="75"/>
  <c r="O204" i="75"/>
  <c r="P204" i="75"/>
  <c r="O205" i="75"/>
  <c r="P205" i="75"/>
  <c r="O206" i="75"/>
  <c r="P206" i="75"/>
  <c r="O207" i="75"/>
  <c r="P207" i="75"/>
  <c r="O208" i="75"/>
  <c r="P208" i="75"/>
  <c r="O209" i="75"/>
  <c r="P209" i="75"/>
  <c r="O210" i="75"/>
  <c r="P210" i="75"/>
  <c r="O211" i="75"/>
  <c r="P211" i="75"/>
  <c r="O212" i="75"/>
  <c r="P212" i="75"/>
  <c r="O213" i="75"/>
  <c r="P213" i="75"/>
  <c r="O214" i="75"/>
  <c r="P214" i="75"/>
  <c r="O215" i="75"/>
  <c r="P215" i="75"/>
  <c r="O216" i="75"/>
  <c r="P216" i="75"/>
  <c r="O217" i="75"/>
  <c r="P217" i="75"/>
  <c r="O218" i="75"/>
  <c r="P218" i="75"/>
  <c r="O219" i="75"/>
  <c r="P219" i="75"/>
  <c r="O220" i="75"/>
  <c r="P220" i="75"/>
  <c r="O221" i="75"/>
  <c r="P221" i="75"/>
  <c r="O222" i="75"/>
  <c r="P222" i="75"/>
  <c r="O223" i="75"/>
  <c r="P223" i="75"/>
  <c r="O224" i="75"/>
  <c r="P224" i="75"/>
  <c r="O225" i="75"/>
  <c r="P225" i="75"/>
  <c r="O226" i="75"/>
  <c r="P226" i="75"/>
  <c r="O227" i="75"/>
  <c r="P227" i="75"/>
  <c r="O228" i="75"/>
  <c r="P228" i="75"/>
  <c r="O229" i="75"/>
  <c r="P229" i="75"/>
  <c r="O230" i="75"/>
  <c r="P230" i="75"/>
  <c r="O231" i="75"/>
  <c r="P231" i="75"/>
  <c r="O232" i="75"/>
  <c r="P232" i="75"/>
  <c r="O233" i="75"/>
  <c r="P233" i="75"/>
  <c r="O234" i="75"/>
  <c r="P234" i="75"/>
  <c r="O235" i="75"/>
  <c r="P235" i="75"/>
  <c r="O236" i="75"/>
  <c r="P236" i="75"/>
  <c r="O237" i="75"/>
  <c r="P237" i="75"/>
  <c r="O238" i="75"/>
  <c r="P238" i="75"/>
  <c r="O239" i="75"/>
  <c r="P239" i="75"/>
  <c r="O240" i="75"/>
  <c r="P240" i="75"/>
  <c r="O241" i="75"/>
  <c r="P241" i="75"/>
  <c r="O242" i="75"/>
  <c r="P242" i="75"/>
  <c r="O243" i="75"/>
  <c r="P243" i="75"/>
  <c r="O244" i="75"/>
  <c r="P244" i="75"/>
  <c r="O245" i="75"/>
  <c r="P245" i="75"/>
  <c r="O246" i="75"/>
  <c r="P246" i="75"/>
  <c r="O247" i="75"/>
  <c r="P247" i="75"/>
  <c r="O248" i="75"/>
  <c r="P248" i="75"/>
  <c r="O249" i="75"/>
  <c r="P249" i="75"/>
  <c r="O250" i="75"/>
  <c r="P250" i="75"/>
  <c r="O251" i="75"/>
  <c r="P251" i="75"/>
  <c r="O252" i="75"/>
  <c r="P252" i="75"/>
  <c r="O253" i="75"/>
  <c r="P253" i="75"/>
  <c r="O254" i="75"/>
  <c r="P254" i="75"/>
  <c r="O255" i="75"/>
  <c r="P255" i="75"/>
  <c r="O256" i="75"/>
  <c r="P256" i="75"/>
  <c r="O257" i="75"/>
  <c r="P257" i="75"/>
  <c r="O258" i="75"/>
  <c r="P258" i="75"/>
  <c r="O259" i="75"/>
  <c r="P259" i="75"/>
  <c r="O260" i="75"/>
  <c r="P260" i="75"/>
  <c r="O261" i="75"/>
  <c r="P261" i="75"/>
  <c r="O262" i="75"/>
  <c r="P262" i="75"/>
  <c r="O263" i="75"/>
  <c r="P263" i="75"/>
  <c r="O264" i="75"/>
  <c r="P264" i="75"/>
  <c r="O265" i="75"/>
  <c r="P265" i="75"/>
  <c r="O266" i="75"/>
  <c r="P266" i="75"/>
  <c r="O267" i="75"/>
  <c r="P267" i="75"/>
  <c r="O268" i="75"/>
  <c r="P268" i="75"/>
  <c r="O269" i="75"/>
  <c r="P269" i="75"/>
  <c r="O270" i="75"/>
  <c r="P270" i="75"/>
  <c r="O271" i="75"/>
  <c r="P271" i="75"/>
  <c r="O272" i="75"/>
  <c r="P272" i="75"/>
  <c r="O273" i="75"/>
  <c r="P273" i="75"/>
  <c r="O274" i="75"/>
  <c r="P274" i="75"/>
  <c r="O275" i="75"/>
  <c r="P275" i="75"/>
  <c r="O276" i="75"/>
  <c r="P276" i="75"/>
  <c r="O277" i="75"/>
  <c r="P277" i="75"/>
  <c r="O278" i="75"/>
  <c r="P278" i="75"/>
  <c r="O279" i="75"/>
  <c r="P279" i="75"/>
  <c r="O280" i="75"/>
  <c r="P280" i="75"/>
  <c r="O281" i="75"/>
  <c r="P281" i="75"/>
  <c r="O282" i="75"/>
  <c r="P282" i="75"/>
  <c r="O283" i="75"/>
  <c r="P283" i="75"/>
  <c r="O284" i="75"/>
  <c r="P284" i="75"/>
  <c r="O285" i="75"/>
  <c r="P285" i="75"/>
  <c r="O286" i="75"/>
  <c r="P286" i="75"/>
  <c r="O287" i="75"/>
  <c r="P287" i="75"/>
  <c r="O288" i="75"/>
  <c r="P288" i="75"/>
  <c r="O289" i="75"/>
  <c r="P289" i="75"/>
  <c r="O290" i="75"/>
  <c r="P290" i="75"/>
  <c r="O291" i="75"/>
  <c r="P291" i="75"/>
  <c r="O292" i="75"/>
  <c r="P292" i="75"/>
  <c r="O293" i="75"/>
  <c r="P293" i="75"/>
  <c r="O294" i="75"/>
  <c r="P294" i="75"/>
  <c r="O295" i="75"/>
  <c r="P295" i="75"/>
  <c r="O296" i="75"/>
  <c r="P296" i="75"/>
  <c r="O297" i="75"/>
  <c r="P297" i="75"/>
  <c r="O298" i="75"/>
  <c r="P298" i="75"/>
  <c r="O299" i="75"/>
  <c r="P299" i="75"/>
  <c r="O300" i="75"/>
  <c r="P300" i="75"/>
  <c r="O301" i="75"/>
  <c r="P301" i="75"/>
  <c r="O302" i="75"/>
  <c r="P302" i="75"/>
  <c r="O303" i="75"/>
  <c r="P303" i="75"/>
  <c r="O304" i="75"/>
  <c r="P304" i="75"/>
  <c r="O305" i="75"/>
  <c r="P305" i="75"/>
  <c r="O306" i="75"/>
  <c r="P306" i="75"/>
  <c r="O307" i="75"/>
  <c r="P307" i="75"/>
  <c r="O308" i="75"/>
  <c r="P308" i="75"/>
  <c r="P9" i="75"/>
  <c r="O9" i="75"/>
  <c r="O10" i="74"/>
  <c r="P10" i="74"/>
  <c r="O11" i="74"/>
  <c r="P11" i="74"/>
  <c r="O12" i="74"/>
  <c r="P12" i="74"/>
  <c r="O13" i="74"/>
  <c r="P13" i="74"/>
  <c r="O14" i="74"/>
  <c r="P14" i="74"/>
  <c r="O15" i="74"/>
  <c r="P15" i="74"/>
  <c r="O16" i="74"/>
  <c r="P16" i="74"/>
  <c r="O17" i="74"/>
  <c r="P17" i="74"/>
  <c r="O18" i="74"/>
  <c r="P18" i="74"/>
  <c r="O19" i="74"/>
  <c r="P19" i="74"/>
  <c r="O20" i="74"/>
  <c r="P20" i="74"/>
  <c r="O21" i="74"/>
  <c r="P21" i="74"/>
  <c r="O22" i="74"/>
  <c r="P22" i="74"/>
  <c r="O23" i="74"/>
  <c r="P23" i="74"/>
  <c r="O24" i="74"/>
  <c r="P24" i="74"/>
  <c r="O25" i="74"/>
  <c r="P25" i="74"/>
  <c r="O26" i="74"/>
  <c r="P26" i="74"/>
  <c r="O27" i="74"/>
  <c r="P27" i="74"/>
  <c r="O28" i="74"/>
  <c r="P28" i="74"/>
  <c r="O29" i="74"/>
  <c r="P29" i="74"/>
  <c r="O30" i="74"/>
  <c r="P30" i="74"/>
  <c r="O31" i="74"/>
  <c r="P31" i="74"/>
  <c r="O32" i="74"/>
  <c r="P32" i="74"/>
  <c r="O33" i="74"/>
  <c r="P33" i="74"/>
  <c r="O34" i="74"/>
  <c r="P34" i="74"/>
  <c r="O35" i="74"/>
  <c r="P35" i="74"/>
  <c r="O36" i="74"/>
  <c r="P36" i="74"/>
  <c r="O37" i="74"/>
  <c r="P37" i="74"/>
  <c r="O38" i="74"/>
  <c r="P38" i="74"/>
  <c r="O39" i="74"/>
  <c r="P39" i="74"/>
  <c r="O40" i="74"/>
  <c r="P40" i="74"/>
  <c r="O41" i="74"/>
  <c r="P41" i="74"/>
  <c r="O42" i="74"/>
  <c r="P42" i="74"/>
  <c r="O43" i="74"/>
  <c r="P43" i="74"/>
  <c r="O44" i="74"/>
  <c r="P44" i="74"/>
  <c r="O45" i="74"/>
  <c r="P45" i="74"/>
  <c r="O46" i="74"/>
  <c r="P46" i="74"/>
  <c r="O47" i="74"/>
  <c r="P47" i="74"/>
  <c r="O48" i="74"/>
  <c r="P48" i="74"/>
  <c r="O49" i="74"/>
  <c r="P49" i="74"/>
  <c r="O50" i="74"/>
  <c r="P50" i="74"/>
  <c r="O51" i="74"/>
  <c r="P51" i="74"/>
  <c r="O52" i="74"/>
  <c r="P52" i="74"/>
  <c r="O53" i="74"/>
  <c r="P53" i="74"/>
  <c r="O54" i="74"/>
  <c r="P54" i="74"/>
  <c r="O55" i="74"/>
  <c r="P55" i="74"/>
  <c r="O56" i="74"/>
  <c r="P56" i="74"/>
  <c r="O57" i="74"/>
  <c r="P57" i="74"/>
  <c r="O58" i="74"/>
  <c r="P58" i="74"/>
  <c r="O59" i="74"/>
  <c r="P59" i="74"/>
  <c r="O60" i="74"/>
  <c r="P60" i="74"/>
  <c r="O61" i="74"/>
  <c r="P61" i="74"/>
  <c r="O62" i="74"/>
  <c r="P62" i="74"/>
  <c r="O63" i="74"/>
  <c r="P63" i="74"/>
  <c r="O64" i="74"/>
  <c r="P64" i="74"/>
  <c r="O65" i="74"/>
  <c r="P65" i="74"/>
  <c r="O66" i="74"/>
  <c r="P66" i="74"/>
  <c r="O67" i="74"/>
  <c r="P67" i="74"/>
  <c r="O68" i="74"/>
  <c r="P68" i="74"/>
  <c r="O69" i="74"/>
  <c r="P69" i="74"/>
  <c r="O70" i="74"/>
  <c r="P70" i="74"/>
  <c r="O71" i="74"/>
  <c r="P71" i="74"/>
  <c r="O72" i="74"/>
  <c r="P72" i="74"/>
  <c r="O73" i="74"/>
  <c r="P73" i="74"/>
  <c r="O74" i="74"/>
  <c r="P74" i="74"/>
  <c r="O75" i="74"/>
  <c r="P75" i="74"/>
  <c r="O76" i="74"/>
  <c r="P76" i="74"/>
  <c r="O77" i="74"/>
  <c r="P77" i="74"/>
  <c r="O78" i="74"/>
  <c r="P78" i="74"/>
  <c r="O79" i="74"/>
  <c r="P79" i="74"/>
  <c r="O80" i="74"/>
  <c r="P80" i="74"/>
  <c r="O81" i="74"/>
  <c r="P81" i="74"/>
  <c r="O82" i="74"/>
  <c r="P82" i="74"/>
  <c r="O83" i="74"/>
  <c r="P83" i="74"/>
  <c r="O84" i="74"/>
  <c r="P84" i="74"/>
  <c r="O85" i="74"/>
  <c r="P85" i="74"/>
  <c r="O86" i="74"/>
  <c r="P86" i="74"/>
  <c r="O87" i="74"/>
  <c r="P87" i="74"/>
  <c r="O88" i="74"/>
  <c r="P88" i="74"/>
  <c r="O89" i="74"/>
  <c r="P89" i="74"/>
  <c r="O90" i="74"/>
  <c r="P90" i="74"/>
  <c r="O91" i="74"/>
  <c r="P91" i="74"/>
  <c r="O92" i="74"/>
  <c r="P92" i="74"/>
  <c r="O93" i="74"/>
  <c r="P93" i="74"/>
  <c r="O94" i="74"/>
  <c r="P94" i="74"/>
  <c r="O95" i="74"/>
  <c r="P95" i="74"/>
  <c r="O96" i="74"/>
  <c r="P96" i="74"/>
  <c r="O97" i="74"/>
  <c r="P97" i="74"/>
  <c r="O98" i="74"/>
  <c r="P98" i="74"/>
  <c r="O99" i="74"/>
  <c r="P99" i="74"/>
  <c r="O100" i="74"/>
  <c r="P100" i="74"/>
  <c r="O101" i="74"/>
  <c r="P101" i="74"/>
  <c r="O102" i="74"/>
  <c r="P102" i="74"/>
  <c r="O103" i="74"/>
  <c r="P103" i="74"/>
  <c r="O104" i="74"/>
  <c r="P104" i="74"/>
  <c r="O105" i="74"/>
  <c r="P105" i="74"/>
  <c r="O106" i="74"/>
  <c r="P106" i="74"/>
  <c r="O107" i="74"/>
  <c r="P107" i="74"/>
  <c r="O108" i="74"/>
  <c r="P108" i="74"/>
  <c r="O109" i="74"/>
  <c r="P109" i="74"/>
  <c r="O110" i="74"/>
  <c r="P110" i="74"/>
  <c r="O111" i="74"/>
  <c r="P111" i="74"/>
  <c r="O112" i="74"/>
  <c r="P112" i="74"/>
  <c r="O113" i="74"/>
  <c r="P113" i="74"/>
  <c r="O114" i="74"/>
  <c r="P114" i="74"/>
  <c r="O115" i="74"/>
  <c r="P115" i="74"/>
  <c r="O116" i="74"/>
  <c r="P116" i="74"/>
  <c r="O117" i="74"/>
  <c r="P117" i="74"/>
  <c r="O118" i="74"/>
  <c r="P118" i="74"/>
  <c r="O119" i="74"/>
  <c r="P119" i="74"/>
  <c r="O120" i="74"/>
  <c r="P120" i="74"/>
  <c r="O121" i="74"/>
  <c r="P121" i="74"/>
  <c r="O122" i="74"/>
  <c r="P122" i="74"/>
  <c r="O123" i="74"/>
  <c r="P123" i="74"/>
  <c r="O124" i="74"/>
  <c r="P124" i="74"/>
  <c r="O125" i="74"/>
  <c r="P125" i="74"/>
  <c r="O126" i="74"/>
  <c r="P126" i="74"/>
  <c r="O127" i="74"/>
  <c r="P127" i="74"/>
  <c r="O128" i="74"/>
  <c r="P128" i="74"/>
  <c r="O129" i="74"/>
  <c r="P129" i="74"/>
  <c r="O130" i="74"/>
  <c r="P130" i="74"/>
  <c r="O131" i="74"/>
  <c r="P131" i="74"/>
  <c r="O132" i="74"/>
  <c r="P132" i="74"/>
  <c r="O133" i="74"/>
  <c r="P133" i="74"/>
  <c r="O134" i="74"/>
  <c r="P134" i="74"/>
  <c r="O135" i="74"/>
  <c r="P135" i="74"/>
  <c r="O136" i="74"/>
  <c r="P136" i="74"/>
  <c r="O137" i="74"/>
  <c r="P137" i="74"/>
  <c r="O138" i="74"/>
  <c r="P138" i="74"/>
  <c r="O139" i="74"/>
  <c r="P139" i="74"/>
  <c r="O140" i="74"/>
  <c r="P140" i="74"/>
  <c r="O141" i="74"/>
  <c r="P141" i="74"/>
  <c r="O142" i="74"/>
  <c r="P142" i="74"/>
  <c r="O143" i="74"/>
  <c r="P143" i="74"/>
  <c r="O144" i="74"/>
  <c r="P144" i="74"/>
  <c r="O145" i="74"/>
  <c r="P145" i="74"/>
  <c r="O146" i="74"/>
  <c r="P146" i="74"/>
  <c r="O147" i="74"/>
  <c r="P147" i="74"/>
  <c r="O148" i="74"/>
  <c r="P148" i="74"/>
  <c r="O149" i="74"/>
  <c r="P149" i="74"/>
  <c r="O150" i="74"/>
  <c r="P150" i="74"/>
  <c r="O151" i="74"/>
  <c r="P151" i="74"/>
  <c r="O152" i="74"/>
  <c r="P152" i="74"/>
  <c r="O153" i="74"/>
  <c r="P153" i="74"/>
  <c r="O154" i="74"/>
  <c r="P154" i="74"/>
  <c r="O155" i="74"/>
  <c r="P155" i="74"/>
  <c r="O156" i="74"/>
  <c r="P156" i="74"/>
  <c r="O157" i="74"/>
  <c r="P157" i="74"/>
  <c r="O158" i="74"/>
  <c r="P158" i="74"/>
  <c r="O159" i="74"/>
  <c r="P159" i="74"/>
  <c r="O160" i="74"/>
  <c r="P160" i="74"/>
  <c r="O161" i="74"/>
  <c r="P161" i="74"/>
  <c r="O162" i="74"/>
  <c r="P162" i="74"/>
  <c r="O163" i="74"/>
  <c r="P163" i="74"/>
  <c r="O164" i="74"/>
  <c r="P164" i="74"/>
  <c r="O165" i="74"/>
  <c r="P165" i="74"/>
  <c r="O166" i="74"/>
  <c r="P166" i="74"/>
  <c r="O167" i="74"/>
  <c r="P167" i="74"/>
  <c r="O168" i="74"/>
  <c r="P168" i="74"/>
  <c r="O169" i="74"/>
  <c r="P169" i="74"/>
  <c r="O170" i="74"/>
  <c r="P170" i="74"/>
  <c r="O171" i="74"/>
  <c r="P171" i="74"/>
  <c r="O172" i="74"/>
  <c r="P172" i="74"/>
  <c r="O173" i="74"/>
  <c r="P173" i="74"/>
  <c r="O174" i="74"/>
  <c r="P174" i="74"/>
  <c r="O175" i="74"/>
  <c r="P175" i="74"/>
  <c r="O176" i="74"/>
  <c r="P176" i="74"/>
  <c r="O177" i="74"/>
  <c r="P177" i="74"/>
  <c r="O178" i="74"/>
  <c r="P178" i="74"/>
  <c r="O179" i="74"/>
  <c r="P179" i="74"/>
  <c r="O180" i="74"/>
  <c r="P180" i="74"/>
  <c r="O181" i="74"/>
  <c r="P181" i="74"/>
  <c r="O182" i="74"/>
  <c r="P182" i="74"/>
  <c r="O183" i="74"/>
  <c r="P183" i="74"/>
  <c r="O184" i="74"/>
  <c r="P184" i="74"/>
  <c r="O185" i="74"/>
  <c r="P185" i="74"/>
  <c r="O186" i="74"/>
  <c r="P186" i="74"/>
  <c r="O187" i="74"/>
  <c r="P187" i="74"/>
  <c r="O188" i="74"/>
  <c r="P188" i="74"/>
  <c r="O189" i="74"/>
  <c r="P189" i="74"/>
  <c r="O190" i="74"/>
  <c r="P190" i="74"/>
  <c r="O191" i="74"/>
  <c r="P191" i="74"/>
  <c r="O192" i="74"/>
  <c r="P192" i="74"/>
  <c r="O193" i="74"/>
  <c r="P193" i="74"/>
  <c r="O194" i="74"/>
  <c r="P194" i="74"/>
  <c r="O195" i="74"/>
  <c r="P195" i="74"/>
  <c r="O196" i="74"/>
  <c r="P196" i="74"/>
  <c r="O197" i="74"/>
  <c r="P197" i="74"/>
  <c r="O198" i="74"/>
  <c r="P198" i="74"/>
  <c r="O199" i="74"/>
  <c r="P199" i="74"/>
  <c r="O200" i="74"/>
  <c r="P200" i="74"/>
  <c r="O201" i="74"/>
  <c r="P201" i="74"/>
  <c r="O202" i="74"/>
  <c r="P202" i="74"/>
  <c r="O203" i="74"/>
  <c r="P203" i="74"/>
  <c r="O204" i="74"/>
  <c r="P204" i="74"/>
  <c r="O205" i="74"/>
  <c r="P205" i="74"/>
  <c r="O206" i="74"/>
  <c r="P206" i="74"/>
  <c r="O207" i="74"/>
  <c r="P207" i="74"/>
  <c r="O208" i="74"/>
  <c r="P208" i="74"/>
  <c r="O209" i="74"/>
  <c r="P209" i="74"/>
  <c r="O210" i="74"/>
  <c r="P210" i="74"/>
  <c r="O211" i="74"/>
  <c r="P211" i="74"/>
  <c r="O212" i="74"/>
  <c r="P212" i="74"/>
  <c r="O213" i="74"/>
  <c r="P213" i="74"/>
  <c r="O214" i="74"/>
  <c r="P214" i="74"/>
  <c r="O215" i="74"/>
  <c r="P215" i="74"/>
  <c r="O216" i="74"/>
  <c r="P216" i="74"/>
  <c r="O217" i="74"/>
  <c r="P217" i="74"/>
  <c r="O218" i="74"/>
  <c r="P218" i="74"/>
  <c r="O219" i="74"/>
  <c r="P219" i="74"/>
  <c r="O220" i="74"/>
  <c r="P220" i="74"/>
  <c r="O221" i="74"/>
  <c r="P221" i="74"/>
  <c r="O222" i="74"/>
  <c r="P222" i="74"/>
  <c r="O223" i="74"/>
  <c r="P223" i="74"/>
  <c r="O224" i="74"/>
  <c r="P224" i="74"/>
  <c r="O225" i="74"/>
  <c r="P225" i="74"/>
  <c r="O226" i="74"/>
  <c r="P226" i="74"/>
  <c r="O227" i="74"/>
  <c r="P227" i="74"/>
  <c r="O228" i="74"/>
  <c r="P228" i="74"/>
  <c r="O229" i="74"/>
  <c r="P229" i="74"/>
  <c r="O230" i="74"/>
  <c r="P230" i="74"/>
  <c r="O231" i="74"/>
  <c r="P231" i="74"/>
  <c r="O232" i="74"/>
  <c r="P232" i="74"/>
  <c r="O233" i="74"/>
  <c r="P233" i="74"/>
  <c r="O234" i="74"/>
  <c r="P234" i="74"/>
  <c r="O235" i="74"/>
  <c r="P235" i="74"/>
  <c r="O236" i="74"/>
  <c r="P236" i="74"/>
  <c r="O237" i="74"/>
  <c r="P237" i="74"/>
  <c r="O238" i="74"/>
  <c r="P238" i="74"/>
  <c r="O239" i="74"/>
  <c r="P239" i="74"/>
  <c r="O240" i="74"/>
  <c r="P240" i="74"/>
  <c r="O241" i="74"/>
  <c r="P241" i="74"/>
  <c r="O242" i="74"/>
  <c r="P242" i="74"/>
  <c r="O243" i="74"/>
  <c r="P243" i="74"/>
  <c r="O244" i="74"/>
  <c r="P244" i="74"/>
  <c r="O245" i="74"/>
  <c r="P245" i="74"/>
  <c r="O246" i="74"/>
  <c r="P246" i="74"/>
  <c r="O247" i="74"/>
  <c r="P247" i="74"/>
  <c r="O248" i="74"/>
  <c r="P248" i="74"/>
  <c r="O249" i="74"/>
  <c r="P249" i="74"/>
  <c r="O250" i="74"/>
  <c r="P250" i="74"/>
  <c r="O251" i="74"/>
  <c r="P251" i="74"/>
  <c r="O252" i="74"/>
  <c r="P252" i="74"/>
  <c r="O253" i="74"/>
  <c r="P253" i="74"/>
  <c r="O254" i="74"/>
  <c r="P254" i="74"/>
  <c r="O255" i="74"/>
  <c r="P255" i="74"/>
  <c r="O256" i="74"/>
  <c r="P256" i="74"/>
  <c r="O257" i="74"/>
  <c r="P257" i="74"/>
  <c r="O258" i="74"/>
  <c r="P258" i="74"/>
  <c r="O259" i="74"/>
  <c r="P259" i="74"/>
  <c r="O260" i="74"/>
  <c r="P260" i="74"/>
  <c r="O261" i="74"/>
  <c r="P261" i="74"/>
  <c r="O262" i="74"/>
  <c r="P262" i="74"/>
  <c r="O263" i="74"/>
  <c r="P263" i="74"/>
  <c r="O264" i="74"/>
  <c r="P264" i="74"/>
  <c r="O265" i="74"/>
  <c r="P265" i="74"/>
  <c r="O266" i="74"/>
  <c r="P266" i="74"/>
  <c r="O267" i="74"/>
  <c r="P267" i="74"/>
  <c r="O268" i="74"/>
  <c r="P268" i="74"/>
  <c r="O269" i="74"/>
  <c r="P269" i="74"/>
  <c r="O270" i="74"/>
  <c r="P270" i="74"/>
  <c r="O271" i="74"/>
  <c r="P271" i="74"/>
  <c r="O272" i="74"/>
  <c r="P272" i="74"/>
  <c r="O273" i="74"/>
  <c r="P273" i="74"/>
  <c r="O274" i="74"/>
  <c r="P274" i="74"/>
  <c r="O275" i="74"/>
  <c r="P275" i="74"/>
  <c r="O276" i="74"/>
  <c r="P276" i="74"/>
  <c r="O277" i="74"/>
  <c r="P277" i="74"/>
  <c r="O278" i="74"/>
  <c r="P278" i="74"/>
  <c r="O279" i="74"/>
  <c r="P279" i="74"/>
  <c r="O280" i="74"/>
  <c r="P280" i="74"/>
  <c r="O281" i="74"/>
  <c r="P281" i="74"/>
  <c r="O282" i="74"/>
  <c r="P282" i="74"/>
  <c r="O283" i="74"/>
  <c r="P283" i="74"/>
  <c r="O284" i="74"/>
  <c r="P284" i="74"/>
  <c r="O285" i="74"/>
  <c r="P285" i="74"/>
  <c r="O286" i="74"/>
  <c r="P286" i="74"/>
  <c r="O287" i="74"/>
  <c r="P287" i="74"/>
  <c r="O288" i="74"/>
  <c r="P288" i="74"/>
  <c r="O289" i="74"/>
  <c r="P289" i="74"/>
  <c r="O290" i="74"/>
  <c r="P290" i="74"/>
  <c r="O291" i="74"/>
  <c r="P291" i="74"/>
  <c r="O292" i="74"/>
  <c r="P292" i="74"/>
  <c r="O293" i="74"/>
  <c r="P293" i="74"/>
  <c r="O294" i="74"/>
  <c r="P294" i="74"/>
  <c r="O295" i="74"/>
  <c r="P295" i="74"/>
  <c r="O296" i="74"/>
  <c r="P296" i="74"/>
  <c r="O297" i="74"/>
  <c r="P297" i="74"/>
  <c r="O298" i="74"/>
  <c r="P298" i="74"/>
  <c r="O299" i="74"/>
  <c r="P299" i="74"/>
  <c r="O300" i="74"/>
  <c r="P300" i="74"/>
  <c r="O301" i="74"/>
  <c r="P301" i="74"/>
  <c r="O302" i="74"/>
  <c r="P302" i="74"/>
  <c r="O303" i="74"/>
  <c r="P303" i="74"/>
  <c r="O304" i="74"/>
  <c r="P304" i="74"/>
  <c r="O305" i="74"/>
  <c r="P305" i="74"/>
  <c r="O306" i="74"/>
  <c r="P306" i="74"/>
  <c r="O307" i="74"/>
  <c r="P307" i="74"/>
  <c r="O308" i="74"/>
  <c r="P308" i="74"/>
  <c r="P9" i="74"/>
  <c r="O9" i="74"/>
  <c r="O10" i="73"/>
  <c r="P10" i="73"/>
  <c r="O11" i="73"/>
  <c r="P11" i="73"/>
  <c r="O12" i="73"/>
  <c r="P12" i="73"/>
  <c r="O13" i="73"/>
  <c r="P13" i="73"/>
  <c r="O14" i="73"/>
  <c r="P14" i="73"/>
  <c r="O15" i="73"/>
  <c r="P15" i="73"/>
  <c r="O16" i="73"/>
  <c r="P16" i="73"/>
  <c r="O17" i="73"/>
  <c r="P17" i="73"/>
  <c r="O18" i="73"/>
  <c r="P18" i="73"/>
  <c r="O19" i="73"/>
  <c r="P19" i="73"/>
  <c r="O20" i="73"/>
  <c r="P20" i="73"/>
  <c r="O21" i="73"/>
  <c r="P21" i="73"/>
  <c r="O22" i="73"/>
  <c r="P22" i="73"/>
  <c r="O23" i="73"/>
  <c r="P23" i="73"/>
  <c r="O24" i="73"/>
  <c r="P24" i="73"/>
  <c r="O25" i="73"/>
  <c r="P25" i="73"/>
  <c r="O26" i="73"/>
  <c r="P26" i="73"/>
  <c r="O27" i="73"/>
  <c r="P27" i="73"/>
  <c r="O28" i="73"/>
  <c r="P28" i="73"/>
  <c r="O29" i="73"/>
  <c r="P29" i="73"/>
  <c r="O30" i="73"/>
  <c r="P30" i="73"/>
  <c r="O31" i="73"/>
  <c r="P31" i="73"/>
  <c r="O32" i="73"/>
  <c r="P32" i="73"/>
  <c r="O33" i="73"/>
  <c r="P33" i="73"/>
  <c r="O34" i="73"/>
  <c r="P34" i="73"/>
  <c r="O35" i="73"/>
  <c r="P35" i="73"/>
  <c r="O36" i="73"/>
  <c r="P36" i="73"/>
  <c r="O37" i="73"/>
  <c r="P37" i="73"/>
  <c r="O38" i="73"/>
  <c r="P38" i="73"/>
  <c r="O39" i="73"/>
  <c r="P39" i="73"/>
  <c r="O40" i="73"/>
  <c r="P40" i="73"/>
  <c r="O41" i="73"/>
  <c r="P41" i="73"/>
  <c r="O42" i="73"/>
  <c r="P42" i="73"/>
  <c r="O43" i="73"/>
  <c r="P43" i="73"/>
  <c r="O44" i="73"/>
  <c r="P44" i="73"/>
  <c r="O45" i="73"/>
  <c r="P45" i="73"/>
  <c r="O46" i="73"/>
  <c r="P46" i="73"/>
  <c r="O47" i="73"/>
  <c r="P47" i="73"/>
  <c r="O48" i="73"/>
  <c r="P48" i="73"/>
  <c r="O49" i="73"/>
  <c r="P49" i="73"/>
  <c r="O50" i="73"/>
  <c r="P50" i="73"/>
  <c r="O51" i="73"/>
  <c r="P51" i="73"/>
  <c r="O52" i="73"/>
  <c r="P52" i="73"/>
  <c r="O53" i="73"/>
  <c r="P53" i="73"/>
  <c r="O54" i="73"/>
  <c r="P54" i="73"/>
  <c r="O55" i="73"/>
  <c r="P55" i="73"/>
  <c r="O56" i="73"/>
  <c r="P56" i="73"/>
  <c r="O57" i="73"/>
  <c r="P57" i="73"/>
  <c r="O58" i="73"/>
  <c r="P58" i="73"/>
  <c r="O59" i="73"/>
  <c r="P59" i="73"/>
  <c r="O60" i="73"/>
  <c r="P60" i="73"/>
  <c r="O61" i="73"/>
  <c r="P61" i="73"/>
  <c r="O62" i="73"/>
  <c r="P62" i="73"/>
  <c r="O63" i="73"/>
  <c r="P63" i="73"/>
  <c r="O64" i="73"/>
  <c r="P64" i="73"/>
  <c r="O65" i="73"/>
  <c r="P65" i="73"/>
  <c r="O66" i="73"/>
  <c r="P66" i="73"/>
  <c r="O67" i="73"/>
  <c r="P67" i="73"/>
  <c r="O68" i="73"/>
  <c r="P68" i="73"/>
  <c r="O69" i="73"/>
  <c r="P69" i="73"/>
  <c r="O70" i="73"/>
  <c r="P70" i="73"/>
  <c r="O71" i="73"/>
  <c r="P71" i="73"/>
  <c r="O72" i="73"/>
  <c r="P72" i="73"/>
  <c r="O73" i="73"/>
  <c r="P73" i="73"/>
  <c r="O74" i="73"/>
  <c r="P74" i="73"/>
  <c r="O75" i="73"/>
  <c r="P75" i="73"/>
  <c r="O76" i="73"/>
  <c r="P76" i="73"/>
  <c r="O77" i="73"/>
  <c r="P77" i="73"/>
  <c r="O78" i="73"/>
  <c r="P78" i="73"/>
  <c r="O79" i="73"/>
  <c r="P79" i="73"/>
  <c r="O80" i="73"/>
  <c r="P80" i="73"/>
  <c r="O81" i="73"/>
  <c r="P81" i="73"/>
  <c r="O82" i="73"/>
  <c r="P82" i="73"/>
  <c r="O83" i="73"/>
  <c r="P83" i="73"/>
  <c r="O84" i="73"/>
  <c r="P84" i="73"/>
  <c r="O85" i="73"/>
  <c r="P85" i="73"/>
  <c r="O86" i="73"/>
  <c r="P86" i="73"/>
  <c r="O87" i="73"/>
  <c r="P87" i="73"/>
  <c r="O88" i="73"/>
  <c r="P88" i="73"/>
  <c r="O89" i="73"/>
  <c r="P89" i="73"/>
  <c r="O90" i="73"/>
  <c r="P90" i="73"/>
  <c r="O91" i="73"/>
  <c r="P91" i="73"/>
  <c r="O92" i="73"/>
  <c r="P92" i="73"/>
  <c r="O93" i="73"/>
  <c r="P93" i="73"/>
  <c r="O94" i="73"/>
  <c r="P94" i="73"/>
  <c r="O95" i="73"/>
  <c r="P95" i="73"/>
  <c r="O96" i="73"/>
  <c r="P96" i="73"/>
  <c r="O97" i="73"/>
  <c r="P97" i="73"/>
  <c r="O98" i="73"/>
  <c r="P98" i="73"/>
  <c r="O99" i="73"/>
  <c r="P99" i="73"/>
  <c r="O100" i="73"/>
  <c r="P100" i="73"/>
  <c r="O101" i="73"/>
  <c r="P101" i="73"/>
  <c r="O102" i="73"/>
  <c r="P102" i="73"/>
  <c r="O103" i="73"/>
  <c r="P103" i="73"/>
  <c r="O104" i="73"/>
  <c r="P104" i="73"/>
  <c r="O105" i="73"/>
  <c r="P105" i="73"/>
  <c r="O106" i="73"/>
  <c r="P106" i="73"/>
  <c r="O107" i="73"/>
  <c r="P107" i="73"/>
  <c r="O108" i="73"/>
  <c r="P108" i="73"/>
  <c r="O109" i="73"/>
  <c r="P109" i="73"/>
  <c r="O110" i="73"/>
  <c r="P110" i="73"/>
  <c r="O111" i="73"/>
  <c r="P111" i="73"/>
  <c r="O112" i="73"/>
  <c r="P112" i="73"/>
  <c r="O113" i="73"/>
  <c r="P113" i="73"/>
  <c r="O114" i="73"/>
  <c r="P114" i="73"/>
  <c r="O115" i="73"/>
  <c r="P115" i="73"/>
  <c r="O116" i="73"/>
  <c r="P116" i="73"/>
  <c r="O117" i="73"/>
  <c r="P117" i="73"/>
  <c r="O118" i="73"/>
  <c r="P118" i="73"/>
  <c r="O119" i="73"/>
  <c r="P119" i="73"/>
  <c r="O120" i="73"/>
  <c r="P120" i="73"/>
  <c r="O121" i="73"/>
  <c r="P121" i="73"/>
  <c r="O122" i="73"/>
  <c r="P122" i="73"/>
  <c r="O123" i="73"/>
  <c r="P123" i="73"/>
  <c r="O124" i="73"/>
  <c r="P124" i="73"/>
  <c r="O125" i="73"/>
  <c r="P125" i="73"/>
  <c r="O126" i="73"/>
  <c r="P126" i="73"/>
  <c r="O127" i="73"/>
  <c r="P127" i="73"/>
  <c r="O128" i="73"/>
  <c r="P128" i="73"/>
  <c r="O129" i="73"/>
  <c r="P129" i="73"/>
  <c r="O130" i="73"/>
  <c r="P130" i="73"/>
  <c r="O131" i="73"/>
  <c r="P131" i="73"/>
  <c r="O132" i="73"/>
  <c r="P132" i="73"/>
  <c r="O133" i="73"/>
  <c r="P133" i="73"/>
  <c r="O134" i="73"/>
  <c r="P134" i="73"/>
  <c r="O135" i="73"/>
  <c r="P135" i="73"/>
  <c r="O136" i="73"/>
  <c r="P136" i="73"/>
  <c r="O137" i="73"/>
  <c r="P137" i="73"/>
  <c r="O138" i="73"/>
  <c r="P138" i="73"/>
  <c r="O139" i="73"/>
  <c r="P139" i="73"/>
  <c r="O140" i="73"/>
  <c r="P140" i="73"/>
  <c r="O141" i="73"/>
  <c r="P141" i="73"/>
  <c r="O142" i="73"/>
  <c r="P142" i="73"/>
  <c r="O143" i="73"/>
  <c r="P143" i="73"/>
  <c r="O144" i="73"/>
  <c r="P144" i="73"/>
  <c r="O145" i="73"/>
  <c r="P145" i="73"/>
  <c r="O146" i="73"/>
  <c r="P146" i="73"/>
  <c r="O147" i="73"/>
  <c r="P147" i="73"/>
  <c r="O148" i="73"/>
  <c r="P148" i="73"/>
  <c r="O149" i="73"/>
  <c r="P149" i="73"/>
  <c r="O150" i="73"/>
  <c r="P150" i="73"/>
  <c r="O151" i="73"/>
  <c r="P151" i="73"/>
  <c r="O152" i="73"/>
  <c r="P152" i="73"/>
  <c r="O153" i="73"/>
  <c r="P153" i="73"/>
  <c r="O154" i="73"/>
  <c r="P154" i="73"/>
  <c r="O155" i="73"/>
  <c r="P155" i="73"/>
  <c r="O156" i="73"/>
  <c r="P156" i="73"/>
  <c r="O157" i="73"/>
  <c r="P157" i="73"/>
  <c r="O158" i="73"/>
  <c r="P158" i="73"/>
  <c r="O159" i="73"/>
  <c r="P159" i="73"/>
  <c r="O160" i="73"/>
  <c r="P160" i="73"/>
  <c r="O161" i="73"/>
  <c r="P161" i="73"/>
  <c r="O162" i="73"/>
  <c r="P162" i="73"/>
  <c r="O163" i="73"/>
  <c r="P163" i="73"/>
  <c r="O164" i="73"/>
  <c r="P164" i="73"/>
  <c r="O165" i="73"/>
  <c r="P165" i="73"/>
  <c r="O166" i="73"/>
  <c r="P166" i="73"/>
  <c r="O167" i="73"/>
  <c r="P167" i="73"/>
  <c r="O168" i="73"/>
  <c r="P168" i="73"/>
  <c r="O169" i="73"/>
  <c r="P169" i="73"/>
  <c r="O170" i="73"/>
  <c r="P170" i="73"/>
  <c r="O171" i="73"/>
  <c r="P171" i="73"/>
  <c r="O172" i="73"/>
  <c r="P172" i="73"/>
  <c r="O173" i="73"/>
  <c r="P173" i="73"/>
  <c r="O174" i="73"/>
  <c r="P174" i="73"/>
  <c r="O175" i="73"/>
  <c r="P175" i="73"/>
  <c r="O176" i="73"/>
  <c r="P176" i="73"/>
  <c r="O177" i="73"/>
  <c r="P177" i="73"/>
  <c r="O178" i="73"/>
  <c r="P178" i="73"/>
  <c r="O179" i="73"/>
  <c r="P179" i="73"/>
  <c r="O180" i="73"/>
  <c r="P180" i="73"/>
  <c r="O181" i="73"/>
  <c r="P181" i="73"/>
  <c r="O182" i="73"/>
  <c r="P182" i="73"/>
  <c r="O183" i="73"/>
  <c r="P183" i="73"/>
  <c r="O184" i="73"/>
  <c r="P184" i="73"/>
  <c r="O185" i="73"/>
  <c r="P185" i="73"/>
  <c r="O186" i="73"/>
  <c r="P186" i="73"/>
  <c r="O187" i="73"/>
  <c r="P187" i="73"/>
  <c r="O188" i="73"/>
  <c r="P188" i="73"/>
  <c r="O189" i="73"/>
  <c r="P189" i="73"/>
  <c r="O190" i="73"/>
  <c r="P190" i="73"/>
  <c r="O191" i="73"/>
  <c r="P191" i="73"/>
  <c r="O192" i="73"/>
  <c r="P192" i="73"/>
  <c r="O193" i="73"/>
  <c r="P193" i="73"/>
  <c r="O194" i="73"/>
  <c r="P194" i="73"/>
  <c r="O195" i="73"/>
  <c r="P195" i="73"/>
  <c r="O196" i="73"/>
  <c r="P196" i="73"/>
  <c r="O197" i="73"/>
  <c r="P197" i="73"/>
  <c r="O198" i="73"/>
  <c r="P198" i="73"/>
  <c r="O199" i="73"/>
  <c r="P199" i="73"/>
  <c r="O200" i="73"/>
  <c r="P200" i="73"/>
  <c r="O201" i="73"/>
  <c r="P201" i="73"/>
  <c r="O202" i="73"/>
  <c r="P202" i="73"/>
  <c r="O203" i="73"/>
  <c r="P203" i="73"/>
  <c r="O204" i="73"/>
  <c r="P204" i="73"/>
  <c r="O205" i="73"/>
  <c r="P205" i="73"/>
  <c r="O206" i="73"/>
  <c r="P206" i="73"/>
  <c r="O207" i="73"/>
  <c r="P207" i="73"/>
  <c r="O208" i="73"/>
  <c r="P208" i="73"/>
  <c r="O209" i="73"/>
  <c r="P209" i="73"/>
  <c r="O210" i="73"/>
  <c r="P210" i="73"/>
  <c r="O211" i="73"/>
  <c r="P211" i="73"/>
  <c r="O212" i="73"/>
  <c r="P212" i="73"/>
  <c r="O213" i="73"/>
  <c r="P213" i="73"/>
  <c r="O214" i="73"/>
  <c r="P214" i="73"/>
  <c r="O215" i="73"/>
  <c r="P215" i="73"/>
  <c r="O216" i="73"/>
  <c r="P216" i="73"/>
  <c r="O217" i="73"/>
  <c r="P217" i="73"/>
  <c r="O218" i="73"/>
  <c r="P218" i="73"/>
  <c r="O219" i="73"/>
  <c r="P219" i="73"/>
  <c r="O220" i="73"/>
  <c r="P220" i="73"/>
  <c r="O221" i="73"/>
  <c r="P221" i="73"/>
  <c r="O222" i="73"/>
  <c r="P222" i="73"/>
  <c r="O223" i="73"/>
  <c r="P223" i="73"/>
  <c r="O224" i="73"/>
  <c r="P224" i="73"/>
  <c r="O225" i="73"/>
  <c r="P225" i="73"/>
  <c r="O226" i="73"/>
  <c r="P226" i="73"/>
  <c r="O227" i="73"/>
  <c r="P227" i="73"/>
  <c r="O228" i="73"/>
  <c r="P228" i="73"/>
  <c r="O229" i="73"/>
  <c r="P229" i="73"/>
  <c r="O230" i="73"/>
  <c r="P230" i="73"/>
  <c r="O231" i="73"/>
  <c r="P231" i="73"/>
  <c r="O232" i="73"/>
  <c r="P232" i="73"/>
  <c r="O233" i="73"/>
  <c r="P233" i="73"/>
  <c r="O234" i="73"/>
  <c r="P234" i="73"/>
  <c r="O235" i="73"/>
  <c r="P235" i="73"/>
  <c r="O236" i="73"/>
  <c r="P236" i="73"/>
  <c r="O237" i="73"/>
  <c r="P237" i="73"/>
  <c r="O238" i="73"/>
  <c r="P238" i="73"/>
  <c r="O239" i="73"/>
  <c r="P239" i="73"/>
  <c r="O240" i="73"/>
  <c r="P240" i="73"/>
  <c r="O241" i="73"/>
  <c r="P241" i="73"/>
  <c r="O242" i="73"/>
  <c r="P242" i="73"/>
  <c r="O243" i="73"/>
  <c r="P243" i="73"/>
  <c r="O244" i="73"/>
  <c r="P244" i="73"/>
  <c r="O245" i="73"/>
  <c r="P245" i="73"/>
  <c r="O246" i="73"/>
  <c r="P246" i="73"/>
  <c r="O247" i="73"/>
  <c r="P247" i="73"/>
  <c r="O248" i="73"/>
  <c r="P248" i="73"/>
  <c r="O249" i="73"/>
  <c r="P249" i="73"/>
  <c r="O250" i="73"/>
  <c r="P250" i="73"/>
  <c r="O251" i="73"/>
  <c r="P251" i="73"/>
  <c r="O252" i="73"/>
  <c r="P252" i="73"/>
  <c r="O253" i="73"/>
  <c r="P253" i="73"/>
  <c r="O254" i="73"/>
  <c r="P254" i="73"/>
  <c r="O255" i="73"/>
  <c r="P255" i="73"/>
  <c r="O256" i="73"/>
  <c r="P256" i="73"/>
  <c r="O257" i="73"/>
  <c r="P257" i="73"/>
  <c r="O258" i="73"/>
  <c r="P258" i="73"/>
  <c r="O259" i="73"/>
  <c r="P259" i="73"/>
  <c r="O260" i="73"/>
  <c r="P260" i="73"/>
  <c r="O261" i="73"/>
  <c r="P261" i="73"/>
  <c r="O262" i="73"/>
  <c r="P262" i="73"/>
  <c r="O263" i="73"/>
  <c r="P263" i="73"/>
  <c r="O264" i="73"/>
  <c r="P264" i="73"/>
  <c r="O265" i="73"/>
  <c r="P265" i="73"/>
  <c r="O266" i="73"/>
  <c r="P266" i="73"/>
  <c r="O267" i="73"/>
  <c r="P267" i="73"/>
  <c r="O268" i="73"/>
  <c r="P268" i="73"/>
  <c r="O269" i="73"/>
  <c r="P269" i="73"/>
  <c r="O270" i="73"/>
  <c r="P270" i="73"/>
  <c r="O271" i="73"/>
  <c r="P271" i="73"/>
  <c r="O272" i="73"/>
  <c r="P272" i="73"/>
  <c r="O273" i="73"/>
  <c r="P273" i="73"/>
  <c r="O274" i="73"/>
  <c r="P274" i="73"/>
  <c r="O275" i="73"/>
  <c r="P275" i="73"/>
  <c r="O276" i="73"/>
  <c r="P276" i="73"/>
  <c r="O277" i="73"/>
  <c r="P277" i="73"/>
  <c r="O278" i="73"/>
  <c r="P278" i="73"/>
  <c r="O279" i="73"/>
  <c r="P279" i="73"/>
  <c r="O280" i="73"/>
  <c r="P280" i="73"/>
  <c r="O281" i="73"/>
  <c r="P281" i="73"/>
  <c r="O282" i="73"/>
  <c r="P282" i="73"/>
  <c r="O283" i="73"/>
  <c r="P283" i="73"/>
  <c r="O284" i="73"/>
  <c r="P284" i="73"/>
  <c r="O285" i="73"/>
  <c r="P285" i="73"/>
  <c r="O286" i="73"/>
  <c r="P286" i="73"/>
  <c r="O287" i="73"/>
  <c r="P287" i="73"/>
  <c r="O288" i="73"/>
  <c r="P288" i="73"/>
  <c r="O289" i="73"/>
  <c r="P289" i="73"/>
  <c r="O290" i="73"/>
  <c r="P290" i="73"/>
  <c r="O291" i="73"/>
  <c r="P291" i="73"/>
  <c r="O292" i="73"/>
  <c r="P292" i="73"/>
  <c r="O293" i="73"/>
  <c r="P293" i="73"/>
  <c r="O294" i="73"/>
  <c r="P294" i="73"/>
  <c r="O295" i="73"/>
  <c r="P295" i="73"/>
  <c r="O296" i="73"/>
  <c r="P296" i="73"/>
  <c r="O297" i="73"/>
  <c r="P297" i="73"/>
  <c r="O298" i="73"/>
  <c r="P298" i="73"/>
  <c r="O299" i="73"/>
  <c r="P299" i="73"/>
  <c r="O300" i="73"/>
  <c r="P300" i="73"/>
  <c r="O301" i="73"/>
  <c r="P301" i="73"/>
  <c r="O302" i="73"/>
  <c r="P302" i="73"/>
  <c r="O303" i="73"/>
  <c r="P303" i="73"/>
  <c r="O304" i="73"/>
  <c r="P304" i="73"/>
  <c r="O305" i="73"/>
  <c r="P305" i="73"/>
  <c r="O306" i="73"/>
  <c r="P306" i="73"/>
  <c r="O307" i="73"/>
  <c r="P307" i="73"/>
  <c r="O308" i="73"/>
  <c r="P308" i="73"/>
  <c r="P9" i="73"/>
  <c r="O9" i="73"/>
  <c r="O10" i="72"/>
  <c r="P10" i="72"/>
  <c r="O11" i="72"/>
  <c r="P11" i="72"/>
  <c r="O12" i="72"/>
  <c r="P12" i="72"/>
  <c r="O13" i="72"/>
  <c r="P13" i="72"/>
  <c r="O14" i="72"/>
  <c r="P14" i="72"/>
  <c r="O15" i="72"/>
  <c r="P15" i="72"/>
  <c r="O16" i="72"/>
  <c r="P16" i="72"/>
  <c r="O17" i="72"/>
  <c r="P17" i="72"/>
  <c r="O18" i="72"/>
  <c r="P18" i="72"/>
  <c r="O19" i="72"/>
  <c r="P19" i="72"/>
  <c r="O20" i="72"/>
  <c r="P20" i="72"/>
  <c r="O21" i="72"/>
  <c r="P21" i="72"/>
  <c r="O22" i="72"/>
  <c r="P22" i="72"/>
  <c r="O23" i="72"/>
  <c r="P23" i="72"/>
  <c r="O24" i="72"/>
  <c r="P24" i="72"/>
  <c r="O25" i="72"/>
  <c r="P25" i="72"/>
  <c r="O26" i="72"/>
  <c r="P26" i="72"/>
  <c r="O27" i="72"/>
  <c r="P27" i="72"/>
  <c r="O28" i="72"/>
  <c r="P28" i="72"/>
  <c r="O29" i="72"/>
  <c r="P29" i="72"/>
  <c r="O30" i="72"/>
  <c r="P30" i="72"/>
  <c r="O31" i="72"/>
  <c r="P31" i="72"/>
  <c r="O32" i="72"/>
  <c r="P32" i="72"/>
  <c r="O33" i="72"/>
  <c r="P33" i="72"/>
  <c r="O34" i="72"/>
  <c r="P34" i="72"/>
  <c r="O35" i="72"/>
  <c r="P35" i="72"/>
  <c r="O36" i="72"/>
  <c r="P36" i="72"/>
  <c r="O37" i="72"/>
  <c r="P37" i="72"/>
  <c r="O38" i="72"/>
  <c r="P38" i="72"/>
  <c r="O39" i="72"/>
  <c r="P39" i="72"/>
  <c r="O40" i="72"/>
  <c r="P40" i="72"/>
  <c r="O41" i="72"/>
  <c r="P41" i="72"/>
  <c r="O42" i="72"/>
  <c r="P42" i="72"/>
  <c r="O43" i="72"/>
  <c r="P43" i="72"/>
  <c r="O44" i="72"/>
  <c r="P44" i="72"/>
  <c r="O45" i="72"/>
  <c r="P45" i="72"/>
  <c r="O46" i="72"/>
  <c r="P46" i="72"/>
  <c r="O47" i="72"/>
  <c r="P47" i="72"/>
  <c r="O48" i="72"/>
  <c r="P48" i="72"/>
  <c r="O49" i="72"/>
  <c r="P49" i="72"/>
  <c r="O50" i="72"/>
  <c r="P50" i="72"/>
  <c r="O51" i="72"/>
  <c r="P51" i="72"/>
  <c r="O52" i="72"/>
  <c r="P52" i="72"/>
  <c r="O53" i="72"/>
  <c r="P53" i="72"/>
  <c r="O54" i="72"/>
  <c r="P54" i="72"/>
  <c r="O55" i="72"/>
  <c r="P55" i="72"/>
  <c r="O56" i="72"/>
  <c r="P56" i="72"/>
  <c r="O57" i="72"/>
  <c r="P57" i="72"/>
  <c r="O58" i="72"/>
  <c r="P58" i="72"/>
  <c r="O59" i="72"/>
  <c r="P59" i="72"/>
  <c r="O60" i="72"/>
  <c r="P60" i="72"/>
  <c r="O61" i="72"/>
  <c r="P61" i="72"/>
  <c r="O62" i="72"/>
  <c r="P62" i="72"/>
  <c r="O63" i="72"/>
  <c r="P63" i="72"/>
  <c r="O64" i="72"/>
  <c r="P64" i="72"/>
  <c r="O65" i="72"/>
  <c r="P65" i="72"/>
  <c r="O66" i="72"/>
  <c r="P66" i="72"/>
  <c r="O67" i="72"/>
  <c r="P67" i="72"/>
  <c r="O68" i="72"/>
  <c r="P68" i="72"/>
  <c r="O69" i="72"/>
  <c r="P69" i="72"/>
  <c r="O70" i="72"/>
  <c r="P70" i="72"/>
  <c r="O71" i="72"/>
  <c r="P71" i="72"/>
  <c r="O72" i="72"/>
  <c r="P72" i="72"/>
  <c r="O73" i="72"/>
  <c r="P73" i="72"/>
  <c r="O74" i="72"/>
  <c r="P74" i="72"/>
  <c r="O75" i="72"/>
  <c r="P75" i="72"/>
  <c r="O76" i="72"/>
  <c r="P76" i="72"/>
  <c r="O77" i="72"/>
  <c r="P77" i="72"/>
  <c r="O78" i="72"/>
  <c r="P78" i="72"/>
  <c r="O79" i="72"/>
  <c r="P79" i="72"/>
  <c r="O80" i="72"/>
  <c r="P80" i="72"/>
  <c r="O81" i="72"/>
  <c r="P81" i="72"/>
  <c r="O82" i="72"/>
  <c r="P82" i="72"/>
  <c r="O83" i="72"/>
  <c r="P83" i="72"/>
  <c r="O84" i="72"/>
  <c r="P84" i="72"/>
  <c r="O85" i="72"/>
  <c r="P85" i="72"/>
  <c r="O86" i="72"/>
  <c r="P86" i="72"/>
  <c r="O87" i="72"/>
  <c r="P87" i="72"/>
  <c r="O88" i="72"/>
  <c r="P88" i="72"/>
  <c r="O89" i="72"/>
  <c r="P89" i="72"/>
  <c r="O90" i="72"/>
  <c r="P90" i="72"/>
  <c r="O91" i="72"/>
  <c r="P91" i="72"/>
  <c r="O92" i="72"/>
  <c r="P92" i="72"/>
  <c r="O93" i="72"/>
  <c r="P93" i="72"/>
  <c r="O94" i="72"/>
  <c r="P94" i="72"/>
  <c r="O95" i="72"/>
  <c r="P95" i="72"/>
  <c r="O96" i="72"/>
  <c r="P96" i="72"/>
  <c r="O97" i="72"/>
  <c r="P97" i="72"/>
  <c r="O98" i="72"/>
  <c r="P98" i="72"/>
  <c r="O99" i="72"/>
  <c r="P99" i="72"/>
  <c r="O100" i="72"/>
  <c r="P100" i="72"/>
  <c r="O101" i="72"/>
  <c r="P101" i="72"/>
  <c r="O102" i="72"/>
  <c r="P102" i="72"/>
  <c r="O103" i="72"/>
  <c r="P103" i="72"/>
  <c r="O104" i="72"/>
  <c r="P104" i="72"/>
  <c r="O105" i="72"/>
  <c r="P105" i="72"/>
  <c r="O106" i="72"/>
  <c r="P106" i="72"/>
  <c r="O107" i="72"/>
  <c r="P107" i="72"/>
  <c r="O108" i="72"/>
  <c r="P108" i="72"/>
  <c r="O109" i="72"/>
  <c r="P109" i="72"/>
  <c r="O110" i="72"/>
  <c r="P110" i="72"/>
  <c r="O111" i="72"/>
  <c r="P111" i="72"/>
  <c r="O112" i="72"/>
  <c r="P112" i="72"/>
  <c r="O113" i="72"/>
  <c r="P113" i="72"/>
  <c r="O114" i="72"/>
  <c r="P114" i="72"/>
  <c r="O115" i="72"/>
  <c r="P115" i="72"/>
  <c r="O116" i="72"/>
  <c r="P116" i="72"/>
  <c r="O117" i="72"/>
  <c r="P117" i="72"/>
  <c r="O118" i="72"/>
  <c r="P118" i="72"/>
  <c r="O119" i="72"/>
  <c r="P119" i="72"/>
  <c r="O120" i="72"/>
  <c r="P120" i="72"/>
  <c r="O121" i="72"/>
  <c r="P121" i="72"/>
  <c r="O122" i="72"/>
  <c r="P122" i="72"/>
  <c r="O123" i="72"/>
  <c r="P123" i="72"/>
  <c r="O124" i="72"/>
  <c r="P124" i="72"/>
  <c r="O125" i="72"/>
  <c r="P125" i="72"/>
  <c r="O126" i="72"/>
  <c r="P126" i="72"/>
  <c r="O127" i="72"/>
  <c r="P127" i="72"/>
  <c r="O128" i="72"/>
  <c r="P128" i="72"/>
  <c r="O129" i="72"/>
  <c r="P129" i="72"/>
  <c r="O130" i="72"/>
  <c r="P130" i="72"/>
  <c r="O131" i="72"/>
  <c r="P131" i="72"/>
  <c r="O132" i="72"/>
  <c r="P132" i="72"/>
  <c r="O133" i="72"/>
  <c r="P133" i="72"/>
  <c r="O134" i="72"/>
  <c r="P134" i="72"/>
  <c r="O135" i="72"/>
  <c r="P135" i="72"/>
  <c r="O136" i="72"/>
  <c r="P136" i="72"/>
  <c r="O137" i="72"/>
  <c r="P137" i="72"/>
  <c r="O138" i="72"/>
  <c r="P138" i="72"/>
  <c r="O139" i="72"/>
  <c r="P139" i="72"/>
  <c r="O140" i="72"/>
  <c r="P140" i="72"/>
  <c r="O141" i="72"/>
  <c r="P141" i="72"/>
  <c r="O142" i="72"/>
  <c r="P142" i="72"/>
  <c r="O143" i="72"/>
  <c r="P143" i="72"/>
  <c r="O144" i="72"/>
  <c r="P144" i="72"/>
  <c r="O145" i="72"/>
  <c r="P145" i="72"/>
  <c r="O146" i="72"/>
  <c r="P146" i="72"/>
  <c r="O147" i="72"/>
  <c r="P147" i="72"/>
  <c r="O148" i="72"/>
  <c r="P148" i="72"/>
  <c r="O149" i="72"/>
  <c r="P149" i="72"/>
  <c r="O150" i="72"/>
  <c r="P150" i="72"/>
  <c r="O151" i="72"/>
  <c r="P151" i="72"/>
  <c r="O152" i="72"/>
  <c r="P152" i="72"/>
  <c r="O153" i="72"/>
  <c r="P153" i="72"/>
  <c r="O154" i="72"/>
  <c r="P154" i="72"/>
  <c r="O155" i="72"/>
  <c r="P155" i="72"/>
  <c r="O156" i="72"/>
  <c r="P156" i="72"/>
  <c r="O157" i="72"/>
  <c r="P157" i="72"/>
  <c r="O158" i="72"/>
  <c r="P158" i="72"/>
  <c r="O159" i="72"/>
  <c r="P159" i="72"/>
  <c r="O160" i="72"/>
  <c r="P160" i="72"/>
  <c r="O161" i="72"/>
  <c r="P161" i="72"/>
  <c r="O162" i="72"/>
  <c r="P162" i="72"/>
  <c r="O163" i="72"/>
  <c r="P163" i="72"/>
  <c r="O164" i="72"/>
  <c r="P164" i="72"/>
  <c r="O165" i="72"/>
  <c r="P165" i="72"/>
  <c r="O166" i="72"/>
  <c r="P166" i="72"/>
  <c r="O167" i="72"/>
  <c r="P167" i="72"/>
  <c r="O168" i="72"/>
  <c r="P168" i="72"/>
  <c r="O169" i="72"/>
  <c r="P169" i="72"/>
  <c r="O170" i="72"/>
  <c r="P170" i="72"/>
  <c r="O171" i="72"/>
  <c r="P171" i="72"/>
  <c r="O172" i="72"/>
  <c r="P172" i="72"/>
  <c r="O173" i="72"/>
  <c r="P173" i="72"/>
  <c r="O174" i="72"/>
  <c r="P174" i="72"/>
  <c r="O175" i="72"/>
  <c r="P175" i="72"/>
  <c r="O176" i="72"/>
  <c r="P176" i="72"/>
  <c r="O177" i="72"/>
  <c r="P177" i="72"/>
  <c r="O178" i="72"/>
  <c r="P178" i="72"/>
  <c r="O179" i="72"/>
  <c r="P179" i="72"/>
  <c r="O180" i="72"/>
  <c r="P180" i="72"/>
  <c r="O181" i="72"/>
  <c r="P181" i="72"/>
  <c r="O182" i="72"/>
  <c r="P182" i="72"/>
  <c r="O183" i="72"/>
  <c r="P183" i="72"/>
  <c r="O184" i="72"/>
  <c r="P184" i="72"/>
  <c r="O185" i="72"/>
  <c r="P185" i="72"/>
  <c r="O186" i="72"/>
  <c r="P186" i="72"/>
  <c r="O187" i="72"/>
  <c r="P187" i="72"/>
  <c r="O188" i="72"/>
  <c r="P188" i="72"/>
  <c r="O189" i="72"/>
  <c r="P189" i="72"/>
  <c r="O190" i="72"/>
  <c r="P190" i="72"/>
  <c r="O191" i="72"/>
  <c r="P191" i="72"/>
  <c r="O192" i="72"/>
  <c r="P192" i="72"/>
  <c r="O193" i="72"/>
  <c r="P193" i="72"/>
  <c r="O194" i="72"/>
  <c r="P194" i="72"/>
  <c r="O195" i="72"/>
  <c r="P195" i="72"/>
  <c r="O196" i="72"/>
  <c r="P196" i="72"/>
  <c r="O197" i="72"/>
  <c r="P197" i="72"/>
  <c r="O198" i="72"/>
  <c r="P198" i="72"/>
  <c r="O199" i="72"/>
  <c r="P199" i="72"/>
  <c r="O200" i="72"/>
  <c r="P200" i="72"/>
  <c r="O201" i="72"/>
  <c r="P201" i="72"/>
  <c r="O202" i="72"/>
  <c r="P202" i="72"/>
  <c r="O203" i="72"/>
  <c r="P203" i="72"/>
  <c r="O204" i="72"/>
  <c r="P204" i="72"/>
  <c r="O205" i="72"/>
  <c r="P205" i="72"/>
  <c r="O206" i="72"/>
  <c r="P206" i="72"/>
  <c r="O207" i="72"/>
  <c r="P207" i="72"/>
  <c r="O208" i="72"/>
  <c r="P208" i="72"/>
  <c r="O209" i="72"/>
  <c r="P209" i="72"/>
  <c r="O210" i="72"/>
  <c r="P210" i="72"/>
  <c r="O211" i="72"/>
  <c r="P211" i="72"/>
  <c r="O212" i="72"/>
  <c r="P212" i="72"/>
  <c r="O213" i="72"/>
  <c r="P213" i="72"/>
  <c r="O214" i="72"/>
  <c r="P214" i="72"/>
  <c r="O215" i="72"/>
  <c r="P215" i="72"/>
  <c r="O216" i="72"/>
  <c r="P216" i="72"/>
  <c r="O217" i="72"/>
  <c r="P217" i="72"/>
  <c r="O218" i="72"/>
  <c r="P218" i="72"/>
  <c r="O219" i="72"/>
  <c r="P219" i="72"/>
  <c r="O220" i="72"/>
  <c r="P220" i="72"/>
  <c r="O221" i="72"/>
  <c r="P221" i="72"/>
  <c r="O222" i="72"/>
  <c r="P222" i="72"/>
  <c r="O223" i="72"/>
  <c r="P223" i="72"/>
  <c r="O224" i="72"/>
  <c r="P224" i="72"/>
  <c r="O225" i="72"/>
  <c r="P225" i="72"/>
  <c r="O226" i="72"/>
  <c r="P226" i="72"/>
  <c r="O227" i="72"/>
  <c r="P227" i="72"/>
  <c r="O228" i="72"/>
  <c r="P228" i="72"/>
  <c r="O229" i="72"/>
  <c r="P229" i="72"/>
  <c r="O230" i="72"/>
  <c r="P230" i="72"/>
  <c r="O231" i="72"/>
  <c r="P231" i="72"/>
  <c r="O232" i="72"/>
  <c r="P232" i="72"/>
  <c r="O233" i="72"/>
  <c r="P233" i="72"/>
  <c r="O234" i="72"/>
  <c r="P234" i="72"/>
  <c r="O235" i="72"/>
  <c r="P235" i="72"/>
  <c r="O236" i="72"/>
  <c r="P236" i="72"/>
  <c r="O237" i="72"/>
  <c r="P237" i="72"/>
  <c r="O238" i="72"/>
  <c r="P238" i="72"/>
  <c r="O239" i="72"/>
  <c r="P239" i="72"/>
  <c r="O240" i="72"/>
  <c r="P240" i="72"/>
  <c r="O241" i="72"/>
  <c r="P241" i="72"/>
  <c r="O242" i="72"/>
  <c r="P242" i="72"/>
  <c r="O243" i="72"/>
  <c r="P243" i="72"/>
  <c r="O244" i="72"/>
  <c r="P244" i="72"/>
  <c r="O245" i="72"/>
  <c r="P245" i="72"/>
  <c r="O246" i="72"/>
  <c r="P246" i="72"/>
  <c r="O247" i="72"/>
  <c r="P247" i="72"/>
  <c r="O248" i="72"/>
  <c r="P248" i="72"/>
  <c r="O249" i="72"/>
  <c r="P249" i="72"/>
  <c r="O250" i="72"/>
  <c r="P250" i="72"/>
  <c r="O251" i="72"/>
  <c r="P251" i="72"/>
  <c r="O252" i="72"/>
  <c r="P252" i="72"/>
  <c r="O253" i="72"/>
  <c r="P253" i="72"/>
  <c r="O254" i="72"/>
  <c r="P254" i="72"/>
  <c r="O255" i="72"/>
  <c r="P255" i="72"/>
  <c r="O256" i="72"/>
  <c r="P256" i="72"/>
  <c r="O257" i="72"/>
  <c r="P257" i="72"/>
  <c r="O258" i="72"/>
  <c r="P258" i="72"/>
  <c r="O259" i="72"/>
  <c r="P259" i="72"/>
  <c r="O260" i="72"/>
  <c r="P260" i="72"/>
  <c r="O261" i="72"/>
  <c r="P261" i="72"/>
  <c r="O262" i="72"/>
  <c r="P262" i="72"/>
  <c r="O263" i="72"/>
  <c r="P263" i="72"/>
  <c r="O264" i="72"/>
  <c r="P264" i="72"/>
  <c r="O265" i="72"/>
  <c r="P265" i="72"/>
  <c r="O266" i="72"/>
  <c r="P266" i="72"/>
  <c r="O267" i="72"/>
  <c r="P267" i="72"/>
  <c r="O268" i="72"/>
  <c r="P268" i="72"/>
  <c r="O269" i="72"/>
  <c r="P269" i="72"/>
  <c r="O270" i="72"/>
  <c r="P270" i="72"/>
  <c r="O271" i="72"/>
  <c r="P271" i="72"/>
  <c r="O272" i="72"/>
  <c r="P272" i="72"/>
  <c r="O273" i="72"/>
  <c r="P273" i="72"/>
  <c r="O274" i="72"/>
  <c r="P274" i="72"/>
  <c r="O275" i="72"/>
  <c r="P275" i="72"/>
  <c r="O276" i="72"/>
  <c r="P276" i="72"/>
  <c r="O277" i="72"/>
  <c r="P277" i="72"/>
  <c r="O278" i="72"/>
  <c r="P278" i="72"/>
  <c r="O279" i="72"/>
  <c r="P279" i="72"/>
  <c r="O280" i="72"/>
  <c r="P280" i="72"/>
  <c r="O281" i="72"/>
  <c r="P281" i="72"/>
  <c r="O282" i="72"/>
  <c r="P282" i="72"/>
  <c r="O283" i="72"/>
  <c r="P283" i="72"/>
  <c r="O284" i="72"/>
  <c r="P284" i="72"/>
  <c r="O285" i="72"/>
  <c r="P285" i="72"/>
  <c r="O286" i="72"/>
  <c r="P286" i="72"/>
  <c r="O287" i="72"/>
  <c r="P287" i="72"/>
  <c r="O288" i="72"/>
  <c r="P288" i="72"/>
  <c r="O289" i="72"/>
  <c r="P289" i="72"/>
  <c r="O290" i="72"/>
  <c r="P290" i="72"/>
  <c r="O291" i="72"/>
  <c r="P291" i="72"/>
  <c r="O292" i="72"/>
  <c r="P292" i="72"/>
  <c r="O293" i="72"/>
  <c r="P293" i="72"/>
  <c r="O294" i="72"/>
  <c r="P294" i="72"/>
  <c r="O295" i="72"/>
  <c r="P295" i="72"/>
  <c r="O296" i="72"/>
  <c r="P296" i="72"/>
  <c r="O297" i="72"/>
  <c r="P297" i="72"/>
  <c r="O298" i="72"/>
  <c r="P298" i="72"/>
  <c r="O299" i="72"/>
  <c r="P299" i="72"/>
  <c r="O300" i="72"/>
  <c r="P300" i="72"/>
  <c r="O301" i="72"/>
  <c r="P301" i="72"/>
  <c r="O302" i="72"/>
  <c r="P302" i="72"/>
  <c r="O303" i="72"/>
  <c r="P303" i="72"/>
  <c r="O304" i="72"/>
  <c r="P304" i="72"/>
  <c r="O305" i="72"/>
  <c r="P305" i="72"/>
  <c r="O306" i="72"/>
  <c r="P306" i="72"/>
  <c r="O307" i="72"/>
  <c r="P307" i="72"/>
  <c r="O308" i="72"/>
  <c r="P308" i="72"/>
  <c r="P9" i="72"/>
  <c r="O9" i="72"/>
  <c r="Q10" i="16"/>
  <c r="R10" i="16"/>
  <c r="Q11" i="16"/>
  <c r="R11" i="16"/>
  <c r="Q12" i="16"/>
  <c r="R12" i="16"/>
  <c r="Q13" i="16"/>
  <c r="R13" i="16"/>
  <c r="Q14" i="16"/>
  <c r="R14" i="16"/>
  <c r="Q15" i="16"/>
  <c r="R15" i="16"/>
  <c r="Q16" i="16"/>
  <c r="R16" i="16"/>
  <c r="Q17" i="16"/>
  <c r="R17" i="16"/>
  <c r="Q18" i="16"/>
  <c r="R18" i="16"/>
  <c r="Q19" i="16"/>
  <c r="R19" i="16"/>
  <c r="Q20" i="16"/>
  <c r="R20" i="16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Q30" i="16"/>
  <c r="R30" i="16"/>
  <c r="Q31" i="16"/>
  <c r="R31" i="16"/>
  <c r="Q32" i="16"/>
  <c r="R32" i="16"/>
  <c r="Q33" i="16"/>
  <c r="R33" i="16"/>
  <c r="Q34" i="16"/>
  <c r="R34" i="16"/>
  <c r="Q35" i="16"/>
  <c r="R35" i="16"/>
  <c r="Q36" i="16"/>
  <c r="R36" i="16"/>
  <c r="Q37" i="16"/>
  <c r="R37" i="16"/>
  <c r="Q38" i="16"/>
  <c r="R38" i="16"/>
  <c r="Q39" i="16"/>
  <c r="R39" i="16"/>
  <c r="Q40" i="16"/>
  <c r="R40" i="16"/>
  <c r="Q41" i="16"/>
  <c r="R41" i="16"/>
  <c r="Q42" i="16"/>
  <c r="R42" i="16"/>
  <c r="Q43" i="16"/>
  <c r="R43" i="16"/>
  <c r="Q44" i="16"/>
  <c r="R44" i="16"/>
  <c r="Q45" i="16"/>
  <c r="R45" i="16"/>
  <c r="Q46" i="16"/>
  <c r="R46" i="16"/>
  <c r="Q47" i="16"/>
  <c r="R47" i="16"/>
  <c r="Q48" i="16"/>
  <c r="R48" i="16"/>
  <c r="Q49" i="16"/>
  <c r="R49" i="16"/>
  <c r="Q50" i="16"/>
  <c r="R50" i="16"/>
  <c r="Q51" i="16"/>
  <c r="R51" i="16"/>
  <c r="Q52" i="16"/>
  <c r="R52" i="16"/>
  <c r="Q53" i="16"/>
  <c r="R53" i="16"/>
  <c r="Q54" i="16"/>
  <c r="R54" i="16"/>
  <c r="Q55" i="16"/>
  <c r="R55" i="16"/>
  <c r="Q56" i="16"/>
  <c r="R56" i="16"/>
  <c r="Q57" i="16"/>
  <c r="R57" i="16"/>
  <c r="Q58" i="16"/>
  <c r="R58" i="16"/>
  <c r="Q59" i="16"/>
  <c r="R59" i="16"/>
  <c r="Q60" i="16"/>
  <c r="R60" i="16"/>
  <c r="Q61" i="16"/>
  <c r="R61" i="16"/>
  <c r="Q62" i="16"/>
  <c r="R62" i="16"/>
  <c r="Q63" i="16"/>
  <c r="R63" i="16"/>
  <c r="Q64" i="16"/>
  <c r="R64" i="16"/>
  <c r="Q65" i="16"/>
  <c r="R65" i="16"/>
  <c r="Q66" i="16"/>
  <c r="R66" i="16"/>
  <c r="Q67" i="16"/>
  <c r="R67" i="16"/>
  <c r="Q68" i="16"/>
  <c r="R68" i="16"/>
  <c r="Q69" i="16"/>
  <c r="R69" i="16"/>
  <c r="Q70" i="16"/>
  <c r="R70" i="16"/>
  <c r="Q71" i="16"/>
  <c r="R71" i="16"/>
  <c r="Q72" i="16"/>
  <c r="R72" i="16"/>
  <c r="Q73" i="16"/>
  <c r="R73" i="16"/>
  <c r="Q74" i="16"/>
  <c r="R74" i="16"/>
  <c r="Q75" i="16"/>
  <c r="R75" i="16"/>
  <c r="Q76" i="16"/>
  <c r="R76" i="16"/>
  <c r="Q77" i="16"/>
  <c r="R77" i="16"/>
  <c r="Q78" i="16"/>
  <c r="R78" i="16"/>
  <c r="Q79" i="16"/>
  <c r="R79" i="16"/>
  <c r="Q80" i="16"/>
  <c r="R80" i="16"/>
  <c r="Q81" i="16"/>
  <c r="R81" i="16"/>
  <c r="Q82" i="16"/>
  <c r="R82" i="16"/>
  <c r="Q83" i="16"/>
  <c r="R83" i="16"/>
  <c r="Q84" i="16"/>
  <c r="R84" i="16"/>
  <c r="Q85" i="16"/>
  <c r="R85" i="16"/>
  <c r="Q86" i="16"/>
  <c r="R86" i="16"/>
  <c r="Q87" i="16"/>
  <c r="R87" i="16"/>
  <c r="Q88" i="16"/>
  <c r="R88" i="16"/>
  <c r="Q89" i="16"/>
  <c r="R89" i="16"/>
  <c r="Q90" i="16"/>
  <c r="R90" i="16"/>
  <c r="Q91" i="16"/>
  <c r="R91" i="16"/>
  <c r="Q92" i="16"/>
  <c r="R92" i="16"/>
  <c r="Q93" i="16"/>
  <c r="R93" i="16"/>
  <c r="Q94" i="16"/>
  <c r="R94" i="16"/>
  <c r="Q95" i="16"/>
  <c r="R95" i="16"/>
  <c r="Q96" i="16"/>
  <c r="R96" i="16"/>
  <c r="Q97" i="16"/>
  <c r="R97" i="16"/>
  <c r="Q98" i="16"/>
  <c r="R98" i="16"/>
  <c r="Q99" i="16"/>
  <c r="R99" i="16"/>
  <c r="Q100" i="16"/>
  <c r="R100" i="16"/>
  <c r="Q101" i="16"/>
  <c r="R101" i="16"/>
  <c r="Q102" i="16"/>
  <c r="R102" i="16"/>
  <c r="Q103" i="16"/>
  <c r="R103" i="16"/>
  <c r="Q104" i="16"/>
  <c r="R104" i="16"/>
  <c r="Q105" i="16"/>
  <c r="R105" i="16"/>
  <c r="Q106" i="16"/>
  <c r="R106" i="16"/>
  <c r="Q107" i="16"/>
  <c r="R107" i="16"/>
  <c r="Q108" i="16"/>
  <c r="R108" i="16"/>
  <c r="Q109" i="16"/>
  <c r="R109" i="16"/>
  <c r="Q110" i="16"/>
  <c r="R110" i="16"/>
  <c r="Q111" i="16"/>
  <c r="R111" i="16"/>
  <c r="Q112" i="16"/>
  <c r="R112" i="16"/>
  <c r="Q113" i="16"/>
  <c r="R113" i="16"/>
  <c r="Q114" i="16"/>
  <c r="R114" i="16"/>
  <c r="Q115" i="16"/>
  <c r="R115" i="16"/>
  <c r="Q116" i="16"/>
  <c r="R116" i="16"/>
  <c r="Q117" i="16"/>
  <c r="R117" i="16"/>
  <c r="Q118" i="16"/>
  <c r="R118" i="16"/>
  <c r="Q119" i="16"/>
  <c r="R119" i="16"/>
  <c r="Q120" i="16"/>
  <c r="R120" i="16"/>
  <c r="Q121" i="16"/>
  <c r="R121" i="16"/>
  <c r="Q122" i="16"/>
  <c r="R122" i="16"/>
  <c r="Q123" i="16"/>
  <c r="R123" i="16"/>
  <c r="Q124" i="16"/>
  <c r="R124" i="16"/>
  <c r="Q125" i="16"/>
  <c r="R125" i="16"/>
  <c r="Q126" i="16"/>
  <c r="R126" i="16"/>
  <c r="Q127" i="16"/>
  <c r="R127" i="16"/>
  <c r="Q128" i="16"/>
  <c r="R128" i="16"/>
  <c r="Q129" i="16"/>
  <c r="R129" i="16"/>
  <c r="Q130" i="16"/>
  <c r="R130" i="16"/>
  <c r="Q131" i="16"/>
  <c r="R131" i="16"/>
  <c r="Q132" i="16"/>
  <c r="R132" i="16"/>
  <c r="Q133" i="16"/>
  <c r="R133" i="16"/>
  <c r="Q134" i="16"/>
  <c r="R134" i="16"/>
  <c r="Q135" i="16"/>
  <c r="R135" i="16"/>
  <c r="Q136" i="16"/>
  <c r="R136" i="16"/>
  <c r="Q137" i="16"/>
  <c r="R137" i="16"/>
  <c r="Q138" i="16"/>
  <c r="R138" i="16"/>
  <c r="Q139" i="16"/>
  <c r="R139" i="16"/>
  <c r="Q140" i="16"/>
  <c r="R140" i="16"/>
  <c r="Q141" i="16"/>
  <c r="R141" i="16"/>
  <c r="Q142" i="16"/>
  <c r="R142" i="16"/>
  <c r="Q143" i="16"/>
  <c r="R143" i="16"/>
  <c r="Q144" i="16"/>
  <c r="R144" i="16"/>
  <c r="Q145" i="16"/>
  <c r="R145" i="16"/>
  <c r="Q146" i="16"/>
  <c r="R146" i="16"/>
  <c r="Q147" i="16"/>
  <c r="R147" i="16"/>
  <c r="Q148" i="16"/>
  <c r="R148" i="16"/>
  <c r="Q149" i="16"/>
  <c r="R149" i="16"/>
  <c r="Q150" i="16"/>
  <c r="R150" i="16"/>
  <c r="Q151" i="16"/>
  <c r="R151" i="16"/>
  <c r="Q152" i="16"/>
  <c r="R152" i="16"/>
  <c r="Q153" i="16"/>
  <c r="R153" i="16"/>
  <c r="Q154" i="16"/>
  <c r="R154" i="16"/>
  <c r="Q155" i="16"/>
  <c r="R155" i="16"/>
  <c r="Q156" i="16"/>
  <c r="R156" i="16"/>
  <c r="Q157" i="16"/>
  <c r="R157" i="16"/>
  <c r="Q158" i="16"/>
  <c r="R158" i="16"/>
  <c r="Q159" i="16"/>
  <c r="R159" i="16"/>
  <c r="Q160" i="16"/>
  <c r="R160" i="16"/>
  <c r="Q161" i="16"/>
  <c r="R161" i="16"/>
  <c r="Q162" i="16"/>
  <c r="R162" i="16"/>
  <c r="Q163" i="16"/>
  <c r="R163" i="16"/>
  <c r="Q164" i="16"/>
  <c r="R164" i="16"/>
  <c r="Q165" i="16"/>
  <c r="R165" i="16"/>
  <c r="Q166" i="16"/>
  <c r="R166" i="16"/>
  <c r="Q167" i="16"/>
  <c r="R167" i="16"/>
  <c r="Q168" i="16"/>
  <c r="R168" i="16"/>
  <c r="Q169" i="16"/>
  <c r="R169" i="16"/>
  <c r="Q170" i="16"/>
  <c r="R170" i="16"/>
  <c r="Q171" i="16"/>
  <c r="R171" i="16"/>
  <c r="Q172" i="16"/>
  <c r="R172" i="16"/>
  <c r="Q173" i="16"/>
  <c r="R173" i="16"/>
  <c r="Q174" i="16"/>
  <c r="R174" i="16"/>
  <c r="Q175" i="16"/>
  <c r="R175" i="16"/>
  <c r="Q176" i="16"/>
  <c r="R176" i="16"/>
  <c r="Q177" i="16"/>
  <c r="R177" i="16"/>
  <c r="Q178" i="16"/>
  <c r="R178" i="16"/>
  <c r="Q179" i="16"/>
  <c r="R179" i="16"/>
  <c r="Q180" i="16"/>
  <c r="R180" i="16"/>
  <c r="Q181" i="16"/>
  <c r="R181" i="16"/>
  <c r="Q182" i="16"/>
  <c r="R182" i="16"/>
  <c r="Q183" i="16"/>
  <c r="R183" i="16"/>
  <c r="Q184" i="16"/>
  <c r="R184" i="16"/>
  <c r="Q185" i="16"/>
  <c r="R185" i="16"/>
  <c r="Q186" i="16"/>
  <c r="R186" i="16"/>
  <c r="Q187" i="16"/>
  <c r="R187" i="16"/>
  <c r="Q188" i="16"/>
  <c r="R188" i="16"/>
  <c r="Q189" i="16"/>
  <c r="R189" i="16"/>
  <c r="Q190" i="16"/>
  <c r="R190" i="16"/>
  <c r="Q191" i="16"/>
  <c r="R191" i="16"/>
  <c r="Q192" i="16"/>
  <c r="R192" i="16"/>
  <c r="Q193" i="16"/>
  <c r="R193" i="16"/>
  <c r="Q194" i="16"/>
  <c r="R194" i="16"/>
  <c r="Q195" i="16"/>
  <c r="R195" i="16"/>
  <c r="Q196" i="16"/>
  <c r="R196" i="16"/>
  <c r="Q197" i="16"/>
  <c r="R197" i="16"/>
  <c r="Q198" i="16"/>
  <c r="R198" i="16"/>
  <c r="Q199" i="16"/>
  <c r="R199" i="16"/>
  <c r="Q200" i="16"/>
  <c r="R200" i="16"/>
  <c r="Q201" i="16"/>
  <c r="R201" i="16"/>
  <c r="Q202" i="16"/>
  <c r="R202" i="16"/>
  <c r="Q203" i="16"/>
  <c r="R203" i="16"/>
  <c r="Q204" i="16"/>
  <c r="R204" i="16"/>
  <c r="Q205" i="16"/>
  <c r="R205" i="16"/>
  <c r="Q206" i="16"/>
  <c r="R206" i="16"/>
  <c r="Q207" i="16"/>
  <c r="R207" i="16"/>
  <c r="Q208" i="16"/>
  <c r="R208" i="16"/>
  <c r="Q209" i="16"/>
  <c r="R209" i="16"/>
  <c r="Q210" i="16"/>
  <c r="R210" i="16"/>
  <c r="Q211" i="16"/>
  <c r="R211" i="16"/>
  <c r="Q212" i="16"/>
  <c r="R212" i="16"/>
  <c r="Q213" i="16"/>
  <c r="R213" i="16"/>
  <c r="Q214" i="16"/>
  <c r="R214" i="16"/>
  <c r="Q215" i="16"/>
  <c r="R215" i="16"/>
  <c r="Q216" i="16"/>
  <c r="R216" i="16"/>
  <c r="Q217" i="16"/>
  <c r="R217" i="16"/>
  <c r="Q218" i="16"/>
  <c r="R218" i="16"/>
  <c r="Q219" i="16"/>
  <c r="R219" i="16"/>
  <c r="Q220" i="16"/>
  <c r="R220" i="16"/>
  <c r="Q221" i="16"/>
  <c r="R221" i="16"/>
  <c r="Q222" i="16"/>
  <c r="R222" i="16"/>
  <c r="Q223" i="16"/>
  <c r="R223" i="16"/>
  <c r="Q224" i="16"/>
  <c r="R224" i="16"/>
  <c r="Q225" i="16"/>
  <c r="R225" i="16"/>
  <c r="Q226" i="16"/>
  <c r="R226" i="16"/>
  <c r="Q227" i="16"/>
  <c r="R227" i="16"/>
  <c r="Q228" i="16"/>
  <c r="R228" i="16"/>
  <c r="Q229" i="16"/>
  <c r="R229" i="16"/>
  <c r="Q230" i="16"/>
  <c r="R230" i="16"/>
  <c r="Q231" i="16"/>
  <c r="R231" i="16"/>
  <c r="Q232" i="16"/>
  <c r="R232" i="16"/>
  <c r="Q233" i="16"/>
  <c r="R233" i="16"/>
  <c r="Q234" i="16"/>
  <c r="R234" i="16"/>
  <c r="Q235" i="16"/>
  <c r="R235" i="16"/>
  <c r="Q236" i="16"/>
  <c r="R236" i="16"/>
  <c r="Q237" i="16"/>
  <c r="R237" i="16"/>
  <c r="Q238" i="16"/>
  <c r="R238" i="16"/>
  <c r="Q239" i="16"/>
  <c r="R239" i="16"/>
  <c r="Q240" i="16"/>
  <c r="R240" i="16"/>
  <c r="Q241" i="16"/>
  <c r="R241" i="16"/>
  <c r="Q242" i="16"/>
  <c r="R242" i="16"/>
  <c r="Q243" i="16"/>
  <c r="R243" i="16"/>
  <c r="Q244" i="16"/>
  <c r="R244" i="16"/>
  <c r="Q245" i="16"/>
  <c r="R245" i="16"/>
  <c r="Q246" i="16"/>
  <c r="R246" i="16"/>
  <c r="Q247" i="16"/>
  <c r="R247" i="16"/>
  <c r="Q248" i="16"/>
  <c r="R248" i="16"/>
  <c r="Q249" i="16"/>
  <c r="R249" i="16"/>
  <c r="Q250" i="16"/>
  <c r="R250" i="16"/>
  <c r="Q251" i="16"/>
  <c r="R251" i="16"/>
  <c r="Q252" i="16"/>
  <c r="R252" i="16"/>
  <c r="Q253" i="16"/>
  <c r="R253" i="16"/>
  <c r="Q254" i="16"/>
  <c r="R254" i="16"/>
  <c r="Q255" i="16"/>
  <c r="R255" i="16"/>
  <c r="Q256" i="16"/>
  <c r="R256" i="16"/>
  <c r="Q257" i="16"/>
  <c r="R257" i="16"/>
  <c r="Q258" i="16"/>
  <c r="R258" i="16"/>
  <c r="Q259" i="16"/>
  <c r="R259" i="16"/>
  <c r="Q260" i="16"/>
  <c r="R260" i="16"/>
  <c r="Q261" i="16"/>
  <c r="R261" i="16"/>
  <c r="Q262" i="16"/>
  <c r="R262" i="16"/>
  <c r="Q263" i="16"/>
  <c r="R263" i="16"/>
  <c r="Q264" i="16"/>
  <c r="R264" i="16"/>
  <c r="Q265" i="16"/>
  <c r="R265" i="16"/>
  <c r="Q266" i="16"/>
  <c r="R266" i="16"/>
  <c r="Q267" i="16"/>
  <c r="R267" i="16"/>
  <c r="Q268" i="16"/>
  <c r="R268" i="16"/>
  <c r="Q269" i="16"/>
  <c r="R269" i="16"/>
  <c r="Q270" i="16"/>
  <c r="R270" i="16"/>
  <c r="Q271" i="16"/>
  <c r="R271" i="16"/>
  <c r="Q272" i="16"/>
  <c r="R272" i="16"/>
  <c r="Q273" i="16"/>
  <c r="R273" i="16"/>
  <c r="Q274" i="16"/>
  <c r="R274" i="16"/>
  <c r="Q275" i="16"/>
  <c r="R275" i="16"/>
  <c r="Q276" i="16"/>
  <c r="R276" i="16"/>
  <c r="Q277" i="16"/>
  <c r="R277" i="16"/>
  <c r="Q278" i="16"/>
  <c r="R278" i="16"/>
  <c r="Q279" i="16"/>
  <c r="R279" i="16"/>
  <c r="Q280" i="16"/>
  <c r="R280" i="16"/>
  <c r="Q281" i="16"/>
  <c r="R281" i="16"/>
  <c r="Q282" i="16"/>
  <c r="R282" i="16"/>
  <c r="Q283" i="16"/>
  <c r="R283" i="16"/>
  <c r="Q284" i="16"/>
  <c r="R284" i="16"/>
  <c r="Q285" i="16"/>
  <c r="R285" i="16"/>
  <c r="Q286" i="16"/>
  <c r="R286" i="16"/>
  <c r="Q287" i="16"/>
  <c r="R287" i="16"/>
  <c r="Q288" i="16"/>
  <c r="R288" i="16"/>
  <c r="Q289" i="16"/>
  <c r="R289" i="16"/>
  <c r="Q290" i="16"/>
  <c r="R290" i="16"/>
  <c r="Q291" i="16"/>
  <c r="R291" i="16"/>
  <c r="Q292" i="16"/>
  <c r="R292" i="16"/>
  <c r="Q293" i="16"/>
  <c r="R293" i="16"/>
  <c r="Q294" i="16"/>
  <c r="R294" i="16"/>
  <c r="Q295" i="16"/>
  <c r="R295" i="16"/>
  <c r="Q296" i="16"/>
  <c r="R296" i="16"/>
  <c r="Q297" i="16"/>
  <c r="R297" i="16"/>
  <c r="Q298" i="16"/>
  <c r="R298" i="16"/>
  <c r="Q299" i="16"/>
  <c r="R299" i="16"/>
  <c r="Q300" i="16"/>
  <c r="R300" i="16"/>
  <c r="Q301" i="16"/>
  <c r="R301" i="16"/>
  <c r="Q302" i="16"/>
  <c r="R302" i="16"/>
  <c r="Q303" i="16"/>
  <c r="R303" i="16"/>
  <c r="Q304" i="16"/>
  <c r="R304" i="16"/>
  <c r="Q305" i="16"/>
  <c r="R305" i="16"/>
  <c r="Q306" i="16"/>
  <c r="R306" i="16"/>
  <c r="Q307" i="16"/>
  <c r="R307" i="16"/>
  <c r="Q308" i="16"/>
  <c r="R308" i="16"/>
  <c r="R9" i="16"/>
  <c r="Q9" i="16"/>
  <c r="O10" i="68" l="1"/>
  <c r="P10" i="68"/>
  <c r="O11" i="68"/>
  <c r="P11" i="68"/>
  <c r="O12" i="68"/>
  <c r="P12" i="68"/>
  <c r="O13" i="68"/>
  <c r="P13" i="68"/>
  <c r="O14" i="68"/>
  <c r="P14" i="68"/>
  <c r="O15" i="68"/>
  <c r="P15" i="68"/>
  <c r="O16" i="68"/>
  <c r="P16" i="68"/>
  <c r="O17" i="68"/>
  <c r="P17" i="68"/>
  <c r="O18" i="68"/>
  <c r="P18" i="68"/>
  <c r="O19" i="68"/>
  <c r="P19" i="68"/>
  <c r="O20" i="68"/>
  <c r="P20" i="68"/>
  <c r="O21" i="68"/>
  <c r="P21" i="68"/>
  <c r="O22" i="68"/>
  <c r="P22" i="68"/>
  <c r="O23" i="68"/>
  <c r="P23" i="68"/>
  <c r="O24" i="68"/>
  <c r="P24" i="68"/>
  <c r="O25" i="68"/>
  <c r="P25" i="68"/>
  <c r="O26" i="68"/>
  <c r="P26" i="68"/>
  <c r="O27" i="68"/>
  <c r="P27" i="68"/>
  <c r="O28" i="68"/>
  <c r="P28" i="68"/>
  <c r="O29" i="68"/>
  <c r="P29" i="68"/>
  <c r="O30" i="68"/>
  <c r="P30" i="68"/>
  <c r="O31" i="68"/>
  <c r="P31" i="68"/>
  <c r="O32" i="68"/>
  <c r="P32" i="68"/>
  <c r="O33" i="68"/>
  <c r="P33" i="68"/>
  <c r="O34" i="68"/>
  <c r="P34" i="68"/>
  <c r="O35" i="68"/>
  <c r="P35" i="68"/>
  <c r="O36" i="68"/>
  <c r="P36" i="68"/>
  <c r="O37" i="68"/>
  <c r="P37" i="68"/>
  <c r="O38" i="68"/>
  <c r="P38" i="68"/>
  <c r="O39" i="68"/>
  <c r="P39" i="68"/>
  <c r="O40" i="68"/>
  <c r="P40" i="68"/>
  <c r="O41" i="68"/>
  <c r="P41" i="68"/>
  <c r="O42" i="68"/>
  <c r="P42" i="68"/>
  <c r="O43" i="68"/>
  <c r="P43" i="68"/>
  <c r="O44" i="68"/>
  <c r="P44" i="68"/>
  <c r="O45" i="68"/>
  <c r="P45" i="68"/>
  <c r="O46" i="68"/>
  <c r="P46" i="68"/>
  <c r="O47" i="68"/>
  <c r="P47" i="68"/>
  <c r="O48" i="68"/>
  <c r="P48" i="68"/>
  <c r="O49" i="68"/>
  <c r="P49" i="68"/>
  <c r="O50" i="68"/>
  <c r="P50" i="68"/>
  <c r="O51" i="68"/>
  <c r="P51" i="68"/>
  <c r="O52" i="68"/>
  <c r="P52" i="68"/>
  <c r="O53" i="68"/>
  <c r="P53" i="68"/>
  <c r="O54" i="68"/>
  <c r="P54" i="68"/>
  <c r="O55" i="68"/>
  <c r="P55" i="68"/>
  <c r="O56" i="68"/>
  <c r="P56" i="68"/>
  <c r="O57" i="68"/>
  <c r="P57" i="68"/>
  <c r="O58" i="68"/>
  <c r="P58" i="68"/>
  <c r="O59" i="68"/>
  <c r="P59" i="68"/>
  <c r="O60" i="68"/>
  <c r="P60" i="68"/>
  <c r="O61" i="68"/>
  <c r="P61" i="68"/>
  <c r="O62" i="68"/>
  <c r="P62" i="68"/>
  <c r="O63" i="68"/>
  <c r="P63" i="68"/>
  <c r="O64" i="68"/>
  <c r="P64" i="68"/>
  <c r="O65" i="68"/>
  <c r="P65" i="68"/>
  <c r="O66" i="68"/>
  <c r="P66" i="68"/>
  <c r="O67" i="68"/>
  <c r="P67" i="68"/>
  <c r="O68" i="68"/>
  <c r="P68" i="68"/>
  <c r="O69" i="68"/>
  <c r="P69" i="68"/>
  <c r="O70" i="68"/>
  <c r="P70" i="68"/>
  <c r="O71" i="68"/>
  <c r="P71" i="68"/>
  <c r="O72" i="68"/>
  <c r="P72" i="68"/>
  <c r="O73" i="68"/>
  <c r="P73" i="68"/>
  <c r="O74" i="68"/>
  <c r="P74" i="68"/>
  <c r="O75" i="68"/>
  <c r="P75" i="68"/>
  <c r="O76" i="68"/>
  <c r="P76" i="68"/>
  <c r="O77" i="68"/>
  <c r="P77" i="68"/>
  <c r="O78" i="68"/>
  <c r="P78" i="68"/>
  <c r="O79" i="68"/>
  <c r="P79" i="68"/>
  <c r="O80" i="68"/>
  <c r="P80" i="68"/>
  <c r="O81" i="68"/>
  <c r="P81" i="68"/>
  <c r="O82" i="68"/>
  <c r="P82" i="68"/>
  <c r="O83" i="68"/>
  <c r="P83" i="68"/>
  <c r="O84" i="68"/>
  <c r="P84" i="68"/>
  <c r="O85" i="68"/>
  <c r="P85" i="68"/>
  <c r="O86" i="68"/>
  <c r="P86" i="68"/>
  <c r="O87" i="68"/>
  <c r="P87" i="68"/>
  <c r="O88" i="68"/>
  <c r="P88" i="68"/>
  <c r="O89" i="68"/>
  <c r="P89" i="68"/>
  <c r="O90" i="68"/>
  <c r="P90" i="68"/>
  <c r="O91" i="68"/>
  <c r="P91" i="68"/>
  <c r="O92" i="68"/>
  <c r="P92" i="68"/>
  <c r="O93" i="68"/>
  <c r="P93" i="68"/>
  <c r="O94" i="68"/>
  <c r="P94" i="68"/>
  <c r="O95" i="68"/>
  <c r="P95" i="68"/>
  <c r="O96" i="68"/>
  <c r="P96" i="68"/>
  <c r="O97" i="68"/>
  <c r="P97" i="68"/>
  <c r="O98" i="68"/>
  <c r="P98" i="68"/>
  <c r="O99" i="68"/>
  <c r="P99" i="68"/>
  <c r="O100" i="68"/>
  <c r="P100" i="68"/>
  <c r="O101" i="68"/>
  <c r="P101" i="68"/>
  <c r="O102" i="68"/>
  <c r="P102" i="68"/>
  <c r="O103" i="68"/>
  <c r="P103" i="68"/>
  <c r="O104" i="68"/>
  <c r="P104" i="68"/>
  <c r="O105" i="68"/>
  <c r="P105" i="68"/>
  <c r="O106" i="68"/>
  <c r="P106" i="68"/>
  <c r="O107" i="68"/>
  <c r="P107" i="68"/>
  <c r="O108" i="68"/>
  <c r="P108" i="68"/>
  <c r="O109" i="68"/>
  <c r="P109" i="68"/>
  <c r="O110" i="68"/>
  <c r="P110" i="68"/>
  <c r="O111" i="68"/>
  <c r="P111" i="68"/>
  <c r="O112" i="68"/>
  <c r="P112" i="68"/>
  <c r="O113" i="68"/>
  <c r="P113" i="68"/>
  <c r="O114" i="68"/>
  <c r="P114" i="68"/>
  <c r="O115" i="68"/>
  <c r="P115" i="68"/>
  <c r="O116" i="68"/>
  <c r="P116" i="68"/>
  <c r="O117" i="68"/>
  <c r="P117" i="68"/>
  <c r="O118" i="68"/>
  <c r="P118" i="68"/>
  <c r="O119" i="68"/>
  <c r="P119" i="68"/>
  <c r="O120" i="68"/>
  <c r="P120" i="68"/>
  <c r="O121" i="68"/>
  <c r="P121" i="68"/>
  <c r="O122" i="68"/>
  <c r="P122" i="68"/>
  <c r="O123" i="68"/>
  <c r="P123" i="68"/>
  <c r="O124" i="68"/>
  <c r="P124" i="68"/>
  <c r="O125" i="68"/>
  <c r="P125" i="68"/>
  <c r="O126" i="68"/>
  <c r="P126" i="68"/>
  <c r="O127" i="68"/>
  <c r="P127" i="68"/>
  <c r="O128" i="68"/>
  <c r="P128" i="68"/>
  <c r="O129" i="68"/>
  <c r="P129" i="68"/>
  <c r="O130" i="68"/>
  <c r="P130" i="68"/>
  <c r="O131" i="68"/>
  <c r="P131" i="68"/>
  <c r="O132" i="68"/>
  <c r="P132" i="68"/>
  <c r="O133" i="68"/>
  <c r="P133" i="68"/>
  <c r="O134" i="68"/>
  <c r="P134" i="68"/>
  <c r="O135" i="68"/>
  <c r="P135" i="68"/>
  <c r="O136" i="68"/>
  <c r="P136" i="68"/>
  <c r="O137" i="68"/>
  <c r="P137" i="68"/>
  <c r="O138" i="68"/>
  <c r="P138" i="68"/>
  <c r="O139" i="68"/>
  <c r="P139" i="68"/>
  <c r="O140" i="68"/>
  <c r="P140" i="68"/>
  <c r="O141" i="68"/>
  <c r="P141" i="68"/>
  <c r="O142" i="68"/>
  <c r="P142" i="68"/>
  <c r="O143" i="68"/>
  <c r="P143" i="68"/>
  <c r="O144" i="68"/>
  <c r="P144" i="68"/>
  <c r="O145" i="68"/>
  <c r="P145" i="68"/>
  <c r="O146" i="68"/>
  <c r="P146" i="68"/>
  <c r="O147" i="68"/>
  <c r="P147" i="68"/>
  <c r="O148" i="68"/>
  <c r="P148" i="68"/>
  <c r="O149" i="68"/>
  <c r="P149" i="68"/>
  <c r="O150" i="68"/>
  <c r="P150" i="68"/>
  <c r="O151" i="68"/>
  <c r="P151" i="68"/>
  <c r="O152" i="68"/>
  <c r="P152" i="68"/>
  <c r="O153" i="68"/>
  <c r="P153" i="68"/>
  <c r="O154" i="68"/>
  <c r="P154" i="68"/>
  <c r="O155" i="68"/>
  <c r="P155" i="68"/>
  <c r="O156" i="68"/>
  <c r="P156" i="68"/>
  <c r="O157" i="68"/>
  <c r="P157" i="68"/>
  <c r="O158" i="68"/>
  <c r="P158" i="68"/>
  <c r="O159" i="68"/>
  <c r="P159" i="68"/>
  <c r="O160" i="68"/>
  <c r="P160" i="68"/>
  <c r="O161" i="68"/>
  <c r="P161" i="68"/>
  <c r="O162" i="68"/>
  <c r="P162" i="68"/>
  <c r="O163" i="68"/>
  <c r="P163" i="68"/>
  <c r="O164" i="68"/>
  <c r="P164" i="68"/>
  <c r="O165" i="68"/>
  <c r="P165" i="68"/>
  <c r="O166" i="68"/>
  <c r="P166" i="68"/>
  <c r="O167" i="68"/>
  <c r="P167" i="68"/>
  <c r="O168" i="68"/>
  <c r="P168" i="68"/>
  <c r="O169" i="68"/>
  <c r="P169" i="68"/>
  <c r="O170" i="68"/>
  <c r="P170" i="68"/>
  <c r="O171" i="68"/>
  <c r="P171" i="68"/>
  <c r="O172" i="68"/>
  <c r="P172" i="68"/>
  <c r="O173" i="68"/>
  <c r="P173" i="68"/>
  <c r="O174" i="68"/>
  <c r="P174" i="68"/>
  <c r="O175" i="68"/>
  <c r="P175" i="68"/>
  <c r="O176" i="68"/>
  <c r="P176" i="68"/>
  <c r="O177" i="68"/>
  <c r="P177" i="68"/>
  <c r="O178" i="68"/>
  <c r="P178" i="68"/>
  <c r="O179" i="68"/>
  <c r="P179" i="68"/>
  <c r="O180" i="68"/>
  <c r="P180" i="68"/>
  <c r="O181" i="68"/>
  <c r="P181" i="68"/>
  <c r="O182" i="68"/>
  <c r="P182" i="68"/>
  <c r="O183" i="68"/>
  <c r="P183" i="68"/>
  <c r="O184" i="68"/>
  <c r="P184" i="68"/>
  <c r="O185" i="68"/>
  <c r="P185" i="68"/>
  <c r="O186" i="68"/>
  <c r="P186" i="68"/>
  <c r="O187" i="68"/>
  <c r="P187" i="68"/>
  <c r="O188" i="68"/>
  <c r="P188" i="68"/>
  <c r="O189" i="68"/>
  <c r="P189" i="68"/>
  <c r="O190" i="68"/>
  <c r="P190" i="68"/>
  <c r="O191" i="68"/>
  <c r="P191" i="68"/>
  <c r="O192" i="68"/>
  <c r="P192" i="68"/>
  <c r="O193" i="68"/>
  <c r="P193" i="68"/>
  <c r="O194" i="68"/>
  <c r="P194" i="68"/>
  <c r="O195" i="68"/>
  <c r="P195" i="68"/>
  <c r="O196" i="68"/>
  <c r="P196" i="68"/>
  <c r="O197" i="68"/>
  <c r="P197" i="68"/>
  <c r="O198" i="68"/>
  <c r="P198" i="68"/>
  <c r="O199" i="68"/>
  <c r="P199" i="68"/>
  <c r="O200" i="68"/>
  <c r="P200" i="68"/>
  <c r="O201" i="68"/>
  <c r="P201" i="68"/>
  <c r="O202" i="68"/>
  <c r="P202" i="68"/>
  <c r="O203" i="68"/>
  <c r="P203" i="68"/>
  <c r="O204" i="68"/>
  <c r="P204" i="68"/>
  <c r="O205" i="68"/>
  <c r="P205" i="68"/>
  <c r="O206" i="68"/>
  <c r="P206" i="68"/>
  <c r="O207" i="68"/>
  <c r="P207" i="68"/>
  <c r="O208" i="68"/>
  <c r="P208" i="68"/>
  <c r="O209" i="68"/>
  <c r="P209" i="68"/>
  <c r="O210" i="68"/>
  <c r="P210" i="68"/>
  <c r="O211" i="68"/>
  <c r="P211" i="68"/>
  <c r="O212" i="68"/>
  <c r="P212" i="68"/>
  <c r="O213" i="68"/>
  <c r="P213" i="68"/>
  <c r="O214" i="68"/>
  <c r="P214" i="68"/>
  <c r="O215" i="68"/>
  <c r="P215" i="68"/>
  <c r="O216" i="68"/>
  <c r="P216" i="68"/>
  <c r="O217" i="68"/>
  <c r="P217" i="68"/>
  <c r="O218" i="68"/>
  <c r="P218" i="68"/>
  <c r="O219" i="68"/>
  <c r="P219" i="68"/>
  <c r="O220" i="68"/>
  <c r="P220" i="68"/>
  <c r="O221" i="68"/>
  <c r="P221" i="68"/>
  <c r="O222" i="68"/>
  <c r="P222" i="68"/>
  <c r="O223" i="68"/>
  <c r="P223" i="68"/>
  <c r="O224" i="68"/>
  <c r="P224" i="68"/>
  <c r="O225" i="68"/>
  <c r="P225" i="68"/>
  <c r="O226" i="68"/>
  <c r="P226" i="68"/>
  <c r="O227" i="68"/>
  <c r="P227" i="68"/>
  <c r="O228" i="68"/>
  <c r="P228" i="68"/>
  <c r="O229" i="68"/>
  <c r="P229" i="68"/>
  <c r="O230" i="68"/>
  <c r="P230" i="68"/>
  <c r="O231" i="68"/>
  <c r="P231" i="68"/>
  <c r="O232" i="68"/>
  <c r="P232" i="68"/>
  <c r="O233" i="68"/>
  <c r="P233" i="68"/>
  <c r="O234" i="68"/>
  <c r="P234" i="68"/>
  <c r="O235" i="68"/>
  <c r="P235" i="68"/>
  <c r="O236" i="68"/>
  <c r="P236" i="68"/>
  <c r="O237" i="68"/>
  <c r="P237" i="68"/>
  <c r="O238" i="68"/>
  <c r="P238" i="68"/>
  <c r="O239" i="68"/>
  <c r="P239" i="68"/>
  <c r="O240" i="68"/>
  <c r="P240" i="68"/>
  <c r="O241" i="68"/>
  <c r="P241" i="68"/>
  <c r="O242" i="68"/>
  <c r="P242" i="68"/>
  <c r="O243" i="68"/>
  <c r="P243" i="68"/>
  <c r="O244" i="68"/>
  <c r="P244" i="68"/>
  <c r="O245" i="68"/>
  <c r="P245" i="68"/>
  <c r="O246" i="68"/>
  <c r="P246" i="68"/>
  <c r="O247" i="68"/>
  <c r="P247" i="68"/>
  <c r="O248" i="68"/>
  <c r="P248" i="68"/>
  <c r="O249" i="68"/>
  <c r="P249" i="68"/>
  <c r="O250" i="68"/>
  <c r="P250" i="68"/>
  <c r="O251" i="68"/>
  <c r="P251" i="68"/>
  <c r="O252" i="68"/>
  <c r="P252" i="68"/>
  <c r="O253" i="68"/>
  <c r="P253" i="68"/>
  <c r="O254" i="68"/>
  <c r="P254" i="68"/>
  <c r="O255" i="68"/>
  <c r="P255" i="68"/>
  <c r="O256" i="68"/>
  <c r="P256" i="68"/>
  <c r="O257" i="68"/>
  <c r="P257" i="68"/>
  <c r="O258" i="68"/>
  <c r="P258" i="68"/>
  <c r="O259" i="68"/>
  <c r="P259" i="68"/>
  <c r="O260" i="68"/>
  <c r="P260" i="68"/>
  <c r="O261" i="68"/>
  <c r="P261" i="68"/>
  <c r="O262" i="68"/>
  <c r="P262" i="68"/>
  <c r="O263" i="68"/>
  <c r="P263" i="68"/>
  <c r="O264" i="68"/>
  <c r="P264" i="68"/>
  <c r="O265" i="68"/>
  <c r="P265" i="68"/>
  <c r="O266" i="68"/>
  <c r="P266" i="68"/>
  <c r="O267" i="68"/>
  <c r="P267" i="68"/>
  <c r="O268" i="68"/>
  <c r="P268" i="68"/>
  <c r="O269" i="68"/>
  <c r="P269" i="68"/>
  <c r="O270" i="68"/>
  <c r="P270" i="68"/>
  <c r="O271" i="68"/>
  <c r="P271" i="68"/>
  <c r="O272" i="68"/>
  <c r="P272" i="68"/>
  <c r="O273" i="68"/>
  <c r="P273" i="68"/>
  <c r="O274" i="68"/>
  <c r="P274" i="68"/>
  <c r="O275" i="68"/>
  <c r="P275" i="68"/>
  <c r="O276" i="68"/>
  <c r="P276" i="68"/>
  <c r="O277" i="68"/>
  <c r="P277" i="68"/>
  <c r="O278" i="68"/>
  <c r="P278" i="68"/>
  <c r="O279" i="68"/>
  <c r="P279" i="68"/>
  <c r="O280" i="68"/>
  <c r="P280" i="68"/>
  <c r="O281" i="68"/>
  <c r="P281" i="68"/>
  <c r="O282" i="68"/>
  <c r="P282" i="68"/>
  <c r="O283" i="68"/>
  <c r="P283" i="68"/>
  <c r="O284" i="68"/>
  <c r="P284" i="68"/>
  <c r="O285" i="68"/>
  <c r="P285" i="68"/>
  <c r="O286" i="68"/>
  <c r="P286" i="68"/>
  <c r="O287" i="68"/>
  <c r="P287" i="68"/>
  <c r="O288" i="68"/>
  <c r="P288" i="68"/>
  <c r="O289" i="68"/>
  <c r="P289" i="68"/>
  <c r="O290" i="68"/>
  <c r="P290" i="68"/>
  <c r="O291" i="68"/>
  <c r="P291" i="68"/>
  <c r="O292" i="68"/>
  <c r="P292" i="68"/>
  <c r="O293" i="68"/>
  <c r="P293" i="68"/>
  <c r="O294" i="68"/>
  <c r="P294" i="68"/>
  <c r="O295" i="68"/>
  <c r="P295" i="68"/>
  <c r="O296" i="68"/>
  <c r="P296" i="68"/>
  <c r="O297" i="68"/>
  <c r="P297" i="68"/>
  <c r="O298" i="68"/>
  <c r="P298" i="68"/>
  <c r="O299" i="68"/>
  <c r="P299" i="68"/>
  <c r="O300" i="68"/>
  <c r="P300" i="68"/>
  <c r="O301" i="68"/>
  <c r="P301" i="68"/>
  <c r="O302" i="68"/>
  <c r="P302" i="68"/>
  <c r="O303" i="68"/>
  <c r="P303" i="68"/>
  <c r="O304" i="68"/>
  <c r="P304" i="68"/>
  <c r="O305" i="68"/>
  <c r="P305" i="68"/>
  <c r="O306" i="68"/>
  <c r="P306" i="68"/>
  <c r="O307" i="68"/>
  <c r="P307" i="68"/>
  <c r="O308" i="68"/>
  <c r="P308" i="68"/>
  <c r="P9" i="68"/>
  <c r="O9" i="68"/>
  <c r="M311" i="92"/>
  <c r="L311" i="92"/>
  <c r="M310" i="92"/>
  <c r="L310" i="92"/>
  <c r="M315" i="92" l="1"/>
  <c r="E29" i="1" s="1"/>
  <c r="L315" i="92"/>
  <c r="M314" i="92"/>
  <c r="E28" i="1" s="1"/>
  <c r="F62" i="1" s="1"/>
  <c r="L314" i="92"/>
  <c r="M309" i="92"/>
  <c r="L309" i="92"/>
  <c r="N308" i="92"/>
  <c r="N307" i="92"/>
  <c r="N306" i="92"/>
  <c r="N305" i="92"/>
  <c r="N304" i="92"/>
  <c r="N303" i="92"/>
  <c r="N302" i="92"/>
  <c r="N301" i="92"/>
  <c r="N300" i="92"/>
  <c r="N299" i="92"/>
  <c r="N298" i="92"/>
  <c r="N297" i="92"/>
  <c r="N296" i="92"/>
  <c r="N295" i="92"/>
  <c r="N294" i="92"/>
  <c r="N293" i="92"/>
  <c r="N292" i="92"/>
  <c r="N291" i="92"/>
  <c r="N290" i="92"/>
  <c r="N289" i="92"/>
  <c r="N288" i="92"/>
  <c r="N287" i="92"/>
  <c r="N286" i="92"/>
  <c r="N285" i="92"/>
  <c r="N284" i="92"/>
  <c r="N283" i="92"/>
  <c r="N282" i="92"/>
  <c r="N281" i="92"/>
  <c r="N280" i="92"/>
  <c r="N279" i="92"/>
  <c r="N278" i="92"/>
  <c r="N277" i="92"/>
  <c r="N276" i="92"/>
  <c r="N275" i="92"/>
  <c r="N274" i="92"/>
  <c r="N273" i="92"/>
  <c r="N272" i="92"/>
  <c r="N271" i="92"/>
  <c r="N270" i="92"/>
  <c r="N269" i="92"/>
  <c r="N268" i="92"/>
  <c r="N267" i="92"/>
  <c r="N266" i="92"/>
  <c r="N265" i="92"/>
  <c r="N264" i="92"/>
  <c r="N263" i="92"/>
  <c r="N262" i="92"/>
  <c r="N261" i="92"/>
  <c r="N260" i="92"/>
  <c r="N259" i="92"/>
  <c r="N258" i="92"/>
  <c r="N257" i="92"/>
  <c r="N256" i="92"/>
  <c r="N255" i="92"/>
  <c r="N254" i="92"/>
  <c r="N253" i="92"/>
  <c r="N252" i="92"/>
  <c r="N251" i="92"/>
  <c r="N250" i="92"/>
  <c r="N249" i="92"/>
  <c r="N248" i="92"/>
  <c r="N247" i="92"/>
  <c r="N246" i="92"/>
  <c r="N245" i="92"/>
  <c r="N244" i="92"/>
  <c r="N243" i="92"/>
  <c r="N242" i="92"/>
  <c r="N241" i="92"/>
  <c r="N240" i="92"/>
  <c r="N239" i="92"/>
  <c r="N238" i="92"/>
  <c r="N237" i="92"/>
  <c r="N236" i="92"/>
  <c r="N235" i="92"/>
  <c r="N234" i="92"/>
  <c r="N233" i="92"/>
  <c r="N232" i="92"/>
  <c r="N231" i="92"/>
  <c r="N230" i="92"/>
  <c r="N229" i="92"/>
  <c r="N228" i="92"/>
  <c r="N227" i="92"/>
  <c r="N226" i="92"/>
  <c r="N225" i="92"/>
  <c r="N224" i="92"/>
  <c r="N223" i="92"/>
  <c r="N222" i="92"/>
  <c r="N221" i="92"/>
  <c r="N220" i="92"/>
  <c r="N219" i="92"/>
  <c r="N218" i="92"/>
  <c r="N217" i="92"/>
  <c r="N216" i="92"/>
  <c r="N215" i="92"/>
  <c r="N214" i="92"/>
  <c r="N213" i="92"/>
  <c r="N212" i="92"/>
  <c r="N211" i="92"/>
  <c r="N210" i="92"/>
  <c r="N209" i="92"/>
  <c r="N208" i="92"/>
  <c r="N207" i="92"/>
  <c r="N206" i="92"/>
  <c r="N205" i="92"/>
  <c r="N204" i="92"/>
  <c r="N203" i="92"/>
  <c r="N202" i="92"/>
  <c r="N201" i="92"/>
  <c r="N200" i="92"/>
  <c r="N199" i="92"/>
  <c r="N198" i="92"/>
  <c r="N197" i="92"/>
  <c r="N196" i="92"/>
  <c r="N195" i="92"/>
  <c r="N194" i="92"/>
  <c r="N193" i="92"/>
  <c r="N192" i="92"/>
  <c r="N191" i="92"/>
  <c r="N190" i="92"/>
  <c r="N189" i="92"/>
  <c r="N188" i="92"/>
  <c r="N187" i="92"/>
  <c r="N186" i="92"/>
  <c r="N185" i="92"/>
  <c r="N184" i="92"/>
  <c r="N183" i="92"/>
  <c r="N182" i="92"/>
  <c r="N181" i="92"/>
  <c r="N180" i="92"/>
  <c r="N179" i="92"/>
  <c r="N178" i="92"/>
  <c r="N177" i="92"/>
  <c r="N176" i="92"/>
  <c r="N175" i="92"/>
  <c r="N174" i="92"/>
  <c r="N173" i="92"/>
  <c r="N172" i="92"/>
  <c r="N171" i="92"/>
  <c r="N170" i="92"/>
  <c r="N169" i="92"/>
  <c r="N168" i="92"/>
  <c r="N167" i="92"/>
  <c r="N166" i="92"/>
  <c r="N165" i="92"/>
  <c r="N164" i="92"/>
  <c r="N163" i="92"/>
  <c r="N162" i="92"/>
  <c r="N161" i="92"/>
  <c r="N160" i="92"/>
  <c r="N159" i="92"/>
  <c r="N158" i="92"/>
  <c r="N157" i="92"/>
  <c r="N156" i="92"/>
  <c r="N155" i="92"/>
  <c r="N154" i="92"/>
  <c r="N153" i="92"/>
  <c r="N152" i="92"/>
  <c r="N151" i="92"/>
  <c r="N150" i="92"/>
  <c r="N149" i="92"/>
  <c r="N148" i="92"/>
  <c r="N147" i="92"/>
  <c r="N146" i="92"/>
  <c r="N145" i="92"/>
  <c r="N144" i="92"/>
  <c r="N143" i="92"/>
  <c r="N142" i="92"/>
  <c r="N141" i="92"/>
  <c r="N140" i="92"/>
  <c r="N139" i="92"/>
  <c r="N138" i="92"/>
  <c r="N137" i="92"/>
  <c r="N136" i="92"/>
  <c r="N135" i="92"/>
  <c r="N134" i="92"/>
  <c r="N133" i="92"/>
  <c r="N132" i="92"/>
  <c r="N131" i="92"/>
  <c r="N130" i="92"/>
  <c r="N129" i="92"/>
  <c r="N128" i="92"/>
  <c r="N127" i="92"/>
  <c r="N126" i="92"/>
  <c r="N125" i="92"/>
  <c r="N124" i="92"/>
  <c r="N123" i="92"/>
  <c r="N122" i="92"/>
  <c r="N121" i="92"/>
  <c r="N120" i="92"/>
  <c r="N119" i="92"/>
  <c r="N118" i="92"/>
  <c r="N117" i="92"/>
  <c r="N116" i="92"/>
  <c r="N115" i="92"/>
  <c r="N114" i="92"/>
  <c r="N113" i="92"/>
  <c r="N112" i="92"/>
  <c r="N111" i="92"/>
  <c r="N110" i="92"/>
  <c r="N109" i="92"/>
  <c r="N108" i="92"/>
  <c r="N107" i="92"/>
  <c r="N106" i="92"/>
  <c r="N105" i="92"/>
  <c r="N104" i="92"/>
  <c r="N103" i="92"/>
  <c r="N102" i="92"/>
  <c r="N101" i="92"/>
  <c r="N100" i="92"/>
  <c r="N99" i="92"/>
  <c r="N98" i="92"/>
  <c r="N97" i="92"/>
  <c r="N96" i="92"/>
  <c r="N95" i="92"/>
  <c r="N94" i="92"/>
  <c r="N93" i="92"/>
  <c r="N92" i="92"/>
  <c r="N91" i="92"/>
  <c r="N90" i="92"/>
  <c r="N89" i="92"/>
  <c r="N88" i="92"/>
  <c r="N87" i="92"/>
  <c r="N86" i="92"/>
  <c r="N85" i="92"/>
  <c r="N84" i="92"/>
  <c r="N83" i="92"/>
  <c r="N82" i="92"/>
  <c r="N81" i="92"/>
  <c r="N80" i="92"/>
  <c r="N79" i="92"/>
  <c r="N78" i="92"/>
  <c r="N77" i="92"/>
  <c r="N76" i="92"/>
  <c r="N75" i="92"/>
  <c r="N74" i="92"/>
  <c r="N73" i="92"/>
  <c r="N72" i="92"/>
  <c r="N71" i="92"/>
  <c r="N70" i="92"/>
  <c r="N69" i="92"/>
  <c r="N68" i="92"/>
  <c r="N67" i="92"/>
  <c r="N66" i="92"/>
  <c r="N65" i="92"/>
  <c r="N64" i="92"/>
  <c r="N63" i="92"/>
  <c r="N62" i="92"/>
  <c r="N61" i="92"/>
  <c r="N60" i="92"/>
  <c r="N59" i="92"/>
  <c r="N58" i="92"/>
  <c r="N57" i="92"/>
  <c r="N56" i="92"/>
  <c r="N55" i="92"/>
  <c r="N54" i="92"/>
  <c r="N53" i="92"/>
  <c r="N52" i="92"/>
  <c r="N51" i="92"/>
  <c r="N50" i="92"/>
  <c r="N49" i="92"/>
  <c r="N48" i="92"/>
  <c r="N47" i="92"/>
  <c r="N46" i="92"/>
  <c r="N45" i="92"/>
  <c r="N44" i="92"/>
  <c r="N43" i="92"/>
  <c r="N42" i="92"/>
  <c r="N41" i="92"/>
  <c r="N40" i="92"/>
  <c r="N39" i="92"/>
  <c r="N38" i="92"/>
  <c r="N37" i="92"/>
  <c r="N36" i="92"/>
  <c r="N35" i="92"/>
  <c r="N34" i="92"/>
  <c r="N33" i="92"/>
  <c r="N32" i="92"/>
  <c r="N31" i="92"/>
  <c r="N30" i="92"/>
  <c r="N29" i="92"/>
  <c r="N28" i="92"/>
  <c r="N27" i="92"/>
  <c r="N26" i="92"/>
  <c r="N25" i="92"/>
  <c r="N24" i="92"/>
  <c r="N23" i="92"/>
  <c r="N22" i="92"/>
  <c r="N21" i="92"/>
  <c r="N20" i="92"/>
  <c r="N19" i="92"/>
  <c r="N18" i="92"/>
  <c r="N17" i="92"/>
  <c r="N16" i="92"/>
  <c r="N15" i="92"/>
  <c r="N14" i="92"/>
  <c r="N13" i="92"/>
  <c r="N12" i="92"/>
  <c r="N11" i="92"/>
  <c r="N10" i="92"/>
  <c r="N9" i="92"/>
  <c r="C6" i="92"/>
  <c r="C5" i="92"/>
  <c r="K2" i="92"/>
  <c r="D2" i="92"/>
  <c r="B2" i="92"/>
  <c r="E73" i="1"/>
  <c r="E71" i="1"/>
  <c r="E69" i="1"/>
  <c r="E67" i="1"/>
  <c r="E63" i="1"/>
  <c r="E61" i="1"/>
  <c r="E59" i="1"/>
  <c r="E57" i="1"/>
  <c r="L316" i="92" l="1"/>
  <c r="M316" i="92"/>
  <c r="E55" i="1"/>
  <c r="E50" i="1"/>
  <c r="G101" i="67" l="1"/>
  <c r="G102" i="67"/>
  <c r="G29" i="1" l="1"/>
  <c r="G28" i="1"/>
  <c r="H56" i="91" l="1"/>
  <c r="H56" i="70"/>
  <c r="I55" i="70"/>
  <c r="I54" i="70"/>
  <c r="I53" i="70"/>
  <c r="I52" i="70"/>
  <c r="I51" i="70"/>
  <c r="I50" i="70"/>
  <c r="I49" i="70"/>
  <c r="I48" i="70"/>
  <c r="I47" i="70"/>
  <c r="I46" i="70"/>
  <c r="I45" i="70"/>
  <c r="I44" i="70"/>
  <c r="I43" i="70"/>
  <c r="I41" i="70"/>
  <c r="I38" i="70"/>
  <c r="I37" i="70"/>
  <c r="I36" i="70"/>
  <c r="I35" i="70"/>
  <c r="I34" i="70"/>
  <c r="I33" i="70"/>
  <c r="I32" i="70"/>
  <c r="I31" i="70"/>
  <c r="I30" i="70"/>
  <c r="I29" i="70"/>
  <c r="I28" i="70"/>
  <c r="I27" i="70"/>
  <c r="I56" i="70" l="1"/>
  <c r="I27" i="91"/>
  <c r="K27" i="91" s="1"/>
  <c r="I50" i="91"/>
  <c r="K50" i="91" s="1"/>
  <c r="I46" i="91"/>
  <c r="K46" i="91" s="1"/>
  <c r="I44" i="91" l="1"/>
  <c r="K44" i="91" s="1"/>
  <c r="I55" i="91"/>
  <c r="I54" i="91"/>
  <c r="K54" i="91" s="1"/>
  <c r="I53" i="91"/>
  <c r="K53" i="91" s="1"/>
  <c r="I52" i="91"/>
  <c r="K52" i="91" s="1"/>
  <c r="I51" i="91"/>
  <c r="K51" i="91" s="1"/>
  <c r="I49" i="91"/>
  <c r="K49" i="91" s="1"/>
  <c r="I48" i="91"/>
  <c r="K48" i="91" s="1"/>
  <c r="I47" i="91"/>
  <c r="K47" i="91" s="1"/>
  <c r="I45" i="91"/>
  <c r="K45" i="91" s="1"/>
  <c r="I43" i="91"/>
  <c r="K43" i="91" s="1"/>
  <c r="I42" i="91"/>
  <c r="K42" i="91" s="1"/>
  <c r="I41" i="91"/>
  <c r="K41" i="91" s="1"/>
  <c r="I38" i="91"/>
  <c r="K38" i="91" s="1"/>
  <c r="I36" i="91"/>
  <c r="K36" i="91" s="1"/>
  <c r="I35" i="91"/>
  <c r="K35" i="91" s="1"/>
  <c r="I34" i="91"/>
  <c r="K34" i="91" s="1"/>
  <c r="I33" i="91"/>
  <c r="K33" i="91" s="1"/>
  <c r="I32" i="91"/>
  <c r="K32" i="91" s="1"/>
  <c r="I31" i="91"/>
  <c r="K31" i="91" s="1"/>
  <c r="I30" i="91"/>
  <c r="K30" i="91" s="1"/>
  <c r="I29" i="91"/>
  <c r="K29" i="91" s="1"/>
  <c r="I28" i="91"/>
  <c r="K28" i="91" s="1"/>
  <c r="I37" i="91"/>
  <c r="K37" i="91" s="1"/>
  <c r="K55" i="91" l="1"/>
  <c r="I56" i="91"/>
  <c r="N307" i="72" l="1"/>
  <c r="N306" i="72"/>
  <c r="N305" i="72"/>
  <c r="N304" i="72"/>
  <c r="N303" i="72"/>
  <c r="N302" i="72"/>
  <c r="N301" i="72"/>
  <c r="N300" i="72"/>
  <c r="N299" i="72"/>
  <c r="N298" i="72"/>
  <c r="N297" i="72"/>
  <c r="N296" i="72"/>
  <c r="N295" i="72"/>
  <c r="N294" i="72"/>
  <c r="N293" i="72"/>
  <c r="N292" i="72"/>
  <c r="N291" i="72"/>
  <c r="N290" i="72"/>
  <c r="N289" i="72"/>
  <c r="N288" i="72"/>
  <c r="N287" i="72"/>
  <c r="N286" i="72"/>
  <c r="N285" i="72"/>
  <c r="N284" i="72"/>
  <c r="N283" i="72"/>
  <c r="N282" i="72"/>
  <c r="N281" i="72"/>
  <c r="N280" i="72"/>
  <c r="N279" i="72"/>
  <c r="N278" i="72"/>
  <c r="N277" i="72"/>
  <c r="N276" i="72"/>
  <c r="N275" i="72"/>
  <c r="N274" i="72"/>
  <c r="N273" i="72"/>
  <c r="N272" i="72"/>
  <c r="N271" i="72"/>
  <c r="N270" i="72"/>
  <c r="N269" i="72"/>
  <c r="N268" i="72"/>
  <c r="N267" i="72"/>
  <c r="N266" i="72"/>
  <c r="N265" i="72"/>
  <c r="N264" i="72"/>
  <c r="N263" i="72"/>
  <c r="N262" i="72"/>
  <c r="N261" i="72"/>
  <c r="N260" i="72"/>
  <c r="N259" i="72"/>
  <c r="N258" i="72"/>
  <c r="N257" i="72"/>
  <c r="N256" i="72"/>
  <c r="N255" i="72"/>
  <c r="N254" i="72"/>
  <c r="N253" i="72"/>
  <c r="N252" i="72"/>
  <c r="N251" i="72"/>
  <c r="N250" i="72"/>
  <c r="N249" i="72"/>
  <c r="N248" i="72"/>
  <c r="N247" i="72"/>
  <c r="N246" i="72"/>
  <c r="N245" i="72"/>
  <c r="N244" i="72"/>
  <c r="N243" i="72"/>
  <c r="N242" i="72"/>
  <c r="N241" i="72"/>
  <c r="N240" i="72"/>
  <c r="N239" i="72"/>
  <c r="N238" i="72"/>
  <c r="N237" i="72"/>
  <c r="N236" i="72"/>
  <c r="N235" i="72"/>
  <c r="N234" i="72"/>
  <c r="N233" i="72"/>
  <c r="N232" i="72"/>
  <c r="N231" i="72"/>
  <c r="N230" i="72"/>
  <c r="N229" i="72"/>
  <c r="N228" i="72"/>
  <c r="N227" i="72"/>
  <c r="N226" i="72"/>
  <c r="N225" i="72"/>
  <c r="N224" i="72"/>
  <c r="N223" i="72"/>
  <c r="N222" i="72"/>
  <c r="N221" i="72"/>
  <c r="N220" i="72"/>
  <c r="N219" i="72"/>
  <c r="N218" i="72"/>
  <c r="N217" i="72"/>
  <c r="N216" i="72"/>
  <c r="N215" i="72"/>
  <c r="N214" i="72"/>
  <c r="N213" i="72"/>
  <c r="N212" i="72"/>
  <c r="N211" i="72"/>
  <c r="N210" i="72"/>
  <c r="N209" i="72"/>
  <c r="N208" i="72"/>
  <c r="N207" i="72"/>
  <c r="N206" i="72"/>
  <c r="N205" i="72"/>
  <c r="N204" i="72"/>
  <c r="N203" i="72"/>
  <c r="N202" i="72"/>
  <c r="N201" i="72"/>
  <c r="N200" i="72"/>
  <c r="N199" i="72"/>
  <c r="N198" i="72"/>
  <c r="N197" i="72"/>
  <c r="N196" i="72"/>
  <c r="N195" i="72"/>
  <c r="N194" i="72"/>
  <c r="N193" i="72"/>
  <c r="N192" i="72"/>
  <c r="N191" i="72"/>
  <c r="N190" i="72"/>
  <c r="N189" i="72"/>
  <c r="N188" i="72"/>
  <c r="N187" i="72"/>
  <c r="N186" i="72"/>
  <c r="N185" i="72"/>
  <c r="N184" i="72"/>
  <c r="N183" i="72"/>
  <c r="N182" i="72"/>
  <c r="N181" i="72"/>
  <c r="N180" i="72"/>
  <c r="N179" i="72"/>
  <c r="N178" i="72"/>
  <c r="N177" i="72"/>
  <c r="N176" i="72"/>
  <c r="N175" i="72"/>
  <c r="N174" i="72"/>
  <c r="N173" i="72"/>
  <c r="N172" i="72"/>
  <c r="N171" i="72"/>
  <c r="N170" i="72"/>
  <c r="N169" i="72"/>
  <c r="N168" i="72"/>
  <c r="N167" i="72"/>
  <c r="N166" i="72"/>
  <c r="N165" i="72"/>
  <c r="N164" i="72"/>
  <c r="N163" i="72"/>
  <c r="N162" i="72"/>
  <c r="N161" i="72"/>
  <c r="N160" i="72"/>
  <c r="N159" i="72"/>
  <c r="N158" i="72"/>
  <c r="N157" i="72"/>
  <c r="N156" i="72"/>
  <c r="N155" i="72"/>
  <c r="N154" i="72"/>
  <c r="N153" i="72"/>
  <c r="N152" i="72"/>
  <c r="N151" i="72"/>
  <c r="N150" i="72"/>
  <c r="N149" i="72"/>
  <c r="N148" i="72"/>
  <c r="N147" i="72"/>
  <c r="N146" i="72"/>
  <c r="N145" i="72"/>
  <c r="N144" i="72"/>
  <c r="N143" i="72"/>
  <c r="N142" i="72"/>
  <c r="N141" i="72"/>
  <c r="N140" i="72"/>
  <c r="N139" i="72"/>
  <c r="N138" i="72"/>
  <c r="N137" i="72"/>
  <c r="N136" i="72"/>
  <c r="N135" i="72"/>
  <c r="N134" i="72"/>
  <c r="N133" i="72"/>
  <c r="N132" i="72"/>
  <c r="N131" i="72"/>
  <c r="N130" i="72"/>
  <c r="N129" i="72"/>
  <c r="N128" i="72"/>
  <c r="N127" i="72"/>
  <c r="N126" i="72"/>
  <c r="N125" i="72"/>
  <c r="N124" i="72"/>
  <c r="N123" i="72"/>
  <c r="N122" i="72"/>
  <c r="N121" i="72"/>
  <c r="N120" i="72"/>
  <c r="N119" i="72"/>
  <c r="N118" i="72"/>
  <c r="N117" i="72"/>
  <c r="N116" i="72"/>
  <c r="N115" i="72"/>
  <c r="N114" i="72"/>
  <c r="N113" i="72"/>
  <c r="N112" i="72"/>
  <c r="N111" i="72"/>
  <c r="N110" i="72"/>
  <c r="N109" i="72"/>
  <c r="N108" i="72"/>
  <c r="N107" i="72"/>
  <c r="N106" i="72"/>
  <c r="N105" i="72"/>
  <c r="N104" i="72"/>
  <c r="N103" i="72"/>
  <c r="N102" i="72"/>
  <c r="N101" i="72"/>
  <c r="N100" i="72"/>
  <c r="N99" i="72"/>
  <c r="N98" i="72"/>
  <c r="N97" i="72"/>
  <c r="N96" i="72"/>
  <c r="N95" i="72"/>
  <c r="N94" i="72"/>
  <c r="N93" i="72"/>
  <c r="N92" i="72"/>
  <c r="N91" i="72"/>
  <c r="N90" i="72"/>
  <c r="N89" i="72"/>
  <c r="N88" i="72"/>
  <c r="N87" i="72"/>
  <c r="N86" i="72"/>
  <c r="N85" i="72"/>
  <c r="N84" i="72"/>
  <c r="N83" i="72"/>
  <c r="N82" i="72"/>
  <c r="N81" i="72"/>
  <c r="N80" i="72"/>
  <c r="N79" i="72"/>
  <c r="N78" i="72"/>
  <c r="N77" i="72"/>
  <c r="N76" i="72"/>
  <c r="N75" i="72"/>
  <c r="N74" i="72"/>
  <c r="N73" i="72"/>
  <c r="N72" i="72"/>
  <c r="N71" i="72"/>
  <c r="N70" i="72"/>
  <c r="N69" i="72"/>
  <c r="N68" i="72"/>
  <c r="N67" i="72"/>
  <c r="N66" i="72"/>
  <c r="N65" i="72"/>
  <c r="N64" i="72"/>
  <c r="N63" i="72"/>
  <c r="N62" i="72"/>
  <c r="N61" i="72"/>
  <c r="N60" i="72"/>
  <c r="N59" i="72"/>
  <c r="N58" i="72"/>
  <c r="N57" i="72"/>
  <c r="N56" i="72"/>
  <c r="N55" i="72"/>
  <c r="N54" i="72"/>
  <c r="N53" i="72"/>
  <c r="N52" i="72"/>
  <c r="N51" i="72"/>
  <c r="N50" i="72"/>
  <c r="N49" i="72"/>
  <c r="N48" i="72"/>
  <c r="N47" i="72"/>
  <c r="N46" i="72"/>
  <c r="N45" i="72"/>
  <c r="N44" i="72"/>
  <c r="N43" i="72"/>
  <c r="N42" i="72"/>
  <c r="N41" i="72"/>
  <c r="N40" i="72"/>
  <c r="N39" i="72"/>
  <c r="N38" i="72"/>
  <c r="N37" i="72"/>
  <c r="N36" i="72"/>
  <c r="N35" i="72"/>
  <c r="N34" i="72"/>
  <c r="N33" i="72"/>
  <c r="N32" i="72"/>
  <c r="N31" i="72"/>
  <c r="N30" i="72"/>
  <c r="N29" i="72"/>
  <c r="N28" i="72"/>
  <c r="N27" i="72"/>
  <c r="N26" i="72"/>
  <c r="N25" i="72"/>
  <c r="N24" i="72"/>
  <c r="N23" i="72"/>
  <c r="N22" i="72"/>
  <c r="N21" i="72"/>
  <c r="N20" i="72"/>
  <c r="N19" i="72"/>
  <c r="N18" i="72"/>
  <c r="N17" i="72"/>
  <c r="N16" i="72"/>
  <c r="N15" i="72"/>
  <c r="N14" i="72"/>
  <c r="N13" i="72"/>
  <c r="N12" i="72"/>
  <c r="N11" i="72"/>
  <c r="C13" i="91" l="1"/>
  <c r="C12" i="91"/>
  <c r="K5" i="91"/>
  <c r="I5" i="70"/>
  <c r="L6" i="39"/>
  <c r="M311" i="74"/>
  <c r="K5" i="71"/>
  <c r="H5" i="89"/>
  <c r="K5" i="88"/>
  <c r="K2" i="82"/>
  <c r="K2" i="81"/>
  <c r="K2" i="80"/>
  <c r="K2" i="79"/>
  <c r="K2" i="78"/>
  <c r="K2" i="77"/>
  <c r="K2" i="76"/>
  <c r="K2" i="75"/>
  <c r="K2" i="74"/>
  <c r="K2" i="73"/>
  <c r="K2" i="72"/>
  <c r="M2" i="16"/>
  <c r="K2" i="68"/>
  <c r="I36" i="88"/>
  <c r="I35" i="88"/>
  <c r="N11" i="76"/>
  <c r="N12" i="76"/>
  <c r="N13" i="76"/>
  <c r="N14" i="76"/>
  <c r="N15" i="76"/>
  <c r="N16" i="76"/>
  <c r="N17" i="76"/>
  <c r="N18" i="76"/>
  <c r="N19" i="76"/>
  <c r="N20" i="76"/>
  <c r="N21" i="76"/>
  <c r="N22" i="76"/>
  <c r="N23" i="76"/>
  <c r="N24" i="76"/>
  <c r="N25" i="76"/>
  <c r="N26" i="76"/>
  <c r="N27" i="76"/>
  <c r="N28" i="76"/>
  <c r="N29" i="76"/>
  <c r="N30" i="76"/>
  <c r="N31" i="76"/>
  <c r="N32" i="76"/>
  <c r="N33" i="76"/>
  <c r="N34" i="76"/>
  <c r="N35" i="76"/>
  <c r="N36" i="76"/>
  <c r="N37" i="76"/>
  <c r="N38" i="76"/>
  <c r="N39" i="76"/>
  <c r="N40" i="76"/>
  <c r="N41" i="76"/>
  <c r="N42" i="76"/>
  <c r="N43" i="76"/>
  <c r="N44" i="76"/>
  <c r="N45" i="76"/>
  <c r="N46" i="76"/>
  <c r="N47" i="76"/>
  <c r="N48" i="76"/>
  <c r="N49" i="76"/>
  <c r="N50" i="76"/>
  <c r="N51" i="76"/>
  <c r="N52" i="76"/>
  <c r="N53" i="76"/>
  <c r="N54" i="76"/>
  <c r="N55" i="76"/>
  <c r="N56" i="76"/>
  <c r="N57" i="76"/>
  <c r="N58" i="76"/>
  <c r="N59" i="76"/>
  <c r="N60" i="76"/>
  <c r="N61" i="76"/>
  <c r="N62" i="76"/>
  <c r="N63" i="76"/>
  <c r="N64" i="76"/>
  <c r="N65" i="76"/>
  <c r="N66" i="76"/>
  <c r="N67" i="76"/>
  <c r="N68" i="76"/>
  <c r="N69" i="76"/>
  <c r="N70" i="76"/>
  <c r="N71" i="76"/>
  <c r="N72" i="76"/>
  <c r="N73" i="76"/>
  <c r="N74" i="76"/>
  <c r="N75" i="76"/>
  <c r="N76" i="76"/>
  <c r="N77" i="76"/>
  <c r="N78" i="76"/>
  <c r="N79" i="76"/>
  <c r="N80" i="76"/>
  <c r="N81" i="76"/>
  <c r="N82" i="76"/>
  <c r="N83" i="76"/>
  <c r="N84" i="76"/>
  <c r="N85" i="76"/>
  <c r="N86" i="76"/>
  <c r="N87" i="76"/>
  <c r="N88" i="76"/>
  <c r="N89" i="76"/>
  <c r="N90" i="76"/>
  <c r="N91" i="76"/>
  <c r="N92" i="76"/>
  <c r="N93" i="76"/>
  <c r="N94" i="76"/>
  <c r="N95" i="76"/>
  <c r="N96" i="76"/>
  <c r="N97" i="76"/>
  <c r="N98" i="76"/>
  <c r="N99" i="76"/>
  <c r="N100" i="76"/>
  <c r="N101" i="76"/>
  <c r="N102" i="76"/>
  <c r="N103" i="76"/>
  <c r="N104" i="76"/>
  <c r="N105" i="76"/>
  <c r="N106" i="76"/>
  <c r="N107" i="76"/>
  <c r="N108" i="76"/>
  <c r="N109" i="76"/>
  <c r="N110" i="76"/>
  <c r="N111" i="76"/>
  <c r="N112" i="76"/>
  <c r="N113" i="76"/>
  <c r="N114" i="76"/>
  <c r="N115" i="76"/>
  <c r="N116" i="76"/>
  <c r="N117" i="76"/>
  <c r="N118" i="76"/>
  <c r="N119" i="76"/>
  <c r="N120" i="76"/>
  <c r="N121" i="76"/>
  <c r="N122" i="76"/>
  <c r="N123" i="76"/>
  <c r="N124" i="76"/>
  <c r="N125" i="76"/>
  <c r="N126" i="76"/>
  <c r="N127" i="76"/>
  <c r="N128" i="76"/>
  <c r="N129" i="76"/>
  <c r="N130" i="76"/>
  <c r="N131" i="76"/>
  <c r="N132" i="76"/>
  <c r="N133" i="76"/>
  <c r="N134" i="76"/>
  <c r="N135" i="76"/>
  <c r="N136" i="76"/>
  <c r="N137" i="76"/>
  <c r="N138" i="76"/>
  <c r="N139" i="76"/>
  <c r="N140" i="76"/>
  <c r="N141" i="76"/>
  <c r="N142" i="76"/>
  <c r="N143" i="76"/>
  <c r="N144" i="76"/>
  <c r="N145" i="76"/>
  <c r="N146" i="76"/>
  <c r="N147" i="76"/>
  <c r="N148" i="76"/>
  <c r="N149" i="76"/>
  <c r="N150" i="76"/>
  <c r="N151" i="76"/>
  <c r="N152" i="76"/>
  <c r="N153" i="76"/>
  <c r="N154" i="76"/>
  <c r="N155" i="76"/>
  <c r="N156" i="76"/>
  <c r="N157" i="76"/>
  <c r="N158" i="76"/>
  <c r="N159" i="76"/>
  <c r="N160" i="76"/>
  <c r="N161" i="76"/>
  <c r="N162" i="76"/>
  <c r="N163" i="76"/>
  <c r="N164" i="76"/>
  <c r="N165" i="76"/>
  <c r="N166" i="76"/>
  <c r="N167" i="76"/>
  <c r="N168" i="76"/>
  <c r="N169" i="76"/>
  <c r="N170" i="76"/>
  <c r="N171" i="76"/>
  <c r="N172" i="76"/>
  <c r="N173" i="76"/>
  <c r="N174" i="76"/>
  <c r="N175" i="76"/>
  <c r="N176" i="76"/>
  <c r="N177" i="76"/>
  <c r="N178" i="76"/>
  <c r="N179" i="76"/>
  <c r="N180" i="76"/>
  <c r="N181" i="76"/>
  <c r="N182" i="76"/>
  <c r="N183" i="76"/>
  <c r="N184" i="76"/>
  <c r="N185" i="76"/>
  <c r="N186" i="76"/>
  <c r="N187" i="76"/>
  <c r="N188" i="76"/>
  <c r="N189" i="76"/>
  <c r="N190" i="76"/>
  <c r="N191" i="76"/>
  <c r="N192" i="76"/>
  <c r="N193" i="76"/>
  <c r="N194" i="76"/>
  <c r="N195" i="76"/>
  <c r="N196" i="76"/>
  <c r="N197" i="76"/>
  <c r="N198" i="76"/>
  <c r="N199" i="76"/>
  <c r="N200" i="76"/>
  <c r="N201" i="76"/>
  <c r="N202" i="76"/>
  <c r="N203" i="76"/>
  <c r="N204" i="76"/>
  <c r="N205" i="76"/>
  <c r="N206" i="76"/>
  <c r="N207" i="76"/>
  <c r="N208" i="76"/>
  <c r="N209" i="76"/>
  <c r="N210" i="76"/>
  <c r="N211" i="76"/>
  <c r="N212" i="76"/>
  <c r="N213" i="76"/>
  <c r="N214" i="76"/>
  <c r="N215" i="76"/>
  <c r="N216" i="76"/>
  <c r="N217" i="76"/>
  <c r="N218" i="76"/>
  <c r="N219" i="76"/>
  <c r="N220" i="76"/>
  <c r="N221" i="76"/>
  <c r="N222" i="76"/>
  <c r="N223" i="76"/>
  <c r="N224" i="76"/>
  <c r="N225" i="76"/>
  <c r="N226" i="76"/>
  <c r="N227" i="76"/>
  <c r="N228" i="76"/>
  <c r="N229" i="76"/>
  <c r="N230" i="76"/>
  <c r="N231" i="76"/>
  <c r="N232" i="76"/>
  <c r="N233" i="76"/>
  <c r="N234" i="76"/>
  <c r="N235" i="76"/>
  <c r="N236" i="76"/>
  <c r="N237" i="76"/>
  <c r="N238" i="76"/>
  <c r="N239" i="76"/>
  <c r="N240" i="76"/>
  <c r="N241" i="76"/>
  <c r="N242" i="76"/>
  <c r="N243" i="76"/>
  <c r="N244" i="76"/>
  <c r="N245" i="76"/>
  <c r="N246" i="76"/>
  <c r="N247" i="76"/>
  <c r="N248" i="76"/>
  <c r="N249" i="76"/>
  <c r="N250" i="76"/>
  <c r="N251" i="76"/>
  <c r="N252" i="76"/>
  <c r="N253" i="76"/>
  <c r="N254" i="76"/>
  <c r="N255" i="76"/>
  <c r="N256" i="76"/>
  <c r="N257" i="76"/>
  <c r="N258" i="76"/>
  <c r="N259" i="76"/>
  <c r="N260" i="76"/>
  <c r="N261" i="76"/>
  <c r="N262" i="76"/>
  <c r="N263" i="76"/>
  <c r="N264" i="76"/>
  <c r="N265" i="76"/>
  <c r="N266" i="76"/>
  <c r="N267" i="76"/>
  <c r="N268" i="76"/>
  <c r="N269" i="76"/>
  <c r="N270" i="76"/>
  <c r="N271" i="76"/>
  <c r="N272" i="76"/>
  <c r="N273" i="76"/>
  <c r="N274" i="76"/>
  <c r="N275" i="76"/>
  <c r="N276" i="76"/>
  <c r="N277" i="76"/>
  <c r="N278" i="76"/>
  <c r="N279" i="76"/>
  <c r="N280" i="76"/>
  <c r="N281" i="76"/>
  <c r="N282" i="76"/>
  <c r="N283" i="76"/>
  <c r="N284" i="76"/>
  <c r="N285" i="76"/>
  <c r="N286" i="76"/>
  <c r="N287" i="76"/>
  <c r="N288" i="76"/>
  <c r="N289" i="76"/>
  <c r="N290" i="76"/>
  <c r="N291" i="76"/>
  <c r="N292" i="76"/>
  <c r="N293" i="76"/>
  <c r="N294" i="76"/>
  <c r="N295" i="76"/>
  <c r="N296" i="76"/>
  <c r="N297" i="76"/>
  <c r="N298" i="76"/>
  <c r="N299" i="76"/>
  <c r="N300" i="76"/>
  <c r="N301" i="76"/>
  <c r="N302" i="76"/>
  <c r="N303" i="76"/>
  <c r="N304" i="76"/>
  <c r="N305" i="76"/>
  <c r="N306" i="76"/>
  <c r="N307" i="76"/>
  <c r="N308" i="76"/>
  <c r="N10" i="76"/>
  <c r="N311" i="76" s="1"/>
  <c r="N315" i="76" s="1"/>
  <c r="E31" i="1" s="1"/>
  <c r="N9" i="76"/>
  <c r="N310" i="76" s="1"/>
  <c r="N314" i="76" s="1"/>
  <c r="E30" i="1" s="1"/>
  <c r="F64" i="1" l="1"/>
  <c r="G31" i="1"/>
  <c r="G64" i="1" l="1"/>
  <c r="G65" i="1" s="1"/>
  <c r="G62" i="1"/>
  <c r="G63" i="1" s="1"/>
  <c r="J49" i="88"/>
  <c r="H49" i="88"/>
  <c r="N308" i="72" l="1"/>
  <c r="N308" i="73"/>
  <c r="N307" i="73"/>
  <c r="N306" i="73"/>
  <c r="N305" i="73"/>
  <c r="N304" i="73"/>
  <c r="N303" i="73"/>
  <c r="N302" i="73"/>
  <c r="N301" i="73"/>
  <c r="N300" i="73"/>
  <c r="N299" i="73"/>
  <c r="N298" i="73"/>
  <c r="N297" i="73"/>
  <c r="N296" i="73"/>
  <c r="N295" i="73"/>
  <c r="N294" i="73"/>
  <c r="N293" i="73"/>
  <c r="N292" i="73"/>
  <c r="N291" i="73"/>
  <c r="N290" i="73"/>
  <c r="N289" i="73"/>
  <c r="N288" i="73"/>
  <c r="N287" i="73"/>
  <c r="N286" i="73"/>
  <c r="N285" i="73"/>
  <c r="N284" i="73"/>
  <c r="N283" i="73"/>
  <c r="N282" i="73"/>
  <c r="N281" i="73"/>
  <c r="N280" i="73"/>
  <c r="N279" i="73"/>
  <c r="N278" i="73"/>
  <c r="N277" i="73"/>
  <c r="N276" i="73"/>
  <c r="N275" i="73"/>
  <c r="N274" i="73"/>
  <c r="N273" i="73"/>
  <c r="N272" i="73"/>
  <c r="N271" i="73"/>
  <c r="N270" i="73"/>
  <c r="N269" i="73"/>
  <c r="N268" i="73"/>
  <c r="N267" i="73"/>
  <c r="N266" i="73"/>
  <c r="N265" i="73"/>
  <c r="N264" i="73"/>
  <c r="N263" i="73"/>
  <c r="N262" i="73"/>
  <c r="N261" i="73"/>
  <c r="N260" i="73"/>
  <c r="N259" i="73"/>
  <c r="N258" i="73"/>
  <c r="N257" i="73"/>
  <c r="N256" i="73"/>
  <c r="N255" i="73"/>
  <c r="N254" i="73"/>
  <c r="N253" i="73"/>
  <c r="N252" i="73"/>
  <c r="N251" i="73"/>
  <c r="N250" i="73"/>
  <c r="N249" i="73"/>
  <c r="N248" i="73"/>
  <c r="N247" i="73"/>
  <c r="N246" i="73"/>
  <c r="N245" i="73"/>
  <c r="N244" i="73"/>
  <c r="N243" i="73"/>
  <c r="N242" i="73"/>
  <c r="N241" i="73"/>
  <c r="N240" i="73"/>
  <c r="N239" i="73"/>
  <c r="N238" i="73"/>
  <c r="N237" i="73"/>
  <c r="N236" i="73"/>
  <c r="N235" i="73"/>
  <c r="N234" i="73"/>
  <c r="N233" i="73"/>
  <c r="N232" i="73"/>
  <c r="N231" i="73"/>
  <c r="N230" i="73"/>
  <c r="N229" i="73"/>
  <c r="N228" i="73"/>
  <c r="N227" i="73"/>
  <c r="N226" i="73"/>
  <c r="N225" i="73"/>
  <c r="N224" i="73"/>
  <c r="N223" i="73"/>
  <c r="N222" i="73"/>
  <c r="N221" i="73"/>
  <c r="N220" i="73"/>
  <c r="N219" i="73"/>
  <c r="N218" i="73"/>
  <c r="N217" i="73"/>
  <c r="N216" i="73"/>
  <c r="N215" i="73"/>
  <c r="N214" i="73"/>
  <c r="N213" i="73"/>
  <c r="N212" i="73"/>
  <c r="N211" i="73"/>
  <c r="N210" i="73"/>
  <c r="N209" i="73"/>
  <c r="N208" i="73"/>
  <c r="N207" i="73"/>
  <c r="N206" i="73"/>
  <c r="N205" i="73"/>
  <c r="N204" i="73"/>
  <c r="N203" i="73"/>
  <c r="N202" i="73"/>
  <c r="N201" i="73"/>
  <c r="N200" i="73"/>
  <c r="N199" i="73"/>
  <c r="N198" i="73"/>
  <c r="N197" i="73"/>
  <c r="N196" i="73"/>
  <c r="N195" i="73"/>
  <c r="N194" i="73"/>
  <c r="N193" i="73"/>
  <c r="N192" i="73"/>
  <c r="N191" i="73"/>
  <c r="N190" i="73"/>
  <c r="N189" i="73"/>
  <c r="N188" i="73"/>
  <c r="N187" i="73"/>
  <c r="N186" i="73"/>
  <c r="N185" i="73"/>
  <c r="N184" i="73"/>
  <c r="N183" i="73"/>
  <c r="N182" i="73"/>
  <c r="N181" i="73"/>
  <c r="N180" i="73"/>
  <c r="N179" i="73"/>
  <c r="N178" i="73"/>
  <c r="N177" i="73"/>
  <c r="N176" i="73"/>
  <c r="N175" i="73"/>
  <c r="N174" i="73"/>
  <c r="N173" i="73"/>
  <c r="N172" i="73"/>
  <c r="N171" i="73"/>
  <c r="N170" i="73"/>
  <c r="N169" i="73"/>
  <c r="N168" i="73"/>
  <c r="N167" i="73"/>
  <c r="N166" i="73"/>
  <c r="N165" i="73"/>
  <c r="N164" i="73"/>
  <c r="N163" i="73"/>
  <c r="N162" i="73"/>
  <c r="N161" i="73"/>
  <c r="N160" i="73"/>
  <c r="N159" i="73"/>
  <c r="N158" i="73"/>
  <c r="N157" i="73"/>
  <c r="N156" i="73"/>
  <c r="N155" i="73"/>
  <c r="N154" i="73"/>
  <c r="N153" i="73"/>
  <c r="N152" i="73"/>
  <c r="N151" i="73"/>
  <c r="N150" i="73"/>
  <c r="N149" i="73"/>
  <c r="N148" i="73"/>
  <c r="N147" i="73"/>
  <c r="N146" i="73"/>
  <c r="N145" i="73"/>
  <c r="N144" i="73"/>
  <c r="N143" i="73"/>
  <c r="N142" i="73"/>
  <c r="N141" i="73"/>
  <c r="N140" i="73"/>
  <c r="N139" i="73"/>
  <c r="N138" i="73"/>
  <c r="N137" i="73"/>
  <c r="N136" i="73"/>
  <c r="N135" i="73"/>
  <c r="N134" i="73"/>
  <c r="N133" i="73"/>
  <c r="N132" i="73"/>
  <c r="N131" i="73"/>
  <c r="N130" i="73"/>
  <c r="N129" i="73"/>
  <c r="N128" i="73"/>
  <c r="N127" i="73"/>
  <c r="N126" i="73"/>
  <c r="N125" i="73"/>
  <c r="N124" i="73"/>
  <c r="N123" i="73"/>
  <c r="N122" i="73"/>
  <c r="N121" i="73"/>
  <c r="N120" i="73"/>
  <c r="N119" i="73"/>
  <c r="N118" i="73"/>
  <c r="N117" i="73"/>
  <c r="N116" i="73"/>
  <c r="N115" i="73"/>
  <c r="N114" i="73"/>
  <c r="N113" i="73"/>
  <c r="N112" i="73"/>
  <c r="N111" i="73"/>
  <c r="N110" i="73"/>
  <c r="N109" i="73"/>
  <c r="N108" i="73"/>
  <c r="N107" i="73"/>
  <c r="N106" i="73"/>
  <c r="N105" i="73"/>
  <c r="N104" i="73"/>
  <c r="N103" i="73"/>
  <c r="N102" i="73"/>
  <c r="N101" i="73"/>
  <c r="N100" i="73"/>
  <c r="N99" i="73"/>
  <c r="N98" i="73"/>
  <c r="N97" i="73"/>
  <c r="N96" i="73"/>
  <c r="N95" i="73"/>
  <c r="N94" i="73"/>
  <c r="N93" i="73"/>
  <c r="N92" i="73"/>
  <c r="N91" i="73"/>
  <c r="N90" i="73"/>
  <c r="N89" i="73"/>
  <c r="N88" i="73"/>
  <c r="N87" i="73"/>
  <c r="N86" i="73"/>
  <c r="N85" i="73"/>
  <c r="N84" i="73"/>
  <c r="N83" i="73"/>
  <c r="N82" i="73"/>
  <c r="N81" i="73"/>
  <c r="N80" i="73"/>
  <c r="N79" i="73"/>
  <c r="N78" i="73"/>
  <c r="N77" i="73"/>
  <c r="N76" i="73"/>
  <c r="N75" i="73"/>
  <c r="N74" i="73"/>
  <c r="N73" i="73"/>
  <c r="N72" i="73"/>
  <c r="N71" i="73"/>
  <c r="N70" i="73"/>
  <c r="N69" i="73"/>
  <c r="N68" i="73"/>
  <c r="N67" i="73"/>
  <c r="N66" i="73"/>
  <c r="N65" i="73"/>
  <c r="N64" i="73"/>
  <c r="N63" i="73"/>
  <c r="N62" i="73"/>
  <c r="N61" i="73"/>
  <c r="N60" i="73"/>
  <c r="N59" i="73"/>
  <c r="N58" i="73"/>
  <c r="N57" i="73"/>
  <c r="N56" i="73"/>
  <c r="N55" i="73"/>
  <c r="N54" i="73"/>
  <c r="N53" i="73"/>
  <c r="N52" i="73"/>
  <c r="N51" i="73"/>
  <c r="N50" i="73"/>
  <c r="N49" i="73"/>
  <c r="N48" i="73"/>
  <c r="N47" i="73"/>
  <c r="N46" i="73"/>
  <c r="N45" i="73"/>
  <c r="N44" i="73"/>
  <c r="N43" i="73"/>
  <c r="N42" i="73"/>
  <c r="N41" i="73"/>
  <c r="N40" i="73"/>
  <c r="N39" i="73"/>
  <c r="N38" i="73"/>
  <c r="N37" i="73"/>
  <c r="N36" i="73"/>
  <c r="N35" i="73"/>
  <c r="N34" i="73"/>
  <c r="N33" i="73"/>
  <c r="N32" i="73"/>
  <c r="N31" i="73"/>
  <c r="N30" i="73"/>
  <c r="N29" i="73"/>
  <c r="N28" i="73"/>
  <c r="N27" i="73"/>
  <c r="N26" i="73"/>
  <c r="N25" i="73"/>
  <c r="N24" i="73"/>
  <c r="N23" i="73"/>
  <c r="N22" i="73"/>
  <c r="N21" i="73"/>
  <c r="N20" i="73"/>
  <c r="N19" i="73"/>
  <c r="N18" i="73"/>
  <c r="N17" i="73"/>
  <c r="N16" i="73"/>
  <c r="N15" i="73"/>
  <c r="N14" i="73"/>
  <c r="N13" i="73"/>
  <c r="N12" i="73"/>
  <c r="N11" i="73"/>
  <c r="N308" i="74"/>
  <c r="N307" i="74"/>
  <c r="N306" i="74"/>
  <c r="N305" i="74"/>
  <c r="N304" i="74"/>
  <c r="N303" i="74"/>
  <c r="N302" i="74"/>
  <c r="N301" i="74"/>
  <c r="N300" i="74"/>
  <c r="N299" i="74"/>
  <c r="N298" i="74"/>
  <c r="N297" i="74"/>
  <c r="N296" i="74"/>
  <c r="N295" i="74"/>
  <c r="N294" i="74"/>
  <c r="N293" i="74"/>
  <c r="N292" i="74"/>
  <c r="N291" i="74"/>
  <c r="N290" i="74"/>
  <c r="N289" i="74"/>
  <c r="N288" i="74"/>
  <c r="N287" i="74"/>
  <c r="N286" i="74"/>
  <c r="N285" i="74"/>
  <c r="N284" i="74"/>
  <c r="N283" i="74"/>
  <c r="N282" i="74"/>
  <c r="N281" i="74"/>
  <c r="N280" i="74"/>
  <c r="N279" i="74"/>
  <c r="N278" i="74"/>
  <c r="N277" i="74"/>
  <c r="N276" i="74"/>
  <c r="N275" i="74"/>
  <c r="N274" i="74"/>
  <c r="N273" i="74"/>
  <c r="N272" i="74"/>
  <c r="N271" i="74"/>
  <c r="N270" i="74"/>
  <c r="N269" i="74"/>
  <c r="N268" i="74"/>
  <c r="N267" i="74"/>
  <c r="N266" i="74"/>
  <c r="N265" i="74"/>
  <c r="N264" i="74"/>
  <c r="N263" i="74"/>
  <c r="N262" i="74"/>
  <c r="N261" i="74"/>
  <c r="N260" i="74"/>
  <c r="N259" i="74"/>
  <c r="N258" i="74"/>
  <c r="N257" i="74"/>
  <c r="N256" i="74"/>
  <c r="N255" i="74"/>
  <c r="N254" i="74"/>
  <c r="N253" i="74"/>
  <c r="N252" i="74"/>
  <c r="N251" i="74"/>
  <c r="N250" i="74"/>
  <c r="N249" i="74"/>
  <c r="N248" i="74"/>
  <c r="N247" i="74"/>
  <c r="N246" i="74"/>
  <c r="N245" i="74"/>
  <c r="N244" i="74"/>
  <c r="N243" i="74"/>
  <c r="N242" i="74"/>
  <c r="N241" i="74"/>
  <c r="N240" i="74"/>
  <c r="N239" i="74"/>
  <c r="N238" i="74"/>
  <c r="N237" i="74"/>
  <c r="N236" i="74"/>
  <c r="N235" i="74"/>
  <c r="N234" i="74"/>
  <c r="N233" i="74"/>
  <c r="N232" i="74"/>
  <c r="N231" i="74"/>
  <c r="N230" i="74"/>
  <c r="N229" i="74"/>
  <c r="N228" i="74"/>
  <c r="N227" i="74"/>
  <c r="N226" i="74"/>
  <c r="N225" i="74"/>
  <c r="N224" i="74"/>
  <c r="N223" i="74"/>
  <c r="N222" i="74"/>
  <c r="N221" i="74"/>
  <c r="N220" i="74"/>
  <c r="N219" i="74"/>
  <c r="N218" i="74"/>
  <c r="N217" i="74"/>
  <c r="N216" i="74"/>
  <c r="N215" i="74"/>
  <c r="N214" i="74"/>
  <c r="N213" i="74"/>
  <c r="N212" i="74"/>
  <c r="N211" i="74"/>
  <c r="N210" i="74"/>
  <c r="N209" i="74"/>
  <c r="N208" i="74"/>
  <c r="N207" i="74"/>
  <c r="N206" i="74"/>
  <c r="N205" i="74"/>
  <c r="N204" i="74"/>
  <c r="N203" i="74"/>
  <c r="N202" i="74"/>
  <c r="N201" i="74"/>
  <c r="N200" i="74"/>
  <c r="N199" i="74"/>
  <c r="N198" i="74"/>
  <c r="N197" i="74"/>
  <c r="N196" i="74"/>
  <c r="N195" i="74"/>
  <c r="N194" i="74"/>
  <c r="N193" i="74"/>
  <c r="N192" i="74"/>
  <c r="N191" i="74"/>
  <c r="N190" i="74"/>
  <c r="N189" i="74"/>
  <c r="N188" i="74"/>
  <c r="N187" i="74"/>
  <c r="N186" i="74"/>
  <c r="N185" i="74"/>
  <c r="N184" i="74"/>
  <c r="N183" i="74"/>
  <c r="N182" i="74"/>
  <c r="N181" i="74"/>
  <c r="N180" i="74"/>
  <c r="N179" i="74"/>
  <c r="N178" i="74"/>
  <c r="N177" i="74"/>
  <c r="N176" i="74"/>
  <c r="N175" i="74"/>
  <c r="N174" i="74"/>
  <c r="N173" i="74"/>
  <c r="N172" i="74"/>
  <c r="N171" i="74"/>
  <c r="N170" i="74"/>
  <c r="N169" i="74"/>
  <c r="N168" i="74"/>
  <c r="N167" i="74"/>
  <c r="N166" i="74"/>
  <c r="N165" i="74"/>
  <c r="N164" i="74"/>
  <c r="N163" i="74"/>
  <c r="N162" i="74"/>
  <c r="N161" i="74"/>
  <c r="N160" i="74"/>
  <c r="N159" i="74"/>
  <c r="N158" i="74"/>
  <c r="N157" i="74"/>
  <c r="N156" i="74"/>
  <c r="N155" i="74"/>
  <c r="N154" i="74"/>
  <c r="N153" i="74"/>
  <c r="N152" i="74"/>
  <c r="N151" i="74"/>
  <c r="N150" i="74"/>
  <c r="N149" i="74"/>
  <c r="N148" i="74"/>
  <c r="N147" i="74"/>
  <c r="N146" i="74"/>
  <c r="N145" i="74"/>
  <c r="N144" i="74"/>
  <c r="N143" i="74"/>
  <c r="N142" i="74"/>
  <c r="N141" i="74"/>
  <c r="N140" i="74"/>
  <c r="N139" i="74"/>
  <c r="N138" i="74"/>
  <c r="N137" i="74"/>
  <c r="N136" i="74"/>
  <c r="N135" i="74"/>
  <c r="N134" i="74"/>
  <c r="N133" i="74"/>
  <c r="N132" i="74"/>
  <c r="N131" i="74"/>
  <c r="N130" i="74"/>
  <c r="N129" i="74"/>
  <c r="N128" i="74"/>
  <c r="N127" i="74"/>
  <c r="N126" i="74"/>
  <c r="N125" i="74"/>
  <c r="N124" i="74"/>
  <c r="N123" i="74"/>
  <c r="N122" i="74"/>
  <c r="N121" i="74"/>
  <c r="N120" i="74"/>
  <c r="N119" i="74"/>
  <c r="N118" i="74"/>
  <c r="N117" i="74"/>
  <c r="N116" i="74"/>
  <c r="N115" i="74"/>
  <c r="N114" i="74"/>
  <c r="N113" i="74"/>
  <c r="N112" i="74"/>
  <c r="N111" i="74"/>
  <c r="N110" i="74"/>
  <c r="N109" i="74"/>
  <c r="N108" i="74"/>
  <c r="N107" i="74"/>
  <c r="N106" i="74"/>
  <c r="N105" i="74"/>
  <c r="N104" i="74"/>
  <c r="N103" i="74"/>
  <c r="N102" i="74"/>
  <c r="N101" i="74"/>
  <c r="N100" i="74"/>
  <c r="N99" i="74"/>
  <c r="N98" i="74"/>
  <c r="N97" i="74"/>
  <c r="N96" i="74"/>
  <c r="N95" i="74"/>
  <c r="N94" i="74"/>
  <c r="N93" i="74"/>
  <c r="N92" i="74"/>
  <c r="N91" i="74"/>
  <c r="N90" i="74"/>
  <c r="N89" i="74"/>
  <c r="N88" i="74"/>
  <c r="N87" i="74"/>
  <c r="N86" i="74"/>
  <c r="N85" i="74"/>
  <c r="N84" i="74"/>
  <c r="N83" i="74"/>
  <c r="N82" i="74"/>
  <c r="N81" i="74"/>
  <c r="N80" i="74"/>
  <c r="N79" i="74"/>
  <c r="N78" i="74"/>
  <c r="N77" i="74"/>
  <c r="N76" i="74"/>
  <c r="N75" i="74"/>
  <c r="N74" i="74"/>
  <c r="N73" i="74"/>
  <c r="N72" i="74"/>
  <c r="N71" i="74"/>
  <c r="N70" i="74"/>
  <c r="N69" i="74"/>
  <c r="N68" i="74"/>
  <c r="N67" i="74"/>
  <c r="N66" i="74"/>
  <c r="N65" i="74"/>
  <c r="N64" i="74"/>
  <c r="N63" i="74"/>
  <c r="N62" i="74"/>
  <c r="N61" i="74"/>
  <c r="N60" i="74"/>
  <c r="N59" i="74"/>
  <c r="N58" i="74"/>
  <c r="N57" i="74"/>
  <c r="N56" i="74"/>
  <c r="N55" i="74"/>
  <c r="N54" i="74"/>
  <c r="N53" i="74"/>
  <c r="N52" i="74"/>
  <c r="N51" i="74"/>
  <c r="N50" i="74"/>
  <c r="N49" i="74"/>
  <c r="N48" i="74"/>
  <c r="N47" i="74"/>
  <c r="N46" i="74"/>
  <c r="N45" i="74"/>
  <c r="N44" i="74"/>
  <c r="N43" i="74"/>
  <c r="N42" i="74"/>
  <c r="N41" i="74"/>
  <c r="N40" i="74"/>
  <c r="N39" i="74"/>
  <c r="N38" i="74"/>
  <c r="N37" i="74"/>
  <c r="N36" i="74"/>
  <c r="N35" i="74"/>
  <c r="N34" i="74"/>
  <c r="N33" i="74"/>
  <c r="N32" i="74"/>
  <c r="N31" i="74"/>
  <c r="N30" i="74"/>
  <c r="N29" i="74"/>
  <c r="N28" i="74"/>
  <c r="N27" i="74"/>
  <c r="N26" i="74"/>
  <c r="N25" i="74"/>
  <c r="N24" i="74"/>
  <c r="N23" i="74"/>
  <c r="N22" i="74"/>
  <c r="N21" i="74"/>
  <c r="N20" i="74"/>
  <c r="N19" i="74"/>
  <c r="N18" i="74"/>
  <c r="N17" i="74"/>
  <c r="N16" i="74"/>
  <c r="N15" i="74"/>
  <c r="N14" i="74"/>
  <c r="N13" i="74"/>
  <c r="N12" i="74"/>
  <c r="N11" i="74"/>
  <c r="L311" i="76"/>
  <c r="L310" i="76"/>
  <c r="N309" i="76" l="1"/>
  <c r="N10" i="82" l="1"/>
  <c r="I21" i="88" l="1"/>
  <c r="I23" i="88" l="1"/>
  <c r="I24" i="88"/>
  <c r="I25" i="88"/>
  <c r="I26" i="88"/>
  <c r="I27" i="88"/>
  <c r="I28" i="88"/>
  <c r="I29" i="88"/>
  <c r="I30" i="88"/>
  <c r="I31" i="88"/>
  <c r="I32" i="88"/>
  <c r="I37" i="88"/>
  <c r="I38" i="88"/>
  <c r="I39" i="88"/>
  <c r="I40" i="88"/>
  <c r="I41" i="88"/>
  <c r="I42" i="88"/>
  <c r="I43" i="88"/>
  <c r="I44" i="88"/>
  <c r="I45" i="88"/>
  <c r="I46" i="88"/>
  <c r="I47" i="88"/>
  <c r="I48" i="88"/>
  <c r="I22" i="88"/>
  <c r="N9" i="82"/>
  <c r="O312" i="16"/>
  <c r="O313" i="16"/>
  <c r="G108" i="67" l="1"/>
  <c r="G107" i="67"/>
  <c r="G106" i="67"/>
  <c r="G105" i="67"/>
  <c r="G104" i="67"/>
  <c r="G103" i="67"/>
  <c r="G100" i="67"/>
  <c r="G99" i="67"/>
  <c r="G98" i="67"/>
  <c r="G97" i="67"/>
  <c r="G96" i="67"/>
  <c r="G95" i="67"/>
  <c r="G94" i="67"/>
  <c r="G93" i="67"/>
  <c r="G92" i="67"/>
  <c r="G91" i="67"/>
  <c r="G90" i="67"/>
  <c r="G89" i="67"/>
  <c r="G88" i="67"/>
  <c r="G87" i="67"/>
  <c r="G86" i="67"/>
  <c r="G85" i="67"/>
  <c r="G84" i="67"/>
  <c r="G83" i="67"/>
  <c r="C12" i="88" l="1"/>
  <c r="C11" i="88"/>
  <c r="C13" i="89"/>
  <c r="C12" i="89"/>
  <c r="P312" i="16" l="1"/>
  <c r="P313" i="16"/>
  <c r="C13" i="70" l="1"/>
  <c r="C12" i="70"/>
  <c r="M311" i="82" l="1"/>
  <c r="M315" i="82" s="1"/>
  <c r="E43" i="1" s="1"/>
  <c r="G43" i="1" s="1"/>
  <c r="M310" i="82"/>
  <c r="M314" i="82" s="1"/>
  <c r="E42" i="1" s="1"/>
  <c r="L311" i="82"/>
  <c r="L315" i="82" s="1"/>
  <c r="L310" i="82"/>
  <c r="L314" i="82" s="1"/>
  <c r="M309" i="82"/>
  <c r="L309" i="82"/>
  <c r="N308" i="82"/>
  <c r="N307" i="82"/>
  <c r="N306" i="82"/>
  <c r="N305" i="82"/>
  <c r="N304" i="82"/>
  <c r="N303" i="82"/>
  <c r="N302" i="82"/>
  <c r="N301" i="82"/>
  <c r="N300" i="82"/>
  <c r="N299" i="82"/>
  <c r="N298" i="82"/>
  <c r="N297" i="82"/>
  <c r="N296" i="82"/>
  <c r="N295" i="82"/>
  <c r="N294" i="82"/>
  <c r="N293" i="82"/>
  <c r="N292" i="82"/>
  <c r="N291" i="82"/>
  <c r="N290" i="82"/>
  <c r="N289" i="82"/>
  <c r="N288" i="82"/>
  <c r="N287" i="82"/>
  <c r="N286" i="82"/>
  <c r="N285" i="82"/>
  <c r="N284" i="82"/>
  <c r="N283" i="82"/>
  <c r="N282" i="82"/>
  <c r="N281" i="82"/>
  <c r="N280" i="82"/>
  <c r="N279" i="82"/>
  <c r="N278" i="82"/>
  <c r="N277" i="82"/>
  <c r="N276" i="82"/>
  <c r="N275" i="82"/>
  <c r="N274" i="82"/>
  <c r="N273" i="82"/>
  <c r="N272" i="82"/>
  <c r="N271" i="82"/>
  <c r="N270" i="82"/>
  <c r="N269" i="82"/>
  <c r="N268" i="82"/>
  <c r="N267" i="82"/>
  <c r="N266" i="82"/>
  <c r="N265" i="82"/>
  <c r="N264" i="82"/>
  <c r="N263" i="82"/>
  <c r="N262" i="82"/>
  <c r="N261" i="82"/>
  <c r="N260" i="82"/>
  <c r="N259" i="82"/>
  <c r="N258" i="82"/>
  <c r="N257" i="82"/>
  <c r="N256" i="82"/>
  <c r="N255" i="82"/>
  <c r="N254" i="82"/>
  <c r="N253" i="82"/>
  <c r="N252" i="82"/>
  <c r="N251" i="82"/>
  <c r="N250" i="82"/>
  <c r="N249" i="82"/>
  <c r="N248" i="82"/>
  <c r="N247" i="82"/>
  <c r="N246" i="82"/>
  <c r="N245" i="82"/>
  <c r="N244" i="82"/>
  <c r="N243" i="82"/>
  <c r="N242" i="82"/>
  <c r="N241" i="82"/>
  <c r="N240" i="82"/>
  <c r="N239" i="82"/>
  <c r="N238" i="82"/>
  <c r="N237" i="82"/>
  <c r="N236" i="82"/>
  <c r="N235" i="82"/>
  <c r="N234" i="82"/>
  <c r="N233" i="82"/>
  <c r="N232" i="82"/>
  <c r="N231" i="82"/>
  <c r="N230" i="82"/>
  <c r="N229" i="82"/>
  <c r="N228" i="82"/>
  <c r="N227" i="82"/>
  <c r="N226" i="82"/>
  <c r="N225" i="82"/>
  <c r="N224" i="82"/>
  <c r="N223" i="82"/>
  <c r="N222" i="82"/>
  <c r="N221" i="82"/>
  <c r="N220" i="82"/>
  <c r="N219" i="82"/>
  <c r="N218" i="82"/>
  <c r="N217" i="82"/>
  <c r="N216" i="82"/>
  <c r="N215" i="82"/>
  <c r="N214" i="82"/>
  <c r="N213" i="82"/>
  <c r="N212" i="82"/>
  <c r="N211" i="82"/>
  <c r="N210" i="82"/>
  <c r="N209" i="82"/>
  <c r="N208" i="82"/>
  <c r="N207" i="82"/>
  <c r="N206" i="82"/>
  <c r="N205" i="82"/>
  <c r="N204" i="82"/>
  <c r="N203" i="82"/>
  <c r="N202" i="82"/>
  <c r="N201" i="82"/>
  <c r="N200" i="82"/>
  <c r="N199" i="82"/>
  <c r="N198" i="82"/>
  <c r="N197" i="82"/>
  <c r="N196" i="82"/>
  <c r="N195" i="82"/>
  <c r="N194" i="82"/>
  <c r="N193" i="82"/>
  <c r="N192" i="82"/>
  <c r="N191" i="82"/>
  <c r="N190" i="82"/>
  <c r="N189" i="82"/>
  <c r="N188" i="82"/>
  <c r="N187" i="82"/>
  <c r="N186" i="82"/>
  <c r="N185" i="82"/>
  <c r="N184" i="82"/>
  <c r="N183" i="82"/>
  <c r="N182" i="82"/>
  <c r="N181" i="82"/>
  <c r="N180" i="82"/>
  <c r="N179" i="82"/>
  <c r="N178" i="82"/>
  <c r="N177" i="82"/>
  <c r="N176" i="82"/>
  <c r="N175" i="82"/>
  <c r="N174" i="82"/>
  <c r="N173" i="82"/>
  <c r="N172" i="82"/>
  <c r="N171" i="82"/>
  <c r="N170" i="82"/>
  <c r="N169" i="82"/>
  <c r="N168" i="82"/>
  <c r="N167" i="82"/>
  <c r="N166" i="82"/>
  <c r="N165" i="82"/>
  <c r="N164" i="82"/>
  <c r="N163" i="82"/>
  <c r="N162" i="82"/>
  <c r="N161" i="82"/>
  <c r="N160" i="82"/>
  <c r="N159" i="82"/>
  <c r="N158" i="82"/>
  <c r="N157" i="82"/>
  <c r="N156" i="82"/>
  <c r="N155" i="82"/>
  <c r="N154" i="82"/>
  <c r="N153" i="82"/>
  <c r="N152" i="82"/>
  <c r="N151" i="82"/>
  <c r="N150" i="82"/>
  <c r="N149" i="82"/>
  <c r="N148" i="82"/>
  <c r="N147" i="82"/>
  <c r="N146" i="82"/>
  <c r="N145" i="82"/>
  <c r="N144" i="82"/>
  <c r="N143" i="82"/>
  <c r="N142" i="82"/>
  <c r="N141" i="82"/>
  <c r="N140" i="82"/>
  <c r="N139" i="82"/>
  <c r="N138" i="82"/>
  <c r="N137" i="82"/>
  <c r="N136" i="82"/>
  <c r="N135" i="82"/>
  <c r="N134" i="82"/>
  <c r="N133" i="82"/>
  <c r="N132" i="82"/>
  <c r="N131" i="82"/>
  <c r="N130" i="82"/>
  <c r="N129" i="82"/>
  <c r="N128" i="82"/>
  <c r="N127" i="82"/>
  <c r="N126" i="82"/>
  <c r="N125" i="82"/>
  <c r="N124" i="82"/>
  <c r="N123" i="82"/>
  <c r="N122" i="82"/>
  <c r="N121" i="82"/>
  <c r="N120" i="82"/>
  <c r="N119" i="82"/>
  <c r="N118" i="82"/>
  <c r="N117" i="82"/>
  <c r="N116" i="82"/>
  <c r="N115" i="82"/>
  <c r="N114" i="82"/>
  <c r="N113" i="82"/>
  <c r="N112" i="82"/>
  <c r="N111" i="82"/>
  <c r="N110" i="82"/>
  <c r="N109" i="82"/>
  <c r="N108" i="82"/>
  <c r="N107" i="82"/>
  <c r="N106" i="82"/>
  <c r="N105" i="82"/>
  <c r="N104" i="82"/>
  <c r="N103" i="82"/>
  <c r="N102" i="82"/>
  <c r="N101" i="82"/>
  <c r="N100" i="82"/>
  <c r="N99" i="82"/>
  <c r="N98" i="82"/>
  <c r="N97" i="82"/>
  <c r="N96" i="82"/>
  <c r="N95" i="82"/>
  <c r="N94" i="82"/>
  <c r="N93" i="82"/>
  <c r="N92" i="82"/>
  <c r="N91" i="82"/>
  <c r="N90" i="82"/>
  <c r="N89" i="82"/>
  <c r="N88" i="82"/>
  <c r="N87" i="82"/>
  <c r="N86" i="82"/>
  <c r="N85" i="82"/>
  <c r="N84" i="82"/>
  <c r="N83" i="82"/>
  <c r="N82" i="82"/>
  <c r="N81" i="82"/>
  <c r="N80" i="82"/>
  <c r="N79" i="82"/>
  <c r="N78" i="82"/>
  <c r="N77" i="82"/>
  <c r="N76" i="82"/>
  <c r="N75" i="82"/>
  <c r="N74" i="82"/>
  <c r="N73" i="82"/>
  <c r="N72" i="82"/>
  <c r="N71" i="82"/>
  <c r="N70" i="82"/>
  <c r="N69" i="82"/>
  <c r="N68" i="82"/>
  <c r="N67" i="82"/>
  <c r="N66" i="82"/>
  <c r="N65" i="82"/>
  <c r="N64" i="82"/>
  <c r="N63" i="82"/>
  <c r="N62" i="82"/>
  <c r="N61" i="82"/>
  <c r="N60" i="82"/>
  <c r="N59" i="82"/>
  <c r="N58" i="82"/>
  <c r="N57" i="82"/>
  <c r="N56" i="82"/>
  <c r="N55" i="82"/>
  <c r="N54" i="82"/>
  <c r="N53" i="82"/>
  <c r="N52" i="82"/>
  <c r="N51" i="82"/>
  <c r="N50" i="82"/>
  <c r="N49" i="82"/>
  <c r="N48" i="82"/>
  <c r="N47" i="82"/>
  <c r="N46" i="82"/>
  <c r="N45" i="82"/>
  <c r="N44" i="82"/>
  <c r="N43" i="82"/>
  <c r="N42" i="82"/>
  <c r="N41" i="82"/>
  <c r="N40" i="82"/>
  <c r="N39" i="82"/>
  <c r="N38" i="82"/>
  <c r="N37" i="82"/>
  <c r="N36" i="82"/>
  <c r="N35" i="82"/>
  <c r="N34" i="82"/>
  <c r="N33" i="82"/>
  <c r="N32" i="82"/>
  <c r="N31" i="82"/>
  <c r="N30" i="82"/>
  <c r="N29" i="82"/>
  <c r="N28" i="82"/>
  <c r="N27" i="82"/>
  <c r="N26" i="82"/>
  <c r="N25" i="82"/>
  <c r="N24" i="82"/>
  <c r="N23" i="82"/>
  <c r="N22" i="82"/>
  <c r="N21" i="82"/>
  <c r="N20" i="82"/>
  <c r="N19" i="82"/>
  <c r="N18" i="82"/>
  <c r="N17" i="82"/>
  <c r="N16" i="82"/>
  <c r="N15" i="82"/>
  <c r="N14" i="82"/>
  <c r="N13" i="82"/>
  <c r="N12" i="82"/>
  <c r="N11" i="82"/>
  <c r="C6" i="82"/>
  <c r="C5" i="82"/>
  <c r="D2" i="82"/>
  <c r="B2" i="82"/>
  <c r="M311" i="81"/>
  <c r="M315" i="81" s="1"/>
  <c r="E41" i="1" s="1"/>
  <c r="G41" i="1" s="1"/>
  <c r="M310" i="81"/>
  <c r="M314" i="81" s="1"/>
  <c r="E40" i="1" s="1"/>
  <c r="L311" i="81"/>
  <c r="L315" i="81" s="1"/>
  <c r="L310" i="81"/>
  <c r="L314" i="81" s="1"/>
  <c r="M309" i="81"/>
  <c r="L309" i="81"/>
  <c r="N308" i="81"/>
  <c r="N307" i="81"/>
  <c r="N306" i="81"/>
  <c r="N305" i="81"/>
  <c r="N304" i="81"/>
  <c r="N303" i="81"/>
  <c r="N302" i="81"/>
  <c r="N301" i="81"/>
  <c r="N300" i="81"/>
  <c r="N299" i="81"/>
  <c r="N298" i="81"/>
  <c r="N297" i="81"/>
  <c r="N296" i="81"/>
  <c r="N295" i="81"/>
  <c r="N294" i="81"/>
  <c r="N293" i="81"/>
  <c r="N292" i="81"/>
  <c r="N291" i="81"/>
  <c r="N290" i="81"/>
  <c r="N289" i="81"/>
  <c r="N288" i="81"/>
  <c r="N287" i="81"/>
  <c r="N286" i="81"/>
  <c r="N285" i="81"/>
  <c r="N284" i="81"/>
  <c r="N283" i="81"/>
  <c r="N282" i="81"/>
  <c r="N281" i="81"/>
  <c r="N280" i="81"/>
  <c r="N279" i="81"/>
  <c r="N278" i="81"/>
  <c r="N277" i="81"/>
  <c r="N276" i="81"/>
  <c r="N275" i="81"/>
  <c r="N274" i="81"/>
  <c r="N273" i="81"/>
  <c r="N272" i="81"/>
  <c r="N271" i="81"/>
  <c r="N270" i="81"/>
  <c r="N269" i="81"/>
  <c r="N268" i="81"/>
  <c r="N267" i="81"/>
  <c r="N266" i="81"/>
  <c r="N265" i="81"/>
  <c r="N264" i="81"/>
  <c r="N263" i="81"/>
  <c r="N262" i="81"/>
  <c r="N261" i="81"/>
  <c r="N260" i="81"/>
  <c r="N259" i="81"/>
  <c r="N258" i="81"/>
  <c r="N257" i="81"/>
  <c r="N256" i="81"/>
  <c r="N255" i="81"/>
  <c r="N254" i="81"/>
  <c r="N253" i="81"/>
  <c r="N252" i="81"/>
  <c r="N251" i="81"/>
  <c r="N250" i="81"/>
  <c r="N249" i="81"/>
  <c r="N248" i="81"/>
  <c r="N247" i="81"/>
  <c r="N246" i="81"/>
  <c r="N245" i="81"/>
  <c r="N244" i="81"/>
  <c r="N243" i="81"/>
  <c r="N242" i="81"/>
  <c r="N241" i="81"/>
  <c r="N240" i="81"/>
  <c r="N239" i="81"/>
  <c r="N238" i="81"/>
  <c r="N237" i="81"/>
  <c r="N236" i="81"/>
  <c r="N235" i="81"/>
  <c r="N234" i="81"/>
  <c r="N233" i="81"/>
  <c r="N232" i="81"/>
  <c r="N231" i="81"/>
  <c r="N230" i="81"/>
  <c r="N229" i="81"/>
  <c r="N228" i="81"/>
  <c r="N227" i="81"/>
  <c r="N226" i="81"/>
  <c r="N225" i="81"/>
  <c r="N224" i="81"/>
  <c r="N223" i="81"/>
  <c r="N222" i="81"/>
  <c r="N221" i="81"/>
  <c r="N220" i="81"/>
  <c r="N219" i="81"/>
  <c r="N218" i="81"/>
  <c r="N217" i="81"/>
  <c r="N216" i="81"/>
  <c r="N215" i="81"/>
  <c r="N214" i="81"/>
  <c r="N213" i="81"/>
  <c r="N212" i="81"/>
  <c r="N211" i="81"/>
  <c r="N210" i="81"/>
  <c r="N209" i="81"/>
  <c r="N208" i="81"/>
  <c r="N207" i="81"/>
  <c r="N206" i="81"/>
  <c r="N205" i="81"/>
  <c r="N204" i="81"/>
  <c r="N203" i="81"/>
  <c r="N202" i="81"/>
  <c r="N201" i="81"/>
  <c r="N200" i="81"/>
  <c r="N199" i="81"/>
  <c r="N198" i="81"/>
  <c r="N197" i="81"/>
  <c r="N196" i="81"/>
  <c r="N195" i="81"/>
  <c r="N194" i="81"/>
  <c r="N193" i="81"/>
  <c r="N192" i="81"/>
  <c r="N191" i="81"/>
  <c r="N190" i="81"/>
  <c r="N189" i="81"/>
  <c r="N188" i="81"/>
  <c r="N187" i="81"/>
  <c r="N186" i="81"/>
  <c r="N185" i="81"/>
  <c r="N184" i="81"/>
  <c r="N183" i="81"/>
  <c r="N182" i="81"/>
  <c r="N181" i="81"/>
  <c r="N180" i="81"/>
  <c r="N179" i="81"/>
  <c r="N178" i="81"/>
  <c r="N177" i="81"/>
  <c r="N176" i="81"/>
  <c r="N175" i="81"/>
  <c r="N174" i="81"/>
  <c r="N173" i="81"/>
  <c r="N172" i="81"/>
  <c r="N171" i="81"/>
  <c r="N170" i="81"/>
  <c r="N169" i="81"/>
  <c r="N168" i="81"/>
  <c r="N167" i="81"/>
  <c r="N166" i="81"/>
  <c r="N165" i="81"/>
  <c r="N164" i="81"/>
  <c r="N163" i="81"/>
  <c r="N162" i="81"/>
  <c r="N161" i="81"/>
  <c r="N160" i="81"/>
  <c r="N159" i="81"/>
  <c r="N158" i="81"/>
  <c r="N157" i="81"/>
  <c r="N156" i="81"/>
  <c r="N155" i="81"/>
  <c r="N154" i="81"/>
  <c r="N153" i="81"/>
  <c r="N152" i="81"/>
  <c r="N151" i="81"/>
  <c r="N150" i="81"/>
  <c r="N149" i="81"/>
  <c r="N148" i="81"/>
  <c r="N147" i="81"/>
  <c r="N146" i="81"/>
  <c r="N145" i="81"/>
  <c r="N144" i="81"/>
  <c r="N143" i="81"/>
  <c r="N142" i="81"/>
  <c r="N141" i="81"/>
  <c r="N140" i="81"/>
  <c r="N139" i="81"/>
  <c r="N138" i="81"/>
  <c r="N137" i="81"/>
  <c r="N136" i="81"/>
  <c r="N135" i="81"/>
  <c r="N134" i="81"/>
  <c r="N133" i="81"/>
  <c r="N132" i="81"/>
  <c r="N131" i="81"/>
  <c r="N130" i="81"/>
  <c r="N129" i="81"/>
  <c r="N128" i="81"/>
  <c r="N127" i="81"/>
  <c r="N126" i="81"/>
  <c r="N125" i="81"/>
  <c r="N124" i="81"/>
  <c r="N123" i="81"/>
  <c r="N122" i="81"/>
  <c r="N121" i="81"/>
  <c r="N120" i="81"/>
  <c r="N119" i="81"/>
  <c r="N118" i="81"/>
  <c r="N117" i="81"/>
  <c r="N116" i="81"/>
  <c r="N115" i="81"/>
  <c r="N114" i="81"/>
  <c r="N113" i="81"/>
  <c r="N112" i="81"/>
  <c r="N111" i="81"/>
  <c r="N110" i="81"/>
  <c r="N109" i="81"/>
  <c r="N108" i="81"/>
  <c r="N107" i="81"/>
  <c r="N106" i="81"/>
  <c r="N105" i="81"/>
  <c r="N104" i="81"/>
  <c r="N103" i="81"/>
  <c r="N102" i="81"/>
  <c r="N101" i="81"/>
  <c r="N100" i="81"/>
  <c r="N99" i="81"/>
  <c r="N98" i="81"/>
  <c r="N97" i="81"/>
  <c r="N96" i="81"/>
  <c r="N95" i="81"/>
  <c r="N94" i="81"/>
  <c r="N93" i="81"/>
  <c r="N92" i="81"/>
  <c r="N91" i="81"/>
  <c r="N90" i="81"/>
  <c r="N89" i="81"/>
  <c r="N88" i="81"/>
  <c r="N87" i="81"/>
  <c r="N86" i="81"/>
  <c r="N85" i="81"/>
  <c r="N84" i="81"/>
  <c r="N83" i="81"/>
  <c r="N82" i="81"/>
  <c r="N81" i="81"/>
  <c r="N80" i="81"/>
  <c r="N79" i="81"/>
  <c r="N78" i="81"/>
  <c r="N77" i="81"/>
  <c r="N76" i="81"/>
  <c r="N75" i="81"/>
  <c r="N74" i="81"/>
  <c r="N73" i="81"/>
  <c r="N72" i="81"/>
  <c r="N71" i="81"/>
  <c r="N70" i="81"/>
  <c r="N69" i="81"/>
  <c r="N68" i="81"/>
  <c r="N67" i="81"/>
  <c r="N66" i="81"/>
  <c r="N65" i="81"/>
  <c r="N64" i="81"/>
  <c r="N63" i="81"/>
  <c r="N62" i="81"/>
  <c r="N61" i="81"/>
  <c r="N60" i="81"/>
  <c r="N59" i="81"/>
  <c r="N58" i="81"/>
  <c r="N57" i="81"/>
  <c r="N56" i="81"/>
  <c r="N55" i="81"/>
  <c r="N54" i="81"/>
  <c r="N53" i="81"/>
  <c r="N52" i="81"/>
  <c r="N51" i="81"/>
  <c r="N50" i="81"/>
  <c r="N49" i="81"/>
  <c r="N48" i="81"/>
  <c r="N47" i="81"/>
  <c r="N46" i="81"/>
  <c r="N45" i="81"/>
  <c r="N44" i="81"/>
  <c r="N43" i="81"/>
  <c r="N42" i="81"/>
  <c r="N41" i="81"/>
  <c r="N40" i="81"/>
  <c r="N39" i="81"/>
  <c r="N38" i="81"/>
  <c r="N37" i="81"/>
  <c r="N36" i="81"/>
  <c r="N35" i="81"/>
  <c r="N34" i="81"/>
  <c r="N33" i="81"/>
  <c r="N32" i="81"/>
  <c r="N31" i="81"/>
  <c r="N30" i="81"/>
  <c r="N29" i="81"/>
  <c r="N28" i="81"/>
  <c r="N27" i="81"/>
  <c r="N26" i="81"/>
  <c r="N25" i="81"/>
  <c r="N24" i="81"/>
  <c r="N23" i="81"/>
  <c r="N22" i="81"/>
  <c r="N21" i="81"/>
  <c r="N20" i="81"/>
  <c r="N19" i="81"/>
  <c r="N18" i="81"/>
  <c r="N17" i="81"/>
  <c r="N16" i="81"/>
  <c r="N15" i="81"/>
  <c r="N14" i="81"/>
  <c r="N13" i="81"/>
  <c r="N12" i="81"/>
  <c r="N11" i="81"/>
  <c r="N10" i="81"/>
  <c r="N9" i="81"/>
  <c r="C6" i="81"/>
  <c r="C5" i="81"/>
  <c r="D2" i="81"/>
  <c r="B2" i="81"/>
  <c r="M310" i="80"/>
  <c r="M314" i="80" s="1"/>
  <c r="L310" i="80"/>
  <c r="L314" i="80" s="1"/>
  <c r="M311" i="80"/>
  <c r="M315" i="80" s="1"/>
  <c r="L311" i="80"/>
  <c r="L315" i="80" s="1"/>
  <c r="E39" i="1"/>
  <c r="G39" i="1" s="1"/>
  <c r="M309" i="80"/>
  <c r="L309" i="80"/>
  <c r="N308" i="80"/>
  <c r="N307" i="80"/>
  <c r="N306" i="80"/>
  <c r="N305" i="80"/>
  <c r="N304" i="80"/>
  <c r="N303" i="80"/>
  <c r="N302" i="80"/>
  <c r="N301" i="80"/>
  <c r="N300" i="80"/>
  <c r="N299" i="80"/>
  <c r="N298" i="80"/>
  <c r="N297" i="80"/>
  <c r="N296" i="80"/>
  <c r="N295" i="80"/>
  <c r="N294" i="80"/>
  <c r="N293" i="80"/>
  <c r="N292" i="80"/>
  <c r="N291" i="80"/>
  <c r="N290" i="80"/>
  <c r="N289" i="80"/>
  <c r="N288" i="80"/>
  <c r="N287" i="80"/>
  <c r="N286" i="80"/>
  <c r="N285" i="80"/>
  <c r="N284" i="80"/>
  <c r="N283" i="80"/>
  <c r="N282" i="80"/>
  <c r="N281" i="80"/>
  <c r="N280" i="80"/>
  <c r="N279" i="80"/>
  <c r="N278" i="80"/>
  <c r="N277" i="80"/>
  <c r="N276" i="80"/>
  <c r="N275" i="80"/>
  <c r="N274" i="80"/>
  <c r="N273" i="80"/>
  <c r="N272" i="80"/>
  <c r="N271" i="80"/>
  <c r="N270" i="80"/>
  <c r="N269" i="80"/>
  <c r="N268" i="80"/>
  <c r="N267" i="80"/>
  <c r="N266" i="80"/>
  <c r="N265" i="80"/>
  <c r="N264" i="80"/>
  <c r="N263" i="80"/>
  <c r="N262" i="80"/>
  <c r="N261" i="80"/>
  <c r="N260" i="80"/>
  <c r="N259" i="80"/>
  <c r="N258" i="80"/>
  <c r="N257" i="80"/>
  <c r="N256" i="80"/>
  <c r="N255" i="80"/>
  <c r="N254" i="80"/>
  <c r="N253" i="80"/>
  <c r="N252" i="80"/>
  <c r="N251" i="80"/>
  <c r="N250" i="80"/>
  <c r="N249" i="80"/>
  <c r="N248" i="80"/>
  <c r="N247" i="80"/>
  <c r="N246" i="80"/>
  <c r="N245" i="80"/>
  <c r="N244" i="80"/>
  <c r="N243" i="80"/>
  <c r="N242" i="80"/>
  <c r="N241" i="80"/>
  <c r="N240" i="80"/>
  <c r="N239" i="80"/>
  <c r="N238" i="80"/>
  <c r="N237" i="80"/>
  <c r="N236" i="80"/>
  <c r="N235" i="80"/>
  <c r="N234" i="80"/>
  <c r="N233" i="80"/>
  <c r="N232" i="80"/>
  <c r="N231" i="80"/>
  <c r="N230" i="80"/>
  <c r="N229" i="80"/>
  <c r="N228" i="80"/>
  <c r="N227" i="80"/>
  <c r="N226" i="80"/>
  <c r="N225" i="80"/>
  <c r="N224" i="80"/>
  <c r="N223" i="80"/>
  <c r="N222" i="80"/>
  <c r="N221" i="80"/>
  <c r="N220" i="80"/>
  <c r="N219" i="80"/>
  <c r="N218" i="80"/>
  <c r="N217" i="80"/>
  <c r="N216" i="80"/>
  <c r="N215" i="80"/>
  <c r="N214" i="80"/>
  <c r="N213" i="80"/>
  <c r="N212" i="80"/>
  <c r="N211" i="80"/>
  <c r="N210" i="80"/>
  <c r="N209" i="80"/>
  <c r="N208" i="80"/>
  <c r="N207" i="80"/>
  <c r="N206" i="80"/>
  <c r="N205" i="80"/>
  <c r="N204" i="80"/>
  <c r="N203" i="80"/>
  <c r="N202" i="80"/>
  <c r="N201" i="80"/>
  <c r="N200" i="80"/>
  <c r="N199" i="80"/>
  <c r="N198" i="80"/>
  <c r="N197" i="80"/>
  <c r="N196" i="80"/>
  <c r="N195" i="80"/>
  <c r="N194" i="80"/>
  <c r="N193" i="80"/>
  <c r="N192" i="80"/>
  <c r="N191" i="80"/>
  <c r="N190" i="80"/>
  <c r="N189" i="80"/>
  <c r="N188" i="80"/>
  <c r="N187" i="80"/>
  <c r="N186" i="80"/>
  <c r="N185" i="80"/>
  <c r="N184" i="80"/>
  <c r="N183" i="80"/>
  <c r="N182" i="80"/>
  <c r="N181" i="80"/>
  <c r="N180" i="80"/>
  <c r="N179" i="80"/>
  <c r="N178" i="80"/>
  <c r="N177" i="80"/>
  <c r="N176" i="80"/>
  <c r="N175" i="80"/>
  <c r="N174" i="80"/>
  <c r="N173" i="80"/>
  <c r="N172" i="80"/>
  <c r="N171" i="80"/>
  <c r="N170" i="80"/>
  <c r="N169" i="80"/>
  <c r="N168" i="80"/>
  <c r="N167" i="80"/>
  <c r="N166" i="80"/>
  <c r="N165" i="80"/>
  <c r="N164" i="80"/>
  <c r="N163" i="80"/>
  <c r="N162" i="80"/>
  <c r="N161" i="80"/>
  <c r="N160" i="80"/>
  <c r="N159" i="80"/>
  <c r="N158" i="80"/>
  <c r="N157" i="80"/>
  <c r="N156" i="80"/>
  <c r="N155" i="80"/>
  <c r="N154" i="80"/>
  <c r="N153" i="80"/>
  <c r="N152" i="80"/>
  <c r="N151" i="80"/>
  <c r="N150" i="80"/>
  <c r="N149" i="80"/>
  <c r="N148" i="80"/>
  <c r="N147" i="80"/>
  <c r="N146" i="80"/>
  <c r="N145" i="80"/>
  <c r="N144" i="80"/>
  <c r="N143" i="80"/>
  <c r="N142" i="80"/>
  <c r="N141" i="80"/>
  <c r="N140" i="80"/>
  <c r="N139" i="80"/>
  <c r="N138" i="80"/>
  <c r="N137" i="80"/>
  <c r="N136" i="80"/>
  <c r="N135" i="80"/>
  <c r="N134" i="80"/>
  <c r="N133" i="80"/>
  <c r="N132" i="80"/>
  <c r="N131" i="80"/>
  <c r="N130" i="80"/>
  <c r="N129" i="80"/>
  <c r="N128" i="80"/>
  <c r="N127" i="80"/>
  <c r="N126" i="80"/>
  <c r="N125" i="80"/>
  <c r="N124" i="80"/>
  <c r="N123" i="80"/>
  <c r="N122" i="80"/>
  <c r="N121" i="80"/>
  <c r="N120" i="80"/>
  <c r="N119" i="80"/>
  <c r="N118" i="80"/>
  <c r="N117" i="80"/>
  <c r="N116" i="80"/>
  <c r="N115" i="80"/>
  <c r="N114" i="80"/>
  <c r="N113" i="80"/>
  <c r="N112" i="80"/>
  <c r="N111" i="80"/>
  <c r="N110" i="80"/>
  <c r="N109" i="80"/>
  <c r="N108" i="80"/>
  <c r="N107" i="80"/>
  <c r="N106" i="80"/>
  <c r="N105" i="80"/>
  <c r="N104" i="80"/>
  <c r="N103" i="80"/>
  <c r="N102" i="80"/>
  <c r="N101" i="80"/>
  <c r="N100" i="80"/>
  <c r="N99" i="80"/>
  <c r="N98" i="80"/>
  <c r="N97" i="80"/>
  <c r="N96" i="80"/>
  <c r="N95" i="80"/>
  <c r="N94" i="80"/>
  <c r="N93" i="80"/>
  <c r="N92" i="80"/>
  <c r="N91" i="80"/>
  <c r="N90" i="80"/>
  <c r="N89" i="80"/>
  <c r="N88" i="80"/>
  <c r="N87" i="80"/>
  <c r="N86" i="80"/>
  <c r="N85" i="80"/>
  <c r="N84" i="80"/>
  <c r="N83" i="80"/>
  <c r="N82" i="80"/>
  <c r="N81" i="80"/>
  <c r="N80" i="80"/>
  <c r="N79" i="80"/>
  <c r="N78" i="80"/>
  <c r="N77" i="80"/>
  <c r="N76" i="80"/>
  <c r="N75" i="80"/>
  <c r="N74" i="80"/>
  <c r="N73" i="80"/>
  <c r="N72" i="80"/>
  <c r="N71" i="80"/>
  <c r="N70" i="80"/>
  <c r="N69" i="80"/>
  <c r="N68" i="80"/>
  <c r="N67" i="80"/>
  <c r="N66" i="80"/>
  <c r="N65" i="80"/>
  <c r="N64" i="80"/>
  <c r="N63" i="80"/>
  <c r="N62" i="80"/>
  <c r="N61" i="80"/>
  <c r="N60" i="80"/>
  <c r="N59" i="80"/>
  <c r="N58" i="80"/>
  <c r="N57" i="80"/>
  <c r="N56" i="80"/>
  <c r="N55" i="80"/>
  <c r="N54" i="80"/>
  <c r="N53" i="80"/>
  <c r="N52" i="80"/>
  <c r="N51" i="80"/>
  <c r="N50" i="80"/>
  <c r="N49" i="80"/>
  <c r="N48" i="80"/>
  <c r="N47" i="80"/>
  <c r="N46" i="80"/>
  <c r="N45" i="80"/>
  <c r="N44" i="80"/>
  <c r="N43" i="80"/>
  <c r="N42" i="80"/>
  <c r="N41" i="80"/>
  <c r="N40" i="80"/>
  <c r="N39" i="80"/>
  <c r="N38" i="80"/>
  <c r="N37" i="80"/>
  <c r="N36" i="80"/>
  <c r="N35" i="80"/>
  <c r="N34" i="80"/>
  <c r="N33" i="80"/>
  <c r="N32" i="80"/>
  <c r="N31" i="80"/>
  <c r="N30" i="80"/>
  <c r="N29" i="80"/>
  <c r="N28" i="80"/>
  <c r="N27" i="80"/>
  <c r="N26" i="80"/>
  <c r="N25" i="80"/>
  <c r="N24" i="80"/>
  <c r="N23" i="80"/>
  <c r="N22" i="80"/>
  <c r="N21" i="80"/>
  <c r="N20" i="80"/>
  <c r="N19" i="80"/>
  <c r="N18" i="80"/>
  <c r="N17" i="80"/>
  <c r="N16" i="80"/>
  <c r="N15" i="80"/>
  <c r="N14" i="80"/>
  <c r="N13" i="80"/>
  <c r="N12" i="80"/>
  <c r="N11" i="80"/>
  <c r="N10" i="80"/>
  <c r="N9" i="80"/>
  <c r="C6" i="80"/>
  <c r="C5" i="80"/>
  <c r="D2" i="80"/>
  <c r="B2" i="80"/>
  <c r="L310" i="79"/>
  <c r="L314" i="79" s="1"/>
  <c r="M311" i="79"/>
  <c r="M315" i="79" s="1"/>
  <c r="E37" i="1" s="1"/>
  <c r="G37" i="1" s="1"/>
  <c r="M310" i="79"/>
  <c r="M314" i="79" s="1"/>
  <c r="E36" i="1" s="1"/>
  <c r="L311" i="79"/>
  <c r="L315" i="79" s="1"/>
  <c r="M309" i="79"/>
  <c r="L309" i="79"/>
  <c r="N308" i="79"/>
  <c r="N307" i="79"/>
  <c r="N306" i="79"/>
  <c r="N305" i="79"/>
  <c r="N304" i="79"/>
  <c r="N303" i="79"/>
  <c r="N302" i="79"/>
  <c r="N301" i="79"/>
  <c r="N300" i="79"/>
  <c r="N299" i="79"/>
  <c r="N298" i="79"/>
  <c r="N297" i="79"/>
  <c r="N296" i="79"/>
  <c r="N295" i="79"/>
  <c r="N294" i="79"/>
  <c r="N293" i="79"/>
  <c r="N292" i="79"/>
  <c r="N291" i="79"/>
  <c r="N290" i="79"/>
  <c r="N289" i="79"/>
  <c r="N288" i="79"/>
  <c r="N287" i="79"/>
  <c r="N286" i="79"/>
  <c r="N285" i="79"/>
  <c r="N284" i="79"/>
  <c r="N283" i="79"/>
  <c r="N282" i="79"/>
  <c r="N281" i="79"/>
  <c r="N280" i="79"/>
  <c r="N279" i="79"/>
  <c r="N278" i="79"/>
  <c r="N277" i="79"/>
  <c r="N276" i="79"/>
  <c r="N275" i="79"/>
  <c r="N274" i="79"/>
  <c r="N273" i="79"/>
  <c r="N272" i="79"/>
  <c r="N271" i="79"/>
  <c r="N270" i="79"/>
  <c r="N269" i="79"/>
  <c r="N268" i="79"/>
  <c r="N267" i="79"/>
  <c r="N266" i="79"/>
  <c r="N265" i="79"/>
  <c r="N264" i="79"/>
  <c r="N263" i="79"/>
  <c r="N262" i="79"/>
  <c r="N261" i="79"/>
  <c r="N260" i="79"/>
  <c r="N259" i="79"/>
  <c r="N258" i="79"/>
  <c r="N257" i="79"/>
  <c r="N256" i="79"/>
  <c r="N255" i="79"/>
  <c r="N254" i="79"/>
  <c r="N253" i="79"/>
  <c r="N252" i="79"/>
  <c r="N251" i="79"/>
  <c r="N250" i="79"/>
  <c r="N249" i="79"/>
  <c r="N248" i="79"/>
  <c r="N247" i="79"/>
  <c r="N246" i="79"/>
  <c r="N245" i="79"/>
  <c r="N244" i="79"/>
  <c r="N243" i="79"/>
  <c r="N242" i="79"/>
  <c r="N241" i="79"/>
  <c r="N240" i="79"/>
  <c r="N239" i="79"/>
  <c r="N238" i="79"/>
  <c r="N237" i="79"/>
  <c r="N236" i="79"/>
  <c r="N235" i="79"/>
  <c r="N234" i="79"/>
  <c r="N233" i="79"/>
  <c r="N232" i="79"/>
  <c r="N231" i="79"/>
  <c r="N230" i="79"/>
  <c r="N229" i="79"/>
  <c r="N228" i="79"/>
  <c r="N227" i="79"/>
  <c r="N226" i="79"/>
  <c r="N225" i="79"/>
  <c r="N224" i="79"/>
  <c r="N223" i="79"/>
  <c r="N222" i="79"/>
  <c r="N221" i="79"/>
  <c r="N220" i="79"/>
  <c r="N219" i="79"/>
  <c r="N218" i="79"/>
  <c r="N217" i="79"/>
  <c r="N216" i="79"/>
  <c r="N215" i="79"/>
  <c r="N214" i="79"/>
  <c r="N213" i="79"/>
  <c r="N212" i="79"/>
  <c r="N211" i="79"/>
  <c r="N210" i="79"/>
  <c r="N209" i="79"/>
  <c r="N208" i="79"/>
  <c r="N207" i="79"/>
  <c r="N206" i="79"/>
  <c r="N205" i="79"/>
  <c r="N204" i="79"/>
  <c r="N203" i="79"/>
  <c r="N202" i="79"/>
  <c r="N201" i="79"/>
  <c r="N200" i="79"/>
  <c r="N199" i="79"/>
  <c r="N198" i="79"/>
  <c r="N197" i="79"/>
  <c r="N196" i="79"/>
  <c r="N195" i="79"/>
  <c r="N194" i="79"/>
  <c r="N193" i="79"/>
  <c r="N192" i="79"/>
  <c r="N191" i="79"/>
  <c r="N190" i="79"/>
  <c r="N189" i="79"/>
  <c r="N188" i="79"/>
  <c r="N187" i="79"/>
  <c r="N186" i="79"/>
  <c r="N185" i="79"/>
  <c r="N184" i="79"/>
  <c r="N183" i="79"/>
  <c r="N182" i="79"/>
  <c r="N181" i="79"/>
  <c r="N180" i="79"/>
  <c r="N179" i="79"/>
  <c r="N178" i="79"/>
  <c r="N177" i="79"/>
  <c r="N176" i="79"/>
  <c r="N175" i="79"/>
  <c r="N174" i="79"/>
  <c r="N173" i="79"/>
  <c r="N172" i="79"/>
  <c r="N171" i="79"/>
  <c r="N170" i="79"/>
  <c r="N169" i="79"/>
  <c r="N168" i="79"/>
  <c r="N167" i="79"/>
  <c r="N166" i="79"/>
  <c r="N165" i="79"/>
  <c r="N164" i="79"/>
  <c r="N163" i="79"/>
  <c r="N162" i="79"/>
  <c r="N161" i="79"/>
  <c r="N160" i="79"/>
  <c r="N159" i="79"/>
  <c r="N158" i="79"/>
  <c r="N157" i="79"/>
  <c r="N156" i="79"/>
  <c r="N155" i="79"/>
  <c r="N154" i="79"/>
  <c r="N153" i="79"/>
  <c r="N152" i="79"/>
  <c r="N151" i="79"/>
  <c r="N150" i="79"/>
  <c r="N149" i="79"/>
  <c r="N148" i="79"/>
  <c r="N147" i="79"/>
  <c r="N146" i="79"/>
  <c r="N145" i="79"/>
  <c r="N144" i="79"/>
  <c r="N143" i="79"/>
  <c r="N142" i="79"/>
  <c r="N141" i="79"/>
  <c r="N140" i="79"/>
  <c r="N139" i="79"/>
  <c r="N138" i="79"/>
  <c r="N137" i="79"/>
  <c r="N136" i="79"/>
  <c r="N135" i="79"/>
  <c r="N134" i="79"/>
  <c r="N133" i="79"/>
  <c r="N132" i="79"/>
  <c r="N131" i="79"/>
  <c r="N130" i="79"/>
  <c r="N129" i="79"/>
  <c r="N128" i="79"/>
  <c r="N127" i="79"/>
  <c r="N126" i="79"/>
  <c r="N125" i="79"/>
  <c r="N124" i="79"/>
  <c r="N123" i="79"/>
  <c r="N122" i="79"/>
  <c r="N121" i="79"/>
  <c r="N120" i="79"/>
  <c r="N119" i="79"/>
  <c r="N118" i="79"/>
  <c r="N117" i="79"/>
  <c r="N116" i="79"/>
  <c r="N115" i="79"/>
  <c r="N114" i="79"/>
  <c r="N113" i="79"/>
  <c r="N112" i="79"/>
  <c r="N111" i="79"/>
  <c r="N110" i="79"/>
  <c r="N109" i="79"/>
  <c r="N108" i="79"/>
  <c r="N107" i="79"/>
  <c r="N106" i="79"/>
  <c r="N105" i="79"/>
  <c r="N104" i="79"/>
  <c r="N103" i="79"/>
  <c r="N102" i="79"/>
  <c r="N101" i="79"/>
  <c r="N100" i="79"/>
  <c r="N99" i="79"/>
  <c r="N98" i="79"/>
  <c r="N97" i="79"/>
  <c r="N96" i="79"/>
  <c r="N95" i="79"/>
  <c r="N94" i="79"/>
  <c r="N93" i="79"/>
  <c r="N92" i="79"/>
  <c r="N91" i="79"/>
  <c r="N90" i="79"/>
  <c r="N89" i="79"/>
  <c r="N88" i="79"/>
  <c r="N87" i="79"/>
  <c r="N86" i="79"/>
  <c r="N85" i="79"/>
  <c r="N84" i="79"/>
  <c r="N83" i="79"/>
  <c r="N82" i="79"/>
  <c r="N81" i="79"/>
  <c r="N80" i="79"/>
  <c r="N79" i="79"/>
  <c r="N78" i="79"/>
  <c r="N77" i="79"/>
  <c r="N76" i="79"/>
  <c r="N75" i="79"/>
  <c r="N74" i="79"/>
  <c r="N73" i="79"/>
  <c r="N72" i="79"/>
  <c r="N71" i="79"/>
  <c r="N70" i="79"/>
  <c r="N69" i="79"/>
  <c r="N68" i="79"/>
  <c r="N67" i="79"/>
  <c r="N66" i="79"/>
  <c r="N65" i="79"/>
  <c r="N64" i="79"/>
  <c r="N63" i="79"/>
  <c r="N62" i="79"/>
  <c r="N61" i="79"/>
  <c r="N60" i="79"/>
  <c r="N59" i="79"/>
  <c r="N58" i="79"/>
  <c r="N57" i="79"/>
  <c r="N56" i="79"/>
  <c r="N55" i="79"/>
  <c r="N54" i="79"/>
  <c r="N53" i="79"/>
  <c r="N52" i="79"/>
  <c r="N51" i="79"/>
  <c r="N50" i="79"/>
  <c r="N49" i="79"/>
  <c r="N48" i="79"/>
  <c r="N47" i="79"/>
  <c r="N46" i="79"/>
  <c r="N45" i="79"/>
  <c r="N44" i="79"/>
  <c r="N43" i="79"/>
  <c r="N42" i="79"/>
  <c r="N41" i="79"/>
  <c r="N40" i="79"/>
  <c r="N39" i="79"/>
  <c r="N38" i="79"/>
  <c r="N37" i="79"/>
  <c r="N36" i="79"/>
  <c r="N35" i="79"/>
  <c r="N34" i="79"/>
  <c r="N33" i="79"/>
  <c r="N32" i="79"/>
  <c r="N31" i="79"/>
  <c r="N30" i="79"/>
  <c r="N29" i="79"/>
  <c r="N28" i="79"/>
  <c r="N27" i="79"/>
  <c r="N26" i="79"/>
  <c r="N25" i="79"/>
  <c r="N24" i="79"/>
  <c r="N23" i="79"/>
  <c r="N22" i="79"/>
  <c r="N21" i="79"/>
  <c r="N20" i="79"/>
  <c r="N19" i="79"/>
  <c r="N18" i="79"/>
  <c r="N17" i="79"/>
  <c r="N16" i="79"/>
  <c r="N15" i="79"/>
  <c r="N14" i="79"/>
  <c r="N13" i="79"/>
  <c r="N12" i="79"/>
  <c r="N11" i="79"/>
  <c r="N10" i="79"/>
  <c r="N9" i="79"/>
  <c r="C6" i="79"/>
  <c r="C5" i="79"/>
  <c r="D2" i="79"/>
  <c r="B2" i="79"/>
  <c r="M311" i="78"/>
  <c r="M315" i="78" s="1"/>
  <c r="E35" i="1" s="1"/>
  <c r="G35" i="1" s="1"/>
  <c r="M310" i="78"/>
  <c r="M314" i="78" s="1"/>
  <c r="E34" i="1" s="1"/>
  <c r="G34" i="1" s="1"/>
  <c r="L311" i="78"/>
  <c r="L315" i="78" s="1"/>
  <c r="L310" i="78"/>
  <c r="L314" i="78" s="1"/>
  <c r="M309" i="78"/>
  <c r="L309" i="78"/>
  <c r="N308" i="78"/>
  <c r="N307" i="78"/>
  <c r="N306" i="78"/>
  <c r="N305" i="78"/>
  <c r="N304" i="78"/>
  <c r="N303" i="78"/>
  <c r="N302" i="78"/>
  <c r="N301" i="78"/>
  <c r="N300" i="78"/>
  <c r="N299" i="78"/>
  <c r="N298" i="78"/>
  <c r="N297" i="78"/>
  <c r="N296" i="78"/>
  <c r="N295" i="78"/>
  <c r="N294" i="78"/>
  <c r="N293" i="78"/>
  <c r="N292" i="78"/>
  <c r="N291" i="78"/>
  <c r="N290" i="78"/>
  <c r="N289" i="78"/>
  <c r="N288" i="78"/>
  <c r="N287" i="78"/>
  <c r="N286" i="78"/>
  <c r="N285" i="78"/>
  <c r="N284" i="78"/>
  <c r="N283" i="78"/>
  <c r="N282" i="78"/>
  <c r="N281" i="78"/>
  <c r="N280" i="78"/>
  <c r="N279" i="78"/>
  <c r="N278" i="78"/>
  <c r="N277" i="78"/>
  <c r="N276" i="78"/>
  <c r="N275" i="78"/>
  <c r="N274" i="78"/>
  <c r="N273" i="78"/>
  <c r="N272" i="78"/>
  <c r="N271" i="78"/>
  <c r="N270" i="78"/>
  <c r="N269" i="78"/>
  <c r="N268" i="78"/>
  <c r="N267" i="78"/>
  <c r="N266" i="78"/>
  <c r="N265" i="78"/>
  <c r="N264" i="78"/>
  <c r="N263" i="78"/>
  <c r="N262" i="78"/>
  <c r="N261" i="78"/>
  <c r="N260" i="78"/>
  <c r="N259" i="78"/>
  <c r="N258" i="78"/>
  <c r="N257" i="78"/>
  <c r="N256" i="78"/>
  <c r="N255" i="78"/>
  <c r="N254" i="78"/>
  <c r="N253" i="78"/>
  <c r="N252" i="78"/>
  <c r="N251" i="78"/>
  <c r="N250" i="78"/>
  <c r="N249" i="78"/>
  <c r="N248" i="78"/>
  <c r="N247" i="78"/>
  <c r="N246" i="78"/>
  <c r="N245" i="78"/>
  <c r="N244" i="78"/>
  <c r="N243" i="78"/>
  <c r="N242" i="78"/>
  <c r="N241" i="78"/>
  <c r="N240" i="78"/>
  <c r="N239" i="78"/>
  <c r="N238" i="78"/>
  <c r="N237" i="78"/>
  <c r="N236" i="78"/>
  <c r="N235" i="78"/>
  <c r="N234" i="78"/>
  <c r="N233" i="78"/>
  <c r="N232" i="78"/>
  <c r="N231" i="78"/>
  <c r="N230" i="78"/>
  <c r="N229" i="78"/>
  <c r="N228" i="78"/>
  <c r="N227" i="78"/>
  <c r="N226" i="78"/>
  <c r="N225" i="78"/>
  <c r="N224" i="78"/>
  <c r="N223" i="78"/>
  <c r="N222" i="78"/>
  <c r="N221" i="78"/>
  <c r="N220" i="78"/>
  <c r="N219" i="78"/>
  <c r="N218" i="78"/>
  <c r="N217" i="78"/>
  <c r="N216" i="78"/>
  <c r="N215" i="78"/>
  <c r="N214" i="78"/>
  <c r="N213" i="78"/>
  <c r="N212" i="78"/>
  <c r="N211" i="78"/>
  <c r="N210" i="78"/>
  <c r="N209" i="78"/>
  <c r="N208" i="78"/>
  <c r="N207" i="78"/>
  <c r="N206" i="78"/>
  <c r="N205" i="78"/>
  <c r="N204" i="78"/>
  <c r="N203" i="78"/>
  <c r="N202" i="78"/>
  <c r="N201" i="78"/>
  <c r="N200" i="78"/>
  <c r="N199" i="78"/>
  <c r="N198" i="78"/>
  <c r="N197" i="78"/>
  <c r="N196" i="78"/>
  <c r="N195" i="78"/>
  <c r="N194" i="78"/>
  <c r="N193" i="78"/>
  <c r="N192" i="78"/>
  <c r="N191" i="78"/>
  <c r="N190" i="78"/>
  <c r="N189" i="78"/>
  <c r="N188" i="78"/>
  <c r="N187" i="78"/>
  <c r="N186" i="78"/>
  <c r="N185" i="78"/>
  <c r="N184" i="78"/>
  <c r="N183" i="78"/>
  <c r="N182" i="78"/>
  <c r="N181" i="78"/>
  <c r="N180" i="78"/>
  <c r="N179" i="78"/>
  <c r="N178" i="78"/>
  <c r="N177" i="78"/>
  <c r="N176" i="78"/>
  <c r="N175" i="78"/>
  <c r="N174" i="78"/>
  <c r="N173" i="78"/>
  <c r="N172" i="78"/>
  <c r="N171" i="78"/>
  <c r="N170" i="78"/>
  <c r="N169" i="78"/>
  <c r="N168" i="78"/>
  <c r="N167" i="78"/>
  <c r="N166" i="78"/>
  <c r="N165" i="78"/>
  <c r="N164" i="78"/>
  <c r="N163" i="78"/>
  <c r="N162" i="78"/>
  <c r="N161" i="78"/>
  <c r="N160" i="78"/>
  <c r="N159" i="78"/>
  <c r="N158" i="78"/>
  <c r="N157" i="78"/>
  <c r="N156" i="78"/>
  <c r="N155" i="78"/>
  <c r="N154" i="78"/>
  <c r="N153" i="78"/>
  <c r="N152" i="78"/>
  <c r="N151" i="78"/>
  <c r="N150" i="78"/>
  <c r="N149" i="78"/>
  <c r="N148" i="78"/>
  <c r="N147" i="78"/>
  <c r="N146" i="78"/>
  <c r="N145" i="78"/>
  <c r="N144" i="78"/>
  <c r="N143" i="78"/>
  <c r="N142" i="78"/>
  <c r="N141" i="78"/>
  <c r="N140" i="78"/>
  <c r="N139" i="78"/>
  <c r="N138" i="78"/>
  <c r="N137" i="78"/>
  <c r="N136" i="78"/>
  <c r="N135" i="78"/>
  <c r="N134" i="78"/>
  <c r="N133" i="78"/>
  <c r="N132" i="78"/>
  <c r="N131" i="78"/>
  <c r="N130" i="78"/>
  <c r="N129" i="78"/>
  <c r="N128" i="78"/>
  <c r="N127" i="78"/>
  <c r="N126" i="78"/>
  <c r="N125" i="78"/>
  <c r="N124" i="78"/>
  <c r="N123" i="78"/>
  <c r="N122" i="78"/>
  <c r="N121" i="78"/>
  <c r="N120" i="78"/>
  <c r="N119" i="78"/>
  <c r="N118" i="78"/>
  <c r="N117" i="78"/>
  <c r="N116" i="78"/>
  <c r="N115" i="78"/>
  <c r="N114" i="78"/>
  <c r="N113" i="78"/>
  <c r="N112" i="78"/>
  <c r="N111" i="78"/>
  <c r="N110" i="78"/>
  <c r="N109" i="78"/>
  <c r="N108" i="78"/>
  <c r="N107" i="78"/>
  <c r="N106" i="78"/>
  <c r="N105" i="78"/>
  <c r="N104" i="78"/>
  <c r="N103" i="78"/>
  <c r="N102" i="78"/>
  <c r="N101" i="78"/>
  <c r="N100" i="78"/>
  <c r="N99" i="78"/>
  <c r="N98" i="78"/>
  <c r="N97" i="78"/>
  <c r="N96" i="78"/>
  <c r="N95" i="78"/>
  <c r="N94" i="78"/>
  <c r="N93" i="78"/>
  <c r="N92" i="78"/>
  <c r="N91" i="78"/>
  <c r="N90" i="78"/>
  <c r="N89" i="78"/>
  <c r="N88" i="78"/>
  <c r="N87" i="78"/>
  <c r="N86" i="78"/>
  <c r="N85" i="78"/>
  <c r="N84" i="78"/>
  <c r="N83" i="78"/>
  <c r="N82" i="78"/>
  <c r="N81" i="78"/>
  <c r="N80" i="78"/>
  <c r="N79" i="78"/>
  <c r="N78" i="78"/>
  <c r="N77" i="78"/>
  <c r="N76" i="78"/>
  <c r="N75" i="78"/>
  <c r="N74" i="78"/>
  <c r="N73" i="78"/>
  <c r="N72" i="78"/>
  <c r="N71" i="78"/>
  <c r="N70" i="78"/>
  <c r="N69" i="78"/>
  <c r="N68" i="78"/>
  <c r="N67" i="78"/>
  <c r="N66" i="78"/>
  <c r="N65" i="78"/>
  <c r="N64" i="78"/>
  <c r="N63" i="78"/>
  <c r="N62" i="78"/>
  <c r="N61" i="78"/>
  <c r="N60" i="78"/>
  <c r="N59" i="78"/>
  <c r="N58" i="78"/>
  <c r="N57" i="78"/>
  <c r="N56" i="78"/>
  <c r="N55" i="78"/>
  <c r="N54" i="78"/>
  <c r="N53" i="78"/>
  <c r="N52" i="78"/>
  <c r="N51" i="78"/>
  <c r="N50" i="78"/>
  <c r="N49" i="78"/>
  <c r="N48" i="78"/>
  <c r="N47" i="78"/>
  <c r="N46" i="78"/>
  <c r="N45" i="78"/>
  <c r="N44" i="78"/>
  <c r="N43" i="78"/>
  <c r="N42" i="78"/>
  <c r="N41" i="78"/>
  <c r="N40" i="78"/>
  <c r="N39" i="78"/>
  <c r="N38" i="78"/>
  <c r="N37" i="78"/>
  <c r="N36" i="78"/>
  <c r="N35" i="78"/>
  <c r="N34" i="78"/>
  <c r="N33" i="78"/>
  <c r="N32" i="78"/>
  <c r="N31" i="78"/>
  <c r="N30" i="78"/>
  <c r="N29" i="78"/>
  <c r="N28" i="78"/>
  <c r="N27" i="78"/>
  <c r="N26" i="78"/>
  <c r="N25" i="78"/>
  <c r="N24" i="78"/>
  <c r="N23" i="78"/>
  <c r="N22" i="78"/>
  <c r="N21" i="78"/>
  <c r="N20" i="78"/>
  <c r="N19" i="78"/>
  <c r="N18" i="78"/>
  <c r="N17" i="78"/>
  <c r="N16" i="78"/>
  <c r="N15" i="78"/>
  <c r="N14" i="78"/>
  <c r="N13" i="78"/>
  <c r="N12" i="78"/>
  <c r="N11" i="78"/>
  <c r="N10" i="78"/>
  <c r="N9" i="78"/>
  <c r="C6" i="78"/>
  <c r="C5" i="78"/>
  <c r="D2" i="78"/>
  <c r="B2" i="78"/>
  <c r="M310" i="77"/>
  <c r="M314" i="77" s="1"/>
  <c r="L310" i="77"/>
  <c r="L314" i="77" s="1"/>
  <c r="M311" i="77"/>
  <c r="M315" i="77" s="1"/>
  <c r="E33" i="1" s="1"/>
  <c r="G33" i="1" s="1"/>
  <c r="L311" i="77"/>
  <c r="L315" i="77" s="1"/>
  <c r="M309" i="77"/>
  <c r="L309" i="77"/>
  <c r="N308" i="77"/>
  <c r="N307" i="77"/>
  <c r="N306" i="77"/>
  <c r="N305" i="77"/>
  <c r="N304" i="77"/>
  <c r="N303" i="77"/>
  <c r="N302" i="77"/>
  <c r="N301" i="77"/>
  <c r="N300" i="77"/>
  <c r="N299" i="77"/>
  <c r="N298" i="77"/>
  <c r="N297" i="77"/>
  <c r="N296" i="77"/>
  <c r="N295" i="77"/>
  <c r="N294" i="77"/>
  <c r="N293" i="77"/>
  <c r="N292" i="77"/>
  <c r="N291" i="77"/>
  <c r="N290" i="77"/>
  <c r="N289" i="77"/>
  <c r="N288" i="77"/>
  <c r="N287" i="77"/>
  <c r="N286" i="77"/>
  <c r="N285" i="77"/>
  <c r="N284" i="77"/>
  <c r="N283" i="77"/>
  <c r="N282" i="77"/>
  <c r="N281" i="77"/>
  <c r="N280" i="77"/>
  <c r="N279" i="77"/>
  <c r="N278" i="77"/>
  <c r="N277" i="77"/>
  <c r="N276" i="77"/>
  <c r="N275" i="77"/>
  <c r="N274" i="77"/>
  <c r="N273" i="77"/>
  <c r="N272" i="77"/>
  <c r="N271" i="77"/>
  <c r="N270" i="77"/>
  <c r="N269" i="77"/>
  <c r="N268" i="77"/>
  <c r="N267" i="77"/>
  <c r="N266" i="77"/>
  <c r="N265" i="77"/>
  <c r="N264" i="77"/>
  <c r="N263" i="77"/>
  <c r="N262" i="77"/>
  <c r="N261" i="77"/>
  <c r="N260" i="77"/>
  <c r="N259" i="77"/>
  <c r="N258" i="77"/>
  <c r="N257" i="77"/>
  <c r="N256" i="77"/>
  <c r="N255" i="77"/>
  <c r="N254" i="77"/>
  <c r="N253" i="77"/>
  <c r="N252" i="77"/>
  <c r="N251" i="77"/>
  <c r="N250" i="77"/>
  <c r="N249" i="77"/>
  <c r="N248" i="77"/>
  <c r="N247" i="77"/>
  <c r="N246" i="77"/>
  <c r="N245" i="77"/>
  <c r="N244" i="77"/>
  <c r="N243" i="77"/>
  <c r="N242" i="77"/>
  <c r="N241" i="77"/>
  <c r="N240" i="77"/>
  <c r="N239" i="77"/>
  <c r="N238" i="77"/>
  <c r="N237" i="77"/>
  <c r="N236" i="77"/>
  <c r="N235" i="77"/>
  <c r="N234" i="77"/>
  <c r="N233" i="77"/>
  <c r="N232" i="77"/>
  <c r="N231" i="77"/>
  <c r="N230" i="77"/>
  <c r="N229" i="77"/>
  <c r="N228" i="77"/>
  <c r="N227" i="77"/>
  <c r="N226" i="77"/>
  <c r="N225" i="77"/>
  <c r="N224" i="77"/>
  <c r="N223" i="77"/>
  <c r="N222" i="77"/>
  <c r="N221" i="77"/>
  <c r="N220" i="77"/>
  <c r="N219" i="77"/>
  <c r="N218" i="77"/>
  <c r="N217" i="77"/>
  <c r="N216" i="77"/>
  <c r="N215" i="77"/>
  <c r="N214" i="77"/>
  <c r="N213" i="77"/>
  <c r="N212" i="77"/>
  <c r="N211" i="77"/>
  <c r="N210" i="77"/>
  <c r="N209" i="77"/>
  <c r="N208" i="77"/>
  <c r="N207" i="77"/>
  <c r="N206" i="77"/>
  <c r="N205" i="77"/>
  <c r="N204" i="77"/>
  <c r="N203" i="77"/>
  <c r="N202" i="77"/>
  <c r="N201" i="77"/>
  <c r="N200" i="77"/>
  <c r="N199" i="77"/>
  <c r="N198" i="77"/>
  <c r="N197" i="77"/>
  <c r="N196" i="77"/>
  <c r="N195" i="77"/>
  <c r="N194" i="77"/>
  <c r="N193" i="77"/>
  <c r="N192" i="77"/>
  <c r="N191" i="77"/>
  <c r="N190" i="77"/>
  <c r="N189" i="77"/>
  <c r="N188" i="77"/>
  <c r="N187" i="77"/>
  <c r="N186" i="77"/>
  <c r="N185" i="77"/>
  <c r="N184" i="77"/>
  <c r="N183" i="77"/>
  <c r="N182" i="77"/>
  <c r="N181" i="77"/>
  <c r="N180" i="77"/>
  <c r="N179" i="77"/>
  <c r="N178" i="77"/>
  <c r="N177" i="77"/>
  <c r="N176" i="77"/>
  <c r="N175" i="77"/>
  <c r="N174" i="77"/>
  <c r="N173" i="77"/>
  <c r="N172" i="77"/>
  <c r="N171" i="77"/>
  <c r="N170" i="77"/>
  <c r="N169" i="77"/>
  <c r="N168" i="77"/>
  <c r="N167" i="77"/>
  <c r="N166" i="77"/>
  <c r="N165" i="77"/>
  <c r="N164" i="77"/>
  <c r="N163" i="77"/>
  <c r="N162" i="77"/>
  <c r="N161" i="77"/>
  <c r="N160" i="77"/>
  <c r="N159" i="77"/>
  <c r="N158" i="77"/>
  <c r="N157" i="77"/>
  <c r="N156" i="77"/>
  <c r="N155" i="77"/>
  <c r="N154" i="77"/>
  <c r="N153" i="77"/>
  <c r="N152" i="77"/>
  <c r="N151" i="77"/>
  <c r="N150" i="77"/>
  <c r="N149" i="77"/>
  <c r="N148" i="77"/>
  <c r="N147" i="77"/>
  <c r="N146" i="77"/>
  <c r="N145" i="77"/>
  <c r="N144" i="77"/>
  <c r="N143" i="77"/>
  <c r="N142" i="77"/>
  <c r="N141" i="77"/>
  <c r="N140" i="77"/>
  <c r="N139" i="77"/>
  <c r="N138" i="77"/>
  <c r="N137" i="77"/>
  <c r="N136" i="77"/>
  <c r="N135" i="77"/>
  <c r="N134" i="77"/>
  <c r="N133" i="77"/>
  <c r="N132" i="77"/>
  <c r="N131" i="77"/>
  <c r="N130" i="77"/>
  <c r="N129" i="77"/>
  <c r="N128" i="77"/>
  <c r="N127" i="77"/>
  <c r="N126" i="77"/>
  <c r="N125" i="77"/>
  <c r="N124" i="77"/>
  <c r="N123" i="77"/>
  <c r="N122" i="77"/>
  <c r="N121" i="77"/>
  <c r="N120" i="77"/>
  <c r="N119" i="77"/>
  <c r="N118" i="77"/>
  <c r="N117" i="77"/>
  <c r="N116" i="77"/>
  <c r="N115" i="77"/>
  <c r="N114" i="77"/>
  <c r="N113" i="77"/>
  <c r="N112" i="77"/>
  <c r="N111" i="77"/>
  <c r="N110" i="77"/>
  <c r="N109" i="77"/>
  <c r="N108" i="77"/>
  <c r="N107" i="77"/>
  <c r="N106" i="77"/>
  <c r="N105" i="77"/>
  <c r="N104" i="77"/>
  <c r="N103" i="77"/>
  <c r="N102" i="77"/>
  <c r="N101" i="77"/>
  <c r="N100" i="77"/>
  <c r="N99" i="77"/>
  <c r="N98" i="77"/>
  <c r="N97" i="77"/>
  <c r="N96" i="77"/>
  <c r="N95" i="77"/>
  <c r="N94" i="77"/>
  <c r="N93" i="77"/>
  <c r="N92" i="77"/>
  <c r="N91" i="77"/>
  <c r="N90" i="77"/>
  <c r="N89" i="77"/>
  <c r="N88" i="77"/>
  <c r="N87" i="77"/>
  <c r="N86" i="77"/>
  <c r="N85" i="77"/>
  <c r="N84" i="77"/>
  <c r="N83" i="77"/>
  <c r="N82" i="77"/>
  <c r="N81" i="77"/>
  <c r="N80" i="77"/>
  <c r="N79" i="77"/>
  <c r="N78" i="77"/>
  <c r="N77" i="77"/>
  <c r="N76" i="77"/>
  <c r="N75" i="77"/>
  <c r="N74" i="77"/>
  <c r="N73" i="77"/>
  <c r="N72" i="77"/>
  <c r="N71" i="77"/>
  <c r="N70" i="77"/>
  <c r="N69" i="77"/>
  <c r="N68" i="77"/>
  <c r="N67" i="77"/>
  <c r="N66" i="77"/>
  <c r="N65" i="77"/>
  <c r="N64" i="77"/>
  <c r="N63" i="77"/>
  <c r="N62" i="77"/>
  <c r="N61" i="77"/>
  <c r="N60" i="77"/>
  <c r="N59" i="77"/>
  <c r="N58" i="77"/>
  <c r="N57" i="77"/>
  <c r="N56" i="77"/>
  <c r="N55" i="77"/>
  <c r="N54" i="77"/>
  <c r="N53" i="77"/>
  <c r="N52" i="77"/>
  <c r="N51" i="77"/>
  <c r="N50" i="77"/>
  <c r="N49" i="77"/>
  <c r="N48" i="77"/>
  <c r="N47" i="77"/>
  <c r="N46" i="77"/>
  <c r="N45" i="77"/>
  <c r="N44" i="77"/>
  <c r="N43" i="77"/>
  <c r="N42" i="77"/>
  <c r="N41" i="77"/>
  <c r="N40" i="77"/>
  <c r="N39" i="77"/>
  <c r="N38" i="77"/>
  <c r="N37" i="77"/>
  <c r="N36" i="77"/>
  <c r="N35" i="77"/>
  <c r="N34" i="77"/>
  <c r="N33" i="77"/>
  <c r="N32" i="77"/>
  <c r="N31" i="77"/>
  <c r="N30" i="77"/>
  <c r="N29" i="77"/>
  <c r="N28" i="77"/>
  <c r="N27" i="77"/>
  <c r="N26" i="77"/>
  <c r="N25" i="77"/>
  <c r="N24" i="77"/>
  <c r="N23" i="77"/>
  <c r="N22" i="77"/>
  <c r="N21" i="77"/>
  <c r="N20" i="77"/>
  <c r="N19" i="77"/>
  <c r="N18" i="77"/>
  <c r="N17" i="77"/>
  <c r="N16" i="77"/>
  <c r="N15" i="77"/>
  <c r="N14" i="77"/>
  <c r="N13" i="77"/>
  <c r="N12" i="77"/>
  <c r="N11" i="77"/>
  <c r="N10" i="77"/>
  <c r="N9" i="77"/>
  <c r="C6" i="77"/>
  <c r="C5" i="77"/>
  <c r="D2" i="77"/>
  <c r="B2" i="77"/>
  <c r="L315" i="76"/>
  <c r="L314" i="76"/>
  <c r="L309" i="76"/>
  <c r="C6" i="76"/>
  <c r="C5" i="76"/>
  <c r="D2" i="76"/>
  <c r="B2" i="76"/>
  <c r="L310" i="75"/>
  <c r="L314" i="75" s="1"/>
  <c r="M311" i="75"/>
  <c r="M315" i="75" s="1"/>
  <c r="E27" i="1" s="1"/>
  <c r="G27" i="1" s="1"/>
  <c r="L311" i="75"/>
  <c r="L315" i="75" s="1"/>
  <c r="M310" i="75"/>
  <c r="M314" i="75" s="1"/>
  <c r="E26" i="1" s="1"/>
  <c r="M309" i="75"/>
  <c r="L309" i="75"/>
  <c r="N308" i="75"/>
  <c r="N307" i="75"/>
  <c r="N306" i="75"/>
  <c r="N305" i="75"/>
  <c r="N304" i="75"/>
  <c r="N303" i="75"/>
  <c r="N302" i="75"/>
  <c r="N301" i="75"/>
  <c r="N300" i="75"/>
  <c r="N299" i="75"/>
  <c r="N298" i="75"/>
  <c r="N297" i="75"/>
  <c r="N296" i="75"/>
  <c r="N295" i="75"/>
  <c r="N294" i="75"/>
  <c r="N293" i="75"/>
  <c r="N292" i="75"/>
  <c r="N291" i="75"/>
  <c r="N290" i="75"/>
  <c r="N289" i="75"/>
  <c r="N288" i="75"/>
  <c r="N287" i="75"/>
  <c r="N286" i="75"/>
  <c r="N285" i="75"/>
  <c r="N284" i="75"/>
  <c r="N283" i="75"/>
  <c r="N282" i="75"/>
  <c r="N281" i="75"/>
  <c r="N280" i="75"/>
  <c r="N279" i="75"/>
  <c r="N278" i="75"/>
  <c r="N277" i="75"/>
  <c r="N276" i="75"/>
  <c r="N275" i="75"/>
  <c r="N274" i="75"/>
  <c r="N273" i="75"/>
  <c r="N272" i="75"/>
  <c r="N271" i="75"/>
  <c r="N270" i="75"/>
  <c r="N269" i="75"/>
  <c r="N268" i="75"/>
  <c r="N267" i="75"/>
  <c r="N266" i="75"/>
  <c r="N265" i="75"/>
  <c r="N264" i="75"/>
  <c r="N263" i="75"/>
  <c r="N262" i="75"/>
  <c r="N261" i="75"/>
  <c r="N260" i="75"/>
  <c r="N259" i="75"/>
  <c r="N258" i="75"/>
  <c r="N257" i="75"/>
  <c r="N256" i="75"/>
  <c r="N255" i="75"/>
  <c r="N254" i="75"/>
  <c r="N253" i="75"/>
  <c r="N252" i="75"/>
  <c r="N251" i="75"/>
  <c r="N250" i="75"/>
  <c r="N249" i="75"/>
  <c r="N248" i="75"/>
  <c r="N247" i="75"/>
  <c r="N246" i="75"/>
  <c r="N245" i="75"/>
  <c r="N244" i="75"/>
  <c r="N243" i="75"/>
  <c r="N242" i="75"/>
  <c r="N241" i="75"/>
  <c r="N240" i="75"/>
  <c r="N239" i="75"/>
  <c r="N238" i="75"/>
  <c r="N237" i="75"/>
  <c r="N236" i="75"/>
  <c r="N235" i="75"/>
  <c r="N234" i="75"/>
  <c r="N233" i="75"/>
  <c r="N232" i="75"/>
  <c r="N231" i="75"/>
  <c r="N230" i="75"/>
  <c r="N229" i="75"/>
  <c r="N228" i="75"/>
  <c r="N227" i="75"/>
  <c r="N226" i="75"/>
  <c r="N225" i="75"/>
  <c r="N224" i="75"/>
  <c r="N223" i="75"/>
  <c r="N222" i="75"/>
  <c r="N221" i="75"/>
  <c r="N220" i="75"/>
  <c r="N219" i="75"/>
  <c r="N218" i="75"/>
  <c r="N217" i="75"/>
  <c r="N216" i="75"/>
  <c r="N215" i="75"/>
  <c r="N214" i="75"/>
  <c r="N213" i="75"/>
  <c r="N212" i="75"/>
  <c r="N211" i="75"/>
  <c r="N210" i="75"/>
  <c r="N209" i="75"/>
  <c r="N208" i="75"/>
  <c r="N207" i="75"/>
  <c r="N206" i="75"/>
  <c r="N205" i="75"/>
  <c r="N204" i="75"/>
  <c r="N203" i="75"/>
  <c r="N202" i="75"/>
  <c r="N201" i="75"/>
  <c r="N200" i="75"/>
  <c r="N199" i="75"/>
  <c r="N198" i="75"/>
  <c r="N197" i="75"/>
  <c r="N196" i="75"/>
  <c r="N195" i="75"/>
  <c r="N194" i="75"/>
  <c r="N193" i="75"/>
  <c r="N192" i="75"/>
  <c r="N191" i="75"/>
  <c r="N190" i="75"/>
  <c r="N189" i="75"/>
  <c r="N188" i="75"/>
  <c r="N187" i="75"/>
  <c r="N186" i="75"/>
  <c r="N185" i="75"/>
  <c r="N184" i="75"/>
  <c r="N183" i="75"/>
  <c r="N182" i="75"/>
  <c r="N181" i="75"/>
  <c r="N180" i="75"/>
  <c r="N179" i="75"/>
  <c r="N178" i="75"/>
  <c r="N177" i="75"/>
  <c r="N176" i="75"/>
  <c r="N175" i="75"/>
  <c r="N174" i="75"/>
  <c r="N173" i="75"/>
  <c r="N172" i="75"/>
  <c r="N171" i="75"/>
  <c r="N170" i="75"/>
  <c r="N169" i="75"/>
  <c r="N168" i="75"/>
  <c r="N167" i="75"/>
  <c r="N166" i="75"/>
  <c r="N165" i="75"/>
  <c r="N164" i="75"/>
  <c r="N163" i="75"/>
  <c r="N162" i="75"/>
  <c r="N161" i="75"/>
  <c r="N160" i="75"/>
  <c r="N159" i="75"/>
  <c r="N158" i="75"/>
  <c r="N157" i="75"/>
  <c r="N156" i="75"/>
  <c r="N155" i="75"/>
  <c r="N154" i="75"/>
  <c r="N153" i="75"/>
  <c r="N152" i="75"/>
  <c r="N151" i="75"/>
  <c r="N150" i="75"/>
  <c r="N149" i="75"/>
  <c r="N148" i="75"/>
  <c r="N147" i="75"/>
  <c r="N146" i="75"/>
  <c r="N145" i="75"/>
  <c r="N144" i="75"/>
  <c r="N143" i="75"/>
  <c r="N142" i="75"/>
  <c r="N141" i="75"/>
  <c r="N140" i="75"/>
  <c r="N139" i="75"/>
  <c r="N138" i="75"/>
  <c r="N137" i="75"/>
  <c r="N136" i="75"/>
  <c r="N135" i="75"/>
  <c r="N134" i="75"/>
  <c r="N133" i="75"/>
  <c r="N132" i="75"/>
  <c r="N131" i="75"/>
  <c r="N130" i="75"/>
  <c r="N129" i="75"/>
  <c r="N128" i="75"/>
  <c r="N127" i="75"/>
  <c r="N126" i="75"/>
  <c r="N125" i="75"/>
  <c r="N124" i="75"/>
  <c r="N123" i="75"/>
  <c r="N122" i="75"/>
  <c r="N121" i="75"/>
  <c r="N120" i="75"/>
  <c r="N119" i="75"/>
  <c r="N118" i="75"/>
  <c r="N117" i="75"/>
  <c r="N116" i="75"/>
  <c r="N115" i="75"/>
  <c r="N114" i="75"/>
  <c r="N113" i="75"/>
  <c r="N112" i="75"/>
  <c r="N111" i="75"/>
  <c r="N110" i="75"/>
  <c r="N109" i="75"/>
  <c r="N108" i="75"/>
  <c r="N107" i="75"/>
  <c r="N106" i="75"/>
  <c r="N105" i="75"/>
  <c r="N104" i="75"/>
  <c r="N103" i="75"/>
  <c r="N102" i="75"/>
  <c r="N101" i="75"/>
  <c r="N100" i="75"/>
  <c r="N99" i="75"/>
  <c r="N98" i="75"/>
  <c r="N97" i="75"/>
  <c r="N96" i="75"/>
  <c r="N95" i="75"/>
  <c r="N94" i="75"/>
  <c r="N93" i="75"/>
  <c r="N92" i="75"/>
  <c r="N91" i="75"/>
  <c r="N90" i="75"/>
  <c r="N89" i="75"/>
  <c r="N88" i="75"/>
  <c r="N87" i="75"/>
  <c r="N86" i="75"/>
  <c r="N85" i="75"/>
  <c r="N84" i="75"/>
  <c r="N83" i="75"/>
  <c r="N82" i="75"/>
  <c r="N81" i="75"/>
  <c r="N80" i="75"/>
  <c r="N79" i="75"/>
  <c r="N78" i="75"/>
  <c r="N77" i="75"/>
  <c r="N76" i="75"/>
  <c r="N75" i="75"/>
  <c r="N74" i="75"/>
  <c r="N73" i="75"/>
  <c r="N72" i="75"/>
  <c r="N71" i="75"/>
  <c r="N70" i="75"/>
  <c r="N69" i="75"/>
  <c r="N68" i="75"/>
  <c r="N67" i="75"/>
  <c r="N66" i="75"/>
  <c r="N65" i="75"/>
  <c r="N64" i="75"/>
  <c r="N63" i="75"/>
  <c r="N62" i="75"/>
  <c r="N61" i="75"/>
  <c r="N60" i="75"/>
  <c r="N59" i="75"/>
  <c r="N58" i="75"/>
  <c r="N57" i="75"/>
  <c r="N56" i="75"/>
  <c r="N55" i="75"/>
  <c r="N54" i="75"/>
  <c r="N53" i="75"/>
  <c r="N52" i="75"/>
  <c r="N51" i="75"/>
  <c r="N50" i="75"/>
  <c r="N49" i="75"/>
  <c r="N48" i="75"/>
  <c r="N47" i="75"/>
  <c r="N46" i="75"/>
  <c r="N45" i="75"/>
  <c r="N44" i="75"/>
  <c r="N43" i="75"/>
  <c r="N42" i="75"/>
  <c r="N41" i="75"/>
  <c r="N40" i="75"/>
  <c r="N39" i="75"/>
  <c r="N38" i="75"/>
  <c r="N37" i="75"/>
  <c r="N36" i="75"/>
  <c r="N35" i="75"/>
  <c r="N34" i="75"/>
  <c r="N33" i="75"/>
  <c r="N32" i="75"/>
  <c r="N31" i="75"/>
  <c r="N30" i="75"/>
  <c r="N29" i="75"/>
  <c r="N28" i="75"/>
  <c r="N27" i="75"/>
  <c r="N26" i="75"/>
  <c r="N25" i="75"/>
  <c r="N24" i="75"/>
  <c r="N23" i="75"/>
  <c r="N22" i="75"/>
  <c r="N21" i="75"/>
  <c r="N20" i="75"/>
  <c r="N19" i="75"/>
  <c r="N18" i="75"/>
  <c r="N17" i="75"/>
  <c r="N16" i="75"/>
  <c r="N15" i="75"/>
  <c r="N14" i="75"/>
  <c r="N13" i="75"/>
  <c r="N12" i="75"/>
  <c r="N11" i="75"/>
  <c r="N10" i="75"/>
  <c r="N9" i="75"/>
  <c r="C6" i="75"/>
  <c r="C5" i="75"/>
  <c r="D2" i="75"/>
  <c r="B2" i="75"/>
  <c r="M315" i="74"/>
  <c r="E25" i="1" s="1"/>
  <c r="G25" i="1" s="1"/>
  <c r="M310" i="74"/>
  <c r="L311" i="74"/>
  <c r="L315" i="74" s="1"/>
  <c r="L310" i="74"/>
  <c r="L314" i="74" s="1"/>
  <c r="M309" i="74"/>
  <c r="L309" i="74"/>
  <c r="N10" i="74"/>
  <c r="N9" i="74"/>
  <c r="C6" i="74"/>
  <c r="C5" i="74"/>
  <c r="D2" i="74"/>
  <c r="B2" i="74"/>
  <c r="M311" i="73"/>
  <c r="L311" i="73"/>
  <c r="L315" i="73" s="1"/>
  <c r="M310" i="73"/>
  <c r="L310" i="73"/>
  <c r="L314" i="73" s="1"/>
  <c r="M309" i="73"/>
  <c r="L309" i="73"/>
  <c r="N10" i="73"/>
  <c r="N9" i="73"/>
  <c r="C6" i="73"/>
  <c r="C5" i="73"/>
  <c r="D2" i="73"/>
  <c r="B2" i="73"/>
  <c r="M311" i="72"/>
  <c r="M315" i="72" s="1"/>
  <c r="L311" i="72"/>
  <c r="L315" i="72" s="1"/>
  <c r="M310" i="72"/>
  <c r="M314" i="72" s="1"/>
  <c r="L310" i="72"/>
  <c r="L314" i="72" s="1"/>
  <c r="G26" i="1" l="1"/>
  <c r="F60" i="1"/>
  <c r="G36" i="1"/>
  <c r="G40" i="1"/>
  <c r="F70" i="1"/>
  <c r="G42" i="1"/>
  <c r="F72" i="1"/>
  <c r="L316" i="80"/>
  <c r="M316" i="80"/>
  <c r="L316" i="77"/>
  <c r="M316" i="77"/>
  <c r="M314" i="74"/>
  <c r="E24" i="1" s="1"/>
  <c r="M314" i="73"/>
  <c r="E22" i="1" s="1"/>
  <c r="M315" i="73"/>
  <c r="E23" i="1" s="1"/>
  <c r="G23" i="1" s="1"/>
  <c r="E32" i="1"/>
  <c r="G32" i="1" s="1"/>
  <c r="E38" i="1"/>
  <c r="M316" i="82"/>
  <c r="L316" i="82"/>
  <c r="M316" i="81"/>
  <c r="L316" i="81"/>
  <c r="M316" i="79"/>
  <c r="L316" i="79"/>
  <c r="M316" i="78"/>
  <c r="L316" i="78"/>
  <c r="L316" i="76"/>
  <c r="M316" i="75"/>
  <c r="G30" i="1" s="1"/>
  <c r="L316" i="75"/>
  <c r="L316" i="74"/>
  <c r="L316" i="73"/>
  <c r="G22" i="1" l="1"/>
  <c r="F56" i="1"/>
  <c r="F57" i="1" s="1"/>
  <c r="G24" i="1"/>
  <c r="F58" i="1"/>
  <c r="G60" i="1"/>
  <c r="G61" i="1" s="1"/>
  <c r="F66" i="1"/>
  <c r="G38" i="1"/>
  <c r="F68" i="1"/>
  <c r="G70" i="1"/>
  <c r="G71" i="1" s="1"/>
  <c r="G72" i="1"/>
  <c r="G73" i="1" s="1"/>
  <c r="M316" i="74"/>
  <c r="M316" i="73"/>
  <c r="E21" i="1"/>
  <c r="G21" i="1" s="1"/>
  <c r="L316" i="72"/>
  <c r="M309" i="72"/>
  <c r="L309" i="72"/>
  <c r="N10" i="72"/>
  <c r="N9" i="72"/>
  <c r="C6" i="72"/>
  <c r="C5" i="72"/>
  <c r="D2" i="72"/>
  <c r="B2" i="72"/>
  <c r="C11" i="71"/>
  <c r="C10" i="71"/>
  <c r="G66" i="1" l="1"/>
  <c r="G67" i="1" s="1"/>
  <c r="G56" i="1"/>
  <c r="G57" i="1" s="1"/>
  <c r="G58" i="1"/>
  <c r="G59" i="1" s="1"/>
  <c r="G68" i="1"/>
  <c r="G69" i="1" s="1"/>
  <c r="N316" i="76"/>
  <c r="M316" i="72"/>
  <c r="E20" i="1"/>
  <c r="F54" i="1" s="1"/>
  <c r="F55" i="1" s="1"/>
  <c r="G20" i="1" l="1"/>
  <c r="M311" i="16"/>
  <c r="M315" i="16" s="1"/>
  <c r="L311" i="16"/>
  <c r="L315" i="16" s="1"/>
  <c r="M310" i="16"/>
  <c r="M314" i="16" s="1"/>
  <c r="L310" i="16"/>
  <c r="L314" i="16" s="1"/>
  <c r="M310" i="68"/>
  <c r="M314" i="68" s="1"/>
  <c r="M311" i="68"/>
  <c r="M315" i="68" s="1"/>
  <c r="L311" i="68"/>
  <c r="L315" i="68" s="1"/>
  <c r="L310" i="68"/>
  <c r="L314" i="68" s="1"/>
  <c r="G54" i="1" l="1"/>
  <c r="G55" i="1" s="1"/>
  <c r="M316" i="16"/>
  <c r="C19" i="1" s="1"/>
  <c r="O310" i="16"/>
  <c r="O314" i="16"/>
  <c r="O311" i="16"/>
  <c r="O315" i="16"/>
  <c r="P310" i="16"/>
  <c r="P311" i="16"/>
  <c r="L316" i="16"/>
  <c r="N308" i="68"/>
  <c r="N307" i="68"/>
  <c r="N306" i="68"/>
  <c r="N305" i="68"/>
  <c r="N304" i="68"/>
  <c r="E18" i="1" l="1"/>
  <c r="P314" i="16"/>
  <c r="P315" i="16"/>
  <c r="E19" i="1"/>
  <c r="G19" i="1" s="1"/>
  <c r="F52" i="1" l="1"/>
  <c r="F53" i="1" s="1"/>
  <c r="G18" i="1"/>
  <c r="O316" i="16"/>
  <c r="P316" i="16"/>
  <c r="L309" i="16"/>
  <c r="L309" i="68"/>
  <c r="P308" i="16"/>
  <c r="O308" i="16"/>
  <c r="P307" i="16"/>
  <c r="O307" i="16"/>
  <c r="P306" i="16"/>
  <c r="O306" i="16"/>
  <c r="P305" i="16"/>
  <c r="O305" i="16"/>
  <c r="P304" i="16"/>
  <c r="O304" i="16"/>
  <c r="P303" i="16"/>
  <c r="O303" i="16"/>
  <c r="P302" i="16"/>
  <c r="O302" i="16"/>
  <c r="P301" i="16"/>
  <c r="O301" i="16"/>
  <c r="P300" i="16"/>
  <c r="O300" i="16"/>
  <c r="P299" i="16"/>
  <c r="O299" i="16"/>
  <c r="P298" i="16"/>
  <c r="O298" i="16"/>
  <c r="P297" i="16"/>
  <c r="O297" i="16"/>
  <c r="P296" i="16"/>
  <c r="O296" i="16"/>
  <c r="P295" i="16"/>
  <c r="O295" i="16"/>
  <c r="P294" i="16"/>
  <c r="O294" i="16"/>
  <c r="P293" i="16"/>
  <c r="O293" i="16"/>
  <c r="P292" i="16"/>
  <c r="O292" i="16"/>
  <c r="P291" i="16"/>
  <c r="O291" i="16"/>
  <c r="P290" i="16"/>
  <c r="O290" i="16"/>
  <c r="P289" i="16"/>
  <c r="O289" i="16"/>
  <c r="P288" i="16"/>
  <c r="O288" i="16"/>
  <c r="P287" i="16"/>
  <c r="O287" i="16"/>
  <c r="P286" i="16"/>
  <c r="O286" i="16"/>
  <c r="P285" i="16"/>
  <c r="O285" i="16"/>
  <c r="P284" i="16"/>
  <c r="O284" i="16"/>
  <c r="P283" i="16"/>
  <c r="O283" i="16"/>
  <c r="P282" i="16"/>
  <c r="O282" i="16"/>
  <c r="P281" i="16"/>
  <c r="O281" i="16"/>
  <c r="P280" i="16"/>
  <c r="O280" i="16"/>
  <c r="P279" i="16"/>
  <c r="O279" i="16"/>
  <c r="P278" i="16"/>
  <c r="O278" i="16"/>
  <c r="P277" i="16"/>
  <c r="O277" i="16"/>
  <c r="P276" i="16"/>
  <c r="O276" i="16"/>
  <c r="P275" i="16"/>
  <c r="O275" i="16"/>
  <c r="P274" i="16"/>
  <c r="O274" i="16"/>
  <c r="P273" i="16"/>
  <c r="O273" i="16"/>
  <c r="P272" i="16"/>
  <c r="O272" i="16"/>
  <c r="P271" i="16"/>
  <c r="O271" i="16"/>
  <c r="P270" i="16"/>
  <c r="O270" i="16"/>
  <c r="P269" i="16"/>
  <c r="O269" i="16"/>
  <c r="P268" i="16"/>
  <c r="O268" i="16"/>
  <c r="P267" i="16"/>
  <c r="O267" i="16"/>
  <c r="P266" i="16"/>
  <c r="O266" i="16"/>
  <c r="P265" i="16"/>
  <c r="O265" i="16"/>
  <c r="P264" i="16"/>
  <c r="O264" i="16"/>
  <c r="P263" i="16"/>
  <c r="O263" i="16"/>
  <c r="P262" i="16"/>
  <c r="O262" i="16"/>
  <c r="P261" i="16"/>
  <c r="O261" i="16"/>
  <c r="P260" i="16"/>
  <c r="O260" i="16"/>
  <c r="P259" i="16"/>
  <c r="O259" i="16"/>
  <c r="P258" i="16"/>
  <c r="O258" i="16"/>
  <c r="P257" i="16"/>
  <c r="O257" i="16"/>
  <c r="P256" i="16"/>
  <c r="O256" i="16"/>
  <c r="P255" i="16"/>
  <c r="O255" i="16"/>
  <c r="P254" i="16"/>
  <c r="O254" i="16"/>
  <c r="P253" i="16"/>
  <c r="O253" i="16"/>
  <c r="P252" i="16"/>
  <c r="O252" i="16"/>
  <c r="P251" i="16"/>
  <c r="O251" i="16"/>
  <c r="P250" i="16"/>
  <c r="O250" i="16"/>
  <c r="P249" i="16"/>
  <c r="O249" i="16"/>
  <c r="P248" i="16"/>
  <c r="O248" i="16"/>
  <c r="P247" i="16"/>
  <c r="O247" i="16"/>
  <c r="P246" i="16"/>
  <c r="O246" i="16"/>
  <c r="P245" i="16"/>
  <c r="O245" i="16"/>
  <c r="P244" i="16"/>
  <c r="O244" i="16"/>
  <c r="P243" i="16"/>
  <c r="O243" i="16"/>
  <c r="P242" i="16"/>
  <c r="O242" i="16"/>
  <c r="P241" i="16"/>
  <c r="O241" i="16"/>
  <c r="P240" i="16"/>
  <c r="O240" i="16"/>
  <c r="P239" i="16"/>
  <c r="O239" i="16"/>
  <c r="P238" i="16"/>
  <c r="O238" i="16"/>
  <c r="P237" i="16"/>
  <c r="O237" i="16"/>
  <c r="P236" i="16"/>
  <c r="O236" i="16"/>
  <c r="P235" i="16"/>
  <c r="O235" i="16"/>
  <c r="P234" i="16"/>
  <c r="O234" i="16"/>
  <c r="P233" i="16"/>
  <c r="O233" i="16"/>
  <c r="P232" i="16"/>
  <c r="O232" i="16"/>
  <c r="P231" i="16"/>
  <c r="O231" i="16"/>
  <c r="P230" i="16"/>
  <c r="O230" i="16"/>
  <c r="P229" i="16"/>
  <c r="O229" i="16"/>
  <c r="P228" i="16"/>
  <c r="O228" i="16"/>
  <c r="P227" i="16"/>
  <c r="O227" i="16"/>
  <c r="P226" i="16"/>
  <c r="O226" i="16"/>
  <c r="P225" i="16"/>
  <c r="O225" i="16"/>
  <c r="P224" i="16"/>
  <c r="O224" i="16"/>
  <c r="P223" i="16"/>
  <c r="O223" i="16"/>
  <c r="P222" i="16"/>
  <c r="O222" i="16"/>
  <c r="P221" i="16"/>
  <c r="O221" i="16"/>
  <c r="P220" i="16"/>
  <c r="O220" i="16"/>
  <c r="P219" i="16"/>
  <c r="O219" i="16"/>
  <c r="P218" i="16"/>
  <c r="O218" i="16"/>
  <c r="P217" i="16"/>
  <c r="O217" i="16"/>
  <c r="P216" i="16"/>
  <c r="O216" i="16"/>
  <c r="P215" i="16"/>
  <c r="O215" i="16"/>
  <c r="P214" i="16"/>
  <c r="O214" i="16"/>
  <c r="P213" i="16"/>
  <c r="O213" i="16"/>
  <c r="P212" i="16"/>
  <c r="O212" i="16"/>
  <c r="P211" i="16"/>
  <c r="O211" i="16"/>
  <c r="P210" i="16"/>
  <c r="O210" i="16"/>
  <c r="P209" i="16"/>
  <c r="O209" i="16"/>
  <c r="P208" i="16"/>
  <c r="O208" i="16"/>
  <c r="P207" i="16"/>
  <c r="O207" i="16"/>
  <c r="P206" i="16"/>
  <c r="O206" i="16"/>
  <c r="P205" i="16"/>
  <c r="O205" i="16"/>
  <c r="P204" i="16"/>
  <c r="O204" i="16"/>
  <c r="P203" i="16"/>
  <c r="O203" i="16"/>
  <c r="P202" i="16"/>
  <c r="O202" i="16"/>
  <c r="P201" i="16"/>
  <c r="O201" i="16"/>
  <c r="P200" i="16"/>
  <c r="O200" i="16"/>
  <c r="P199" i="16"/>
  <c r="O199" i="16"/>
  <c r="P198" i="16"/>
  <c r="O198" i="16"/>
  <c r="P197" i="16"/>
  <c r="O197" i="16"/>
  <c r="P196" i="16"/>
  <c r="O196" i="16"/>
  <c r="P195" i="16"/>
  <c r="O195" i="16"/>
  <c r="P194" i="16"/>
  <c r="O194" i="16"/>
  <c r="P193" i="16"/>
  <c r="O193" i="16"/>
  <c r="P192" i="16"/>
  <c r="O192" i="16"/>
  <c r="P191" i="16"/>
  <c r="O191" i="16"/>
  <c r="P190" i="16"/>
  <c r="O190" i="16"/>
  <c r="P189" i="16"/>
  <c r="O189" i="16"/>
  <c r="P188" i="16"/>
  <c r="O188" i="16"/>
  <c r="P187" i="16"/>
  <c r="O187" i="16"/>
  <c r="P186" i="16"/>
  <c r="O186" i="16"/>
  <c r="P185" i="16"/>
  <c r="O185" i="16"/>
  <c r="P184" i="16"/>
  <c r="O184" i="16"/>
  <c r="P183" i="16"/>
  <c r="O183" i="16"/>
  <c r="P182" i="16"/>
  <c r="O182" i="16"/>
  <c r="P181" i="16"/>
  <c r="O181" i="16"/>
  <c r="P180" i="16"/>
  <c r="O180" i="16"/>
  <c r="P179" i="16"/>
  <c r="O179" i="16"/>
  <c r="P178" i="16"/>
  <c r="O178" i="16"/>
  <c r="P177" i="16"/>
  <c r="O177" i="16"/>
  <c r="P176" i="16"/>
  <c r="O176" i="16"/>
  <c r="P175" i="16"/>
  <c r="O175" i="16"/>
  <c r="P174" i="16"/>
  <c r="O174" i="16"/>
  <c r="P173" i="16"/>
  <c r="O173" i="16"/>
  <c r="P172" i="16"/>
  <c r="O172" i="16"/>
  <c r="P171" i="16"/>
  <c r="O171" i="16"/>
  <c r="P170" i="16"/>
  <c r="O170" i="16"/>
  <c r="P169" i="16"/>
  <c r="O169" i="16"/>
  <c r="P168" i="16"/>
  <c r="O168" i="16"/>
  <c r="P167" i="16"/>
  <c r="O167" i="16"/>
  <c r="P166" i="16"/>
  <c r="O166" i="16"/>
  <c r="P165" i="16"/>
  <c r="O165" i="16"/>
  <c r="P164" i="16"/>
  <c r="O164" i="16"/>
  <c r="P163" i="16"/>
  <c r="O163" i="16"/>
  <c r="P162" i="16"/>
  <c r="O162" i="16"/>
  <c r="P161" i="16"/>
  <c r="O161" i="16"/>
  <c r="P160" i="16"/>
  <c r="O160" i="16"/>
  <c r="P159" i="16"/>
  <c r="O159" i="16"/>
  <c r="P158" i="16"/>
  <c r="O158" i="16"/>
  <c r="P157" i="16"/>
  <c r="O157" i="16"/>
  <c r="P156" i="16"/>
  <c r="O156" i="16"/>
  <c r="P155" i="16"/>
  <c r="O155" i="16"/>
  <c r="P154" i="16"/>
  <c r="O154" i="16"/>
  <c r="P153" i="16"/>
  <c r="O153" i="16"/>
  <c r="P152" i="16"/>
  <c r="O152" i="16"/>
  <c r="P151" i="16"/>
  <c r="O151" i="16"/>
  <c r="P150" i="16"/>
  <c r="O150" i="16"/>
  <c r="P149" i="16"/>
  <c r="O149" i="16"/>
  <c r="P148" i="16"/>
  <c r="O148" i="16"/>
  <c r="P147" i="16"/>
  <c r="O147" i="16"/>
  <c r="P146" i="16"/>
  <c r="O146" i="16"/>
  <c r="P145" i="16"/>
  <c r="O145" i="16"/>
  <c r="P144" i="16"/>
  <c r="O144" i="16"/>
  <c r="P143" i="16"/>
  <c r="O143" i="16"/>
  <c r="P142" i="16"/>
  <c r="O142" i="16"/>
  <c r="P141" i="16"/>
  <c r="O141" i="16"/>
  <c r="P140" i="16"/>
  <c r="O140" i="16"/>
  <c r="P139" i="16"/>
  <c r="O139" i="16"/>
  <c r="P138" i="16"/>
  <c r="O138" i="16"/>
  <c r="P137" i="16"/>
  <c r="O137" i="16"/>
  <c r="P136" i="16"/>
  <c r="O136" i="16"/>
  <c r="P135" i="16"/>
  <c r="O135" i="16"/>
  <c r="P134" i="16"/>
  <c r="O134" i="16"/>
  <c r="P133" i="16"/>
  <c r="O133" i="16"/>
  <c r="P132" i="16"/>
  <c r="O132" i="16"/>
  <c r="P131" i="16"/>
  <c r="O131" i="16"/>
  <c r="P130" i="16"/>
  <c r="O130" i="16"/>
  <c r="P129" i="16"/>
  <c r="O129" i="16"/>
  <c r="P128" i="16"/>
  <c r="O128" i="16"/>
  <c r="P127" i="16"/>
  <c r="O127" i="16"/>
  <c r="P126" i="16"/>
  <c r="O126" i="16"/>
  <c r="P125" i="16"/>
  <c r="O125" i="16"/>
  <c r="P124" i="16"/>
  <c r="O124" i="16"/>
  <c r="P123" i="16"/>
  <c r="O123" i="16"/>
  <c r="P122" i="16"/>
  <c r="O122" i="16"/>
  <c r="P121" i="16"/>
  <c r="O121" i="16"/>
  <c r="P120" i="16"/>
  <c r="O120" i="16"/>
  <c r="P119" i="16"/>
  <c r="O119" i="16"/>
  <c r="P118" i="16"/>
  <c r="O118" i="16"/>
  <c r="P117" i="16"/>
  <c r="O117" i="16"/>
  <c r="P116" i="16"/>
  <c r="O116" i="16"/>
  <c r="P115" i="16"/>
  <c r="O115" i="16"/>
  <c r="P114" i="16"/>
  <c r="O114" i="16"/>
  <c r="P113" i="16"/>
  <c r="O113" i="16"/>
  <c r="P112" i="16"/>
  <c r="O112" i="16"/>
  <c r="P111" i="16"/>
  <c r="O111" i="16"/>
  <c r="P110" i="16"/>
  <c r="O110" i="16"/>
  <c r="P109" i="16"/>
  <c r="O109" i="16"/>
  <c r="P108" i="16"/>
  <c r="O108" i="16"/>
  <c r="P107" i="16"/>
  <c r="O107" i="16"/>
  <c r="P106" i="16"/>
  <c r="O106" i="16"/>
  <c r="P105" i="16"/>
  <c r="O105" i="16"/>
  <c r="P104" i="16"/>
  <c r="O104" i="16"/>
  <c r="P103" i="16"/>
  <c r="O103" i="16"/>
  <c r="P102" i="16"/>
  <c r="O102" i="16"/>
  <c r="P101" i="16"/>
  <c r="O101" i="16"/>
  <c r="P100" i="16"/>
  <c r="O100" i="16"/>
  <c r="P99" i="16"/>
  <c r="O99" i="16"/>
  <c r="P98" i="16"/>
  <c r="O98" i="16"/>
  <c r="P97" i="16"/>
  <c r="O97" i="16"/>
  <c r="P96" i="16"/>
  <c r="O96" i="16"/>
  <c r="P95" i="16"/>
  <c r="O95" i="16"/>
  <c r="P94" i="16"/>
  <c r="O94" i="16"/>
  <c r="P93" i="16"/>
  <c r="O93" i="16"/>
  <c r="P92" i="16"/>
  <c r="O92" i="16"/>
  <c r="P91" i="16"/>
  <c r="O91" i="16"/>
  <c r="P90" i="16"/>
  <c r="O90" i="16"/>
  <c r="P89" i="16"/>
  <c r="O89" i="16"/>
  <c r="P88" i="16"/>
  <c r="O88" i="16"/>
  <c r="P87" i="16"/>
  <c r="O87" i="16"/>
  <c r="P86" i="16"/>
  <c r="O86" i="16"/>
  <c r="P85" i="16"/>
  <c r="O85" i="16"/>
  <c r="P84" i="16"/>
  <c r="O84" i="16"/>
  <c r="P83" i="16"/>
  <c r="O83" i="16"/>
  <c r="P82" i="16"/>
  <c r="O82" i="16"/>
  <c r="P81" i="16"/>
  <c r="O81" i="16"/>
  <c r="P80" i="16"/>
  <c r="O80" i="16"/>
  <c r="P79" i="16"/>
  <c r="O79" i="16"/>
  <c r="P78" i="16"/>
  <c r="O78" i="16"/>
  <c r="P77" i="16"/>
  <c r="O77" i="16"/>
  <c r="P76" i="16"/>
  <c r="O76" i="16"/>
  <c r="P75" i="16"/>
  <c r="O75" i="16"/>
  <c r="P74" i="16"/>
  <c r="O74" i="16"/>
  <c r="P73" i="16"/>
  <c r="O73" i="16"/>
  <c r="P72" i="16"/>
  <c r="O72" i="16"/>
  <c r="P71" i="16"/>
  <c r="O71" i="16"/>
  <c r="P70" i="16"/>
  <c r="O70" i="16"/>
  <c r="P69" i="16"/>
  <c r="O69" i="16"/>
  <c r="P68" i="16"/>
  <c r="O68" i="16"/>
  <c r="P67" i="16"/>
  <c r="O67" i="16"/>
  <c r="P66" i="16"/>
  <c r="O66" i="16"/>
  <c r="P65" i="16"/>
  <c r="O65" i="16"/>
  <c r="P64" i="16"/>
  <c r="O64" i="16"/>
  <c r="P63" i="16"/>
  <c r="O63" i="16"/>
  <c r="P62" i="16"/>
  <c r="O62" i="16"/>
  <c r="P61" i="16"/>
  <c r="O61" i="16"/>
  <c r="P60" i="16"/>
  <c r="O60" i="16"/>
  <c r="P59" i="16"/>
  <c r="O59" i="16"/>
  <c r="P58" i="16"/>
  <c r="O58" i="16"/>
  <c r="P57" i="16"/>
  <c r="O57" i="16"/>
  <c r="P56" i="16"/>
  <c r="O56" i="16"/>
  <c r="P55" i="16"/>
  <c r="O55" i="16"/>
  <c r="P54" i="16"/>
  <c r="O54" i="16"/>
  <c r="P53" i="16"/>
  <c r="O53" i="16"/>
  <c r="P52" i="16"/>
  <c r="O52" i="16"/>
  <c r="P51" i="16"/>
  <c r="O51" i="16"/>
  <c r="P50" i="16"/>
  <c r="O50" i="16"/>
  <c r="P37" i="16"/>
  <c r="O37" i="16"/>
  <c r="P36" i="16"/>
  <c r="O36" i="16"/>
  <c r="P35" i="16"/>
  <c r="O35" i="16"/>
  <c r="P34" i="16"/>
  <c r="O34" i="16"/>
  <c r="P33" i="16"/>
  <c r="O33" i="16"/>
  <c r="P32" i="16"/>
  <c r="O32" i="16"/>
  <c r="P31" i="16"/>
  <c r="O31" i="16"/>
  <c r="P30" i="16"/>
  <c r="O30" i="16"/>
  <c r="P29" i="16"/>
  <c r="O29" i="16"/>
  <c r="P28" i="16"/>
  <c r="O28" i="16"/>
  <c r="P27" i="16"/>
  <c r="O27" i="16"/>
  <c r="P26" i="16"/>
  <c r="O26" i="16"/>
  <c r="P49" i="16"/>
  <c r="O49" i="16"/>
  <c r="P48" i="16"/>
  <c r="O48" i="16"/>
  <c r="P47" i="16"/>
  <c r="O47" i="16"/>
  <c r="P46" i="16"/>
  <c r="O46" i="16"/>
  <c r="P45" i="16"/>
  <c r="O45" i="16"/>
  <c r="P44" i="16"/>
  <c r="O44" i="16"/>
  <c r="P43" i="16"/>
  <c r="O43" i="16"/>
  <c r="P42" i="16"/>
  <c r="O42" i="16"/>
  <c r="P41" i="16"/>
  <c r="O41" i="16"/>
  <c r="P40" i="16"/>
  <c r="O40" i="16"/>
  <c r="P39" i="16"/>
  <c r="O39" i="16"/>
  <c r="P38" i="16"/>
  <c r="O38" i="16"/>
  <c r="E16" i="1"/>
  <c r="E17" i="1"/>
  <c r="N303" i="68"/>
  <c r="N293" i="68"/>
  <c r="N292" i="68"/>
  <c r="N291" i="68"/>
  <c r="N290" i="68"/>
  <c r="N289" i="68"/>
  <c r="N288" i="68"/>
  <c r="G52" i="1" l="1"/>
  <c r="G53" i="1" s="1"/>
  <c r="F49" i="1"/>
  <c r="F50" i="1" s="1"/>
  <c r="G17" i="1"/>
  <c r="E44" i="1"/>
  <c r="M316" i="68"/>
  <c r="G49" i="1" l="1"/>
  <c r="G50" i="1" s="1"/>
  <c r="L316" i="68"/>
  <c r="N295" i="68"/>
  <c r="N294" i="68"/>
  <c r="N287" i="68"/>
  <c r="N286" i="68"/>
  <c r="N285" i="68"/>
  <c r="N284" i="68"/>
  <c r="N283" i="68"/>
  <c r="N302" i="68"/>
  <c r="N301" i="68"/>
  <c r="N300" i="68"/>
  <c r="N299" i="68"/>
  <c r="N298" i="68"/>
  <c r="N297" i="68"/>
  <c r="N296" i="68"/>
  <c r="N282" i="68"/>
  <c r="N281" i="68"/>
  <c r="N280" i="68"/>
  <c r="N279" i="68"/>
  <c r="N278" i="68"/>
  <c r="N277" i="68"/>
  <c r="N276" i="68"/>
  <c r="N275" i="68"/>
  <c r="N274" i="68"/>
  <c r="N273" i="68"/>
  <c r="N272" i="68"/>
  <c r="N271" i="68"/>
  <c r="N270" i="68"/>
  <c r="N269" i="68"/>
  <c r="N268" i="68"/>
  <c r="N267" i="68"/>
  <c r="N266" i="68"/>
  <c r="N265" i="68"/>
  <c r="N264" i="68"/>
  <c r="N263" i="68"/>
  <c r="N262" i="68"/>
  <c r="N261" i="68"/>
  <c r="N260" i="68"/>
  <c r="N259" i="68"/>
  <c r="N258" i="68"/>
  <c r="N257" i="68"/>
  <c r="N256" i="68"/>
  <c r="N255" i="68"/>
  <c r="N254" i="68"/>
  <c r="N253" i="68"/>
  <c r="N252" i="68"/>
  <c r="N251" i="68"/>
  <c r="N250" i="68"/>
  <c r="N96" i="68" l="1"/>
  <c r="N95" i="68"/>
  <c r="N94" i="68"/>
  <c r="N93" i="68"/>
  <c r="N92" i="68"/>
  <c r="N91" i="68"/>
  <c r="N90" i="68"/>
  <c r="N89" i="68"/>
  <c r="N88" i="68"/>
  <c r="N87" i="68"/>
  <c r="N116" i="68"/>
  <c r="N115" i="68"/>
  <c r="N114" i="68"/>
  <c r="N113" i="68"/>
  <c r="N112" i="68"/>
  <c r="N111" i="68"/>
  <c r="N110" i="68"/>
  <c r="N109" i="68"/>
  <c r="N108" i="68"/>
  <c r="N107" i="68"/>
  <c r="N139" i="68"/>
  <c r="N138" i="68"/>
  <c r="N137" i="68"/>
  <c r="N136" i="68"/>
  <c r="N135" i="68"/>
  <c r="N134" i="68"/>
  <c r="N133" i="68"/>
  <c r="N132" i="68"/>
  <c r="N131" i="68"/>
  <c r="N130" i="68"/>
  <c r="N159" i="68"/>
  <c r="N158" i="68"/>
  <c r="N157" i="68"/>
  <c r="N156" i="68"/>
  <c r="N155" i="68"/>
  <c r="N154" i="68"/>
  <c r="N153" i="68"/>
  <c r="N152" i="68"/>
  <c r="N151" i="68"/>
  <c r="N150" i="68"/>
  <c r="N180" i="68"/>
  <c r="N179" i="68"/>
  <c r="N178" i="68"/>
  <c r="N177" i="68"/>
  <c r="N176" i="68"/>
  <c r="N175" i="68"/>
  <c r="N174" i="68"/>
  <c r="N173" i="68"/>
  <c r="N172" i="68"/>
  <c r="N171" i="68"/>
  <c r="N201" i="68"/>
  <c r="N200" i="68"/>
  <c r="N199" i="68"/>
  <c r="N198" i="68"/>
  <c r="N197" i="68"/>
  <c r="N196" i="68"/>
  <c r="N195" i="68"/>
  <c r="N194" i="68"/>
  <c r="N193" i="68"/>
  <c r="N192" i="68"/>
  <c r="N224" i="68"/>
  <c r="N223" i="68"/>
  <c r="N222" i="68"/>
  <c r="N221" i="68"/>
  <c r="N220" i="68"/>
  <c r="N219" i="68"/>
  <c r="N218" i="68"/>
  <c r="N217" i="68"/>
  <c r="N216" i="68"/>
  <c r="N215" i="68"/>
  <c r="N247" i="68"/>
  <c r="N246" i="68"/>
  <c r="N245" i="68"/>
  <c r="N244" i="68"/>
  <c r="N243" i="68"/>
  <c r="N242" i="68"/>
  <c r="N241" i="68"/>
  <c r="N240" i="68"/>
  <c r="N239" i="68"/>
  <c r="N238" i="68"/>
  <c r="N249" i="68"/>
  <c r="N248" i="68"/>
  <c r="N237" i="68"/>
  <c r="N236" i="68"/>
  <c r="N235" i="68"/>
  <c r="N234" i="68"/>
  <c r="N233" i="68"/>
  <c r="N232" i="68"/>
  <c r="N231" i="68"/>
  <c r="N230" i="68"/>
  <c r="N229" i="68"/>
  <c r="N228" i="68"/>
  <c r="N227" i="68"/>
  <c r="N226" i="68"/>
  <c r="N225" i="68"/>
  <c r="N214" i="68"/>
  <c r="N213" i="68"/>
  <c r="N212" i="68"/>
  <c r="N211" i="68"/>
  <c r="N210" i="68"/>
  <c r="N209" i="68"/>
  <c r="N208" i="68"/>
  <c r="N207" i="68"/>
  <c r="N206" i="68"/>
  <c r="N205" i="68"/>
  <c r="N204" i="68"/>
  <c r="N203" i="68"/>
  <c r="N202" i="68"/>
  <c r="N191" i="68"/>
  <c r="N190" i="68"/>
  <c r="N189" i="68"/>
  <c r="N188" i="68"/>
  <c r="N187" i="68"/>
  <c r="N186" i="68"/>
  <c r="N185" i="68"/>
  <c r="N184" i="68"/>
  <c r="N183" i="68"/>
  <c r="N182" i="68"/>
  <c r="N181" i="68"/>
  <c r="N170" i="68"/>
  <c r="N169" i="68"/>
  <c r="N168" i="68"/>
  <c r="N167" i="68"/>
  <c r="N166" i="68"/>
  <c r="N165" i="68"/>
  <c r="N164" i="68"/>
  <c r="N163" i="68"/>
  <c r="N162" i="68"/>
  <c r="N161" i="68"/>
  <c r="N160" i="68"/>
  <c r="N149" i="68"/>
  <c r="N148" i="68"/>
  <c r="N147" i="68"/>
  <c r="N146" i="68"/>
  <c r="N145" i="68"/>
  <c r="N144" i="68"/>
  <c r="N143" i="68"/>
  <c r="N142" i="68"/>
  <c r="N141" i="68"/>
  <c r="N140" i="68"/>
  <c r="N129" i="68"/>
  <c r="N128" i="68"/>
  <c r="N127" i="68"/>
  <c r="N126" i="68"/>
  <c r="N125" i="68"/>
  <c r="N124" i="68"/>
  <c r="N123" i="68"/>
  <c r="N122" i="68"/>
  <c r="N121" i="68"/>
  <c r="N120" i="68"/>
  <c r="N119" i="68"/>
  <c r="N118" i="68"/>
  <c r="N117" i="68"/>
  <c r="N106" i="68"/>
  <c r="N105" i="68"/>
  <c r="N104" i="68"/>
  <c r="N103" i="68"/>
  <c r="N102" i="68"/>
  <c r="N101" i="68"/>
  <c r="N100" i="68"/>
  <c r="N99" i="68"/>
  <c r="N98" i="68"/>
  <c r="N97" i="68"/>
  <c r="N86" i="68"/>
  <c r="N85" i="68"/>
  <c r="N84" i="68"/>
  <c r="N83" i="68"/>
  <c r="N82" i="68"/>
  <c r="N81" i="68"/>
  <c r="N80" i="68"/>
  <c r="N79" i="68"/>
  <c r="N78" i="68"/>
  <c r="N77" i="68"/>
  <c r="N76" i="68"/>
  <c r="N75" i="68"/>
  <c r="N74" i="68"/>
  <c r="N73" i="68"/>
  <c r="N72" i="68"/>
  <c r="N71" i="68"/>
  <c r="N70" i="68"/>
  <c r="N69" i="68"/>
  <c r="N68" i="68"/>
  <c r="N67" i="68"/>
  <c r="N66" i="68"/>
  <c r="N65" i="68"/>
  <c r="N64" i="68"/>
  <c r="N63" i="68"/>
  <c r="N62" i="68"/>
  <c r="N61" i="68"/>
  <c r="N60" i="68"/>
  <c r="N59" i="68"/>
  <c r="N58" i="68"/>
  <c r="N57" i="68"/>
  <c r="N56" i="68"/>
  <c r="N55" i="68"/>
  <c r="N54" i="68"/>
  <c r="N53" i="68"/>
  <c r="N52" i="68"/>
  <c r="N51" i="68"/>
  <c r="N50" i="68"/>
  <c r="N49" i="68"/>
  <c r="N47" i="68"/>
  <c r="N46" i="68"/>
  <c r="N45" i="68"/>
  <c r="N44" i="68"/>
  <c r="N43" i="68"/>
  <c r="N42" i="68"/>
  <c r="N41" i="68"/>
  <c r="N40" i="68"/>
  <c r="N39" i="68"/>
  <c r="N38" i="68"/>
  <c r="N32" i="68"/>
  <c r="N31" i="68"/>
  <c r="N30" i="68"/>
  <c r="N29" i="68"/>
  <c r="N28" i="68"/>
  <c r="N27" i="68"/>
  <c r="N48" i="68"/>
  <c r="N37" i="68"/>
  <c r="N36" i="68"/>
  <c r="N35" i="68"/>
  <c r="N34" i="68"/>
  <c r="N33" i="68"/>
  <c r="M309" i="68" l="1"/>
  <c r="N26" i="68"/>
  <c r="N25" i="68"/>
  <c r="N24" i="68"/>
  <c r="N23" i="68"/>
  <c r="N22" i="68"/>
  <c r="N21" i="68"/>
  <c r="N20" i="68"/>
  <c r="N19" i="68"/>
  <c r="N18" i="68"/>
  <c r="N17" i="68"/>
  <c r="N16" i="68"/>
  <c r="N15" i="68"/>
  <c r="N14" i="68"/>
  <c r="N13" i="68"/>
  <c r="N12" i="68"/>
  <c r="N11" i="68"/>
  <c r="N10" i="68"/>
  <c r="N9" i="68"/>
  <c r="C6" i="68"/>
  <c r="C5" i="68"/>
  <c r="D2" i="68"/>
  <c r="B2" i="68"/>
  <c r="P10" i="16" l="1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9" i="16"/>
  <c r="D2" i="16" l="1"/>
  <c r="B2" i="16"/>
  <c r="O10" i="16" l="1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9" i="16"/>
  <c r="M309" i="16"/>
  <c r="C6" i="16"/>
  <c r="C5" i="16"/>
  <c r="O309" i="16" l="1"/>
  <c r="P309" i="16"/>
  <c r="G16" i="1"/>
  <c r="G44" i="1" s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F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C10" authorId="1">
      <text>
        <r>
          <rPr>
            <b/>
            <sz val="14"/>
            <color indexed="81"/>
            <rFont val="Tahoma"/>
            <family val="2"/>
            <charset val="238"/>
          </rPr>
          <t>PÓTELSZÁMOLÁST kérjük jelölni,  valamint csak kérelemmel együtt nyújtható be!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8" authorId="1">
      <text>
        <r>
          <rPr>
            <sz val="14"/>
            <color indexed="81"/>
            <rFont val="Tahoma"/>
            <family val="2"/>
            <charset val="238"/>
          </rPr>
          <t>Ha az érték 110% fölött van, kérjük javítani az elszámolást vagy az időszakban figyelembe vehető részt összehasonlítani az időarányosan figyelembe vehető résszel és ennek megfelelően benyújtani a havi jelentést.</t>
        </r>
      </text>
    </comment>
    <comment ref="D51" authorId="1">
      <text>
        <r>
          <rPr>
            <sz val="9"/>
            <color indexed="81"/>
            <rFont val="Tahoma"/>
            <family val="2"/>
            <charset val="238"/>
          </rPr>
          <t xml:space="preserve">A szerződés 2. számú mellékletében megadott - </t>
        </r>
        <r>
          <rPr>
            <u/>
            <sz val="9"/>
            <color indexed="81"/>
            <rFont val="Tahoma"/>
            <family val="2"/>
            <charset val="238"/>
          </rPr>
          <t>bruttó 100%- vállalt mennyiséget kell feltüntetni,</t>
        </r>
        <r>
          <rPr>
            <sz val="9"/>
            <color indexed="81"/>
            <rFont val="Tahoma"/>
            <family val="2"/>
            <charset val="238"/>
          </rPr>
          <t xml:space="preserve"> az alatta lévő mezőbe a rendszer automatikusan generálja a 39%-ot!</t>
        </r>
      </text>
    </comment>
  </commentList>
</comments>
</file>

<file path=xl/comments10.xml><?xml version="1.0" encoding="utf-8"?>
<comments xmlns="http://schemas.openxmlformats.org/spreadsheetml/2006/main">
  <authors>
    <author>Gaál Arnold</author>
  </authors>
  <commentList>
    <comment ref="M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8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hulladék első tényleges átadásának időpontja.</t>
        </r>
      </text>
    </comment>
    <comment ref="C8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hulladékgazdálkodó megnevezése, aki a hulladék hasznosítását, vagy átvételét és hasznosítóhoz való továbbítását szerződésben vállalta.</t>
        </r>
      </text>
    </comment>
    <comment ref="D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szám, vagy a település neve (pl. külföldi partner vagy esetleg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>Kereskedő/Közvetítő -átvétel helye)</t>
        </r>
      </text>
    </comment>
    <comment ref="E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hulladékgazdálkodó hulladékkezelési/gazdálkodási engedélyének száma, mely az adott tevékenységre vonatkozik.</t>
        </r>
      </text>
    </comment>
    <comment ref="F8" authorId="0">
      <text>
        <r>
          <rPr>
            <b/>
            <sz val="22"/>
            <color indexed="81"/>
            <rFont val="Tahoma"/>
            <family val="2"/>
            <charset val="238"/>
          </rPr>
          <t>HULLADÉKGAZDÁLKODÁS TÍPUSA –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választani.</t>
        </r>
      </text>
    </comment>
    <comment ref="G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OHÜ AZONOSÍTÓ </t>
        </r>
        <r>
          <rPr>
            <sz val="22"/>
            <color indexed="81"/>
            <rFont val="Tahoma"/>
            <family val="2"/>
            <charset val="238"/>
          </rPr>
          <t>–  a program által felajánlott lehetőségekből kell választani az alábbi táblázatokban leírtak szerint</t>
        </r>
      </text>
    </comment>
    <comment ref="H8" authorId="0">
      <text>
        <r>
          <rPr>
            <b/>
            <sz val="22"/>
            <color indexed="81"/>
            <rFont val="Tahoma"/>
            <family val="2"/>
            <charset val="238"/>
          </rPr>
          <t>SZÁLLÍTÓJEGY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nem készül szállítólevél, kérjük jelölni (" </t>
        </r>
        <r>
          <rPr>
            <u/>
            <sz val="22"/>
            <color indexed="81"/>
            <rFont val="Tahoma"/>
            <family val="2"/>
            <charset val="238"/>
          </rPr>
          <t>száll.l. nem kész"</t>
        </r>
        <r>
          <rPr>
            <sz val="22"/>
            <color indexed="81"/>
            <rFont val="Tahoma"/>
            <family val="2"/>
            <charset val="238"/>
          </rPr>
          <t>), amennyiben összesítől lista készül kérjük, a lista azonosítóját feltüntetni.</t>
        </r>
      </text>
    </comment>
    <comment ref="I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MÉRÉSI JEGY SZÁMA – </t>
        </r>
        <r>
          <rPr>
            <sz val="22"/>
            <color indexed="81"/>
            <rFont val="Tahoma"/>
            <family val="2"/>
            <charset val="238"/>
          </rPr>
          <t>az átvevőnél, hasznosítónál kiállított mérlegelési bizonylat sorszáma (ha nem ott történt a mérlegelés, akkor a szállítmányt kísérő, máshol kiállított mérési jegy sorszáma).</t>
        </r>
      </text>
    </comment>
    <comment ref="J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kötelező jelölni - ("érték nélkül") - továbbá ilyen esetben kötelező nyilatkozatot csatolni, az érték nélküli átadásról.</t>
        </r>
      </text>
    </comment>
    <comment ref="K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BRUTTÓ ÁTADOTT MENNYISÉG (kg) – </t>
        </r>
        <r>
          <rPr>
            <sz val="22"/>
            <color indexed="81"/>
            <rFont val="Tahoma"/>
            <family val="2"/>
            <charset val="238"/>
          </rPr>
          <t>idegenanyag levonása előtt mérlegelt mennyiség, egész kilogrammra kerekítve.</t>
        </r>
      </text>
    </comment>
    <comment ref="M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NETTÓ ÁTADOTT MENNYISÉG (kg) – </t>
        </r>
        <r>
          <rPr>
            <sz val="22"/>
            <color indexed="81"/>
            <rFont val="Tahoma"/>
            <family val="2"/>
            <charset val="238"/>
          </rPr>
          <t>az elszámolás alapját képező csomagolóanyag mennyisége egész kilogrammra kerekítve.</t>
        </r>
        <r>
          <rPr>
            <b/>
            <sz val="22"/>
            <color indexed="81"/>
            <rFont val="Tahoma"/>
            <family val="2"/>
            <charset val="238"/>
          </rPr>
          <t xml:space="preserve">
</t>
        </r>
        <r>
          <rPr>
            <sz val="22"/>
            <color indexed="81"/>
            <rFont val="Tahoma"/>
            <family val="2"/>
            <charset val="238"/>
          </rPr>
          <t xml:space="preserve">
A más gyűjtőtől átvett, valamint a nem lakossági gyűjtésből származó hasznosításra átadott hulladék mennyiséget az allapon az erre megadott sorban fel kell tüntetni. Az allapokról csak a Saját gyűjtésű mennyiség sorban összesített nettó mennyiség kerül a Főlap megfelelő anyagáram típus sorába. Az Excel táblázatkezelő korlátai miatt, hibás kitöltés esetén, lehetséges, hogy a Más gyűjtőtől átvett mennyiség összesen sor bruttó oszlopában kisebb érték is rögzítésre kerüljön, mint a nettó oszlopában, bár ez a valóságban nem lehetséges. Emiatt fokozott figyelmet igényel ezen sor kitöltése.</t>
        </r>
      </text>
    </comment>
    <comment ref="N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</commentList>
</comments>
</file>

<file path=xl/comments11.xml><?xml version="1.0" encoding="utf-8"?>
<comments xmlns="http://schemas.openxmlformats.org/spreadsheetml/2006/main">
  <authors>
    <author>Gaál Arnold</author>
  </authors>
  <commentList>
    <comment ref="M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8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hulladék első tényleges átadásának időpontja.</t>
        </r>
      </text>
    </comment>
    <comment ref="C8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hulladékgazdálkodó megnevezése, aki a hulladék hasznosítását, vagy átvételét és hasznosítóhoz való továbbítását szerződésben vállalta.</t>
        </r>
      </text>
    </comment>
    <comment ref="D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szám, vagy a település neve (pl. külföldi partner vagy esetleg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>Kereskedő/Közvetítő -átvétel helye)</t>
        </r>
      </text>
    </comment>
    <comment ref="E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hulladékgazdálkodó hulladékkezelési/gazdálkodási engedélyének száma, mely az adott tevékenységre vonatkozik.</t>
        </r>
      </text>
    </comment>
    <comment ref="F8" authorId="0">
      <text>
        <r>
          <rPr>
            <b/>
            <sz val="22"/>
            <color indexed="81"/>
            <rFont val="Tahoma"/>
            <family val="2"/>
            <charset val="238"/>
          </rPr>
          <t>HULLADÉKGAZDÁLKODÁS TÍPUSA –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választani.</t>
        </r>
      </text>
    </comment>
    <comment ref="G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OHÜ AZONOSÍTÓ </t>
        </r>
        <r>
          <rPr>
            <sz val="22"/>
            <color indexed="81"/>
            <rFont val="Tahoma"/>
            <family val="2"/>
            <charset val="238"/>
          </rPr>
          <t>–  a program által felajánlott lehetőségekből kell választani az alábbi táblázatokban leírtak szerint</t>
        </r>
      </text>
    </comment>
    <comment ref="H8" authorId="0">
      <text>
        <r>
          <rPr>
            <b/>
            <sz val="22"/>
            <color indexed="81"/>
            <rFont val="Tahoma"/>
            <family val="2"/>
            <charset val="238"/>
          </rPr>
          <t>SZÁLLÍTÓJEGY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nem készül szállítólevél, kérjük jelölni (" </t>
        </r>
        <r>
          <rPr>
            <u/>
            <sz val="22"/>
            <color indexed="81"/>
            <rFont val="Tahoma"/>
            <family val="2"/>
            <charset val="238"/>
          </rPr>
          <t>száll.l. nem kész"</t>
        </r>
        <r>
          <rPr>
            <sz val="22"/>
            <color indexed="81"/>
            <rFont val="Tahoma"/>
            <family val="2"/>
            <charset val="238"/>
          </rPr>
          <t>), amennyiben összesítől lista készül kérjük, a lista azonosítóját feltüntetni.</t>
        </r>
      </text>
    </comment>
    <comment ref="I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MÉRÉSI JEGY SZÁMA – </t>
        </r>
        <r>
          <rPr>
            <sz val="22"/>
            <color indexed="81"/>
            <rFont val="Tahoma"/>
            <family val="2"/>
            <charset val="238"/>
          </rPr>
          <t>az átvevőnél, hasznosítónál kiállított mérlegelési bizonylat sorszáma (ha nem ott történt a mérlegelés, akkor a szállítmányt kísérő, máshol kiállított mérési jegy sorszáma).</t>
        </r>
      </text>
    </comment>
    <comment ref="J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kötelező jelölni - ("érték nélkül") - továbbá ilyen esetben kötelező nyilatkozatot csatolni, az érték nélküli átadásról.</t>
        </r>
      </text>
    </comment>
    <comment ref="K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BRUTTÓ ÁTADOTT MENNYISÉG (kg) – </t>
        </r>
        <r>
          <rPr>
            <sz val="22"/>
            <color indexed="81"/>
            <rFont val="Tahoma"/>
            <family val="2"/>
            <charset val="238"/>
          </rPr>
          <t>idegenanyag levonása előtt mérlegelt mennyiség, egész kilogrammra kerekítve.</t>
        </r>
      </text>
    </comment>
    <comment ref="M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NETTÓ ÁTADOTT MENNYISÉG (kg) – </t>
        </r>
        <r>
          <rPr>
            <sz val="22"/>
            <color indexed="81"/>
            <rFont val="Tahoma"/>
            <family val="2"/>
            <charset val="238"/>
          </rPr>
          <t>az elszámolás alapját képező csomagolóanyag mennyisége egész kilogrammra kerekítve.</t>
        </r>
        <r>
          <rPr>
            <b/>
            <sz val="22"/>
            <color indexed="81"/>
            <rFont val="Tahoma"/>
            <family val="2"/>
            <charset val="238"/>
          </rPr>
          <t xml:space="preserve">
</t>
        </r>
        <r>
          <rPr>
            <sz val="22"/>
            <color indexed="81"/>
            <rFont val="Tahoma"/>
            <family val="2"/>
            <charset val="238"/>
          </rPr>
          <t xml:space="preserve">
A más gyűjtőtől átvett, valamint a nem lakossági gyűjtésből származó hasznosításra átadott hulladék mennyiséget az allapon az erre megadott sorban fel kell tüntetni. Az allapokról csak a Saját gyűjtésű mennyiség sorban összesített nettó mennyiség kerül a Főlap megfelelő anyagáram típus sorába. Az Excel táblázatkezelő korlátai miatt, hibás kitöltés esetén, lehetséges, hogy a Más gyűjtőtől átvett mennyiség összesen sor bruttó oszlopában kisebb érték is rögzítésre kerüljön, mint a nettó oszlopában, bár ez a valóságban nem lehetséges. Emiatt fokozott figyelmet igényel ezen sor kitöltése.</t>
        </r>
      </text>
    </comment>
    <comment ref="N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</commentList>
</comments>
</file>

<file path=xl/comments12.xml><?xml version="1.0" encoding="utf-8"?>
<comments xmlns="http://schemas.openxmlformats.org/spreadsheetml/2006/main">
  <authors>
    <author>Gaál Arnold</author>
  </authors>
  <commentList>
    <comment ref="M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8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hulladék első tényleges átadásának időpontja.</t>
        </r>
      </text>
    </comment>
    <comment ref="C8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hulladékgazdálkodó megnevezése, aki a hulladék hasznosítását, vagy átvételét és hasznosítóhoz való továbbítását szerződésben vállalta.</t>
        </r>
      </text>
    </comment>
    <comment ref="D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szám, vagy a település neve (pl. külföldi partner vagy esetleg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>Kereskedő/Közvetítő -átvétel helye)</t>
        </r>
      </text>
    </comment>
    <comment ref="E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hulladékgazdálkodó hulladékkezelési/gazdálkodási engedélyének száma, mely az adott tevékenységre vonatkozik.</t>
        </r>
      </text>
    </comment>
    <comment ref="F8" authorId="0">
      <text>
        <r>
          <rPr>
            <b/>
            <sz val="22"/>
            <color indexed="81"/>
            <rFont val="Tahoma"/>
            <family val="2"/>
            <charset val="238"/>
          </rPr>
          <t>HULLADÉKGAZDÁLKODÁS TÍPUSA –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választani.</t>
        </r>
      </text>
    </comment>
    <comment ref="G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OHÜ AZONOSÍTÓ </t>
        </r>
        <r>
          <rPr>
            <sz val="22"/>
            <color indexed="81"/>
            <rFont val="Tahoma"/>
            <family val="2"/>
            <charset val="238"/>
          </rPr>
          <t>–  a program által felajánlott lehetőségekből kell választani az alábbi táblázatokban leírtak szerint</t>
        </r>
      </text>
    </comment>
    <comment ref="H8" authorId="0">
      <text>
        <r>
          <rPr>
            <b/>
            <sz val="22"/>
            <color indexed="81"/>
            <rFont val="Tahoma"/>
            <family val="2"/>
            <charset val="238"/>
          </rPr>
          <t>SZÁLLÍTÓJEGY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nem készül szállítólevél, kérjük jelölni (" </t>
        </r>
        <r>
          <rPr>
            <u/>
            <sz val="22"/>
            <color indexed="81"/>
            <rFont val="Tahoma"/>
            <family val="2"/>
            <charset val="238"/>
          </rPr>
          <t>száll.l. nem kész"</t>
        </r>
        <r>
          <rPr>
            <sz val="22"/>
            <color indexed="81"/>
            <rFont val="Tahoma"/>
            <family val="2"/>
            <charset val="238"/>
          </rPr>
          <t>), amennyiben összesítől lista készül kérjük, a lista azonosítóját feltüntetni.</t>
        </r>
      </text>
    </comment>
    <comment ref="I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MÉRÉSI JEGY SZÁMA – </t>
        </r>
        <r>
          <rPr>
            <sz val="22"/>
            <color indexed="81"/>
            <rFont val="Tahoma"/>
            <family val="2"/>
            <charset val="238"/>
          </rPr>
          <t>az átvevőnél, hasznosítónál kiállított mérlegelési bizonylat sorszáma (ha nem ott történt a mérlegelés, akkor a szállítmányt kísérő, máshol kiállított mérési jegy sorszáma).</t>
        </r>
      </text>
    </comment>
    <comment ref="J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kötelező jelölni - ("érték nélkül") - továbbá ilyen esetben kötelező nyilatkozatot csatolni, az érték nélküli átadásról.</t>
        </r>
      </text>
    </comment>
    <comment ref="K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BRUTTÓ ÁTADOTT MENNYISÉG (kg) – </t>
        </r>
        <r>
          <rPr>
            <sz val="22"/>
            <color indexed="81"/>
            <rFont val="Tahoma"/>
            <family val="2"/>
            <charset val="238"/>
          </rPr>
          <t>idegenanyag levonása előtt mérlegelt mennyiség, egész kilogrammra kerekítve.</t>
        </r>
      </text>
    </comment>
    <comment ref="M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NETTÓ ÁTADOTT MENNYISÉG (kg) – </t>
        </r>
        <r>
          <rPr>
            <sz val="22"/>
            <color indexed="81"/>
            <rFont val="Tahoma"/>
            <family val="2"/>
            <charset val="238"/>
          </rPr>
          <t>az elszámolás alapját képező csomagolóanyag mennyisége egész kilogrammra kerekítve.</t>
        </r>
        <r>
          <rPr>
            <b/>
            <sz val="22"/>
            <color indexed="81"/>
            <rFont val="Tahoma"/>
            <family val="2"/>
            <charset val="238"/>
          </rPr>
          <t xml:space="preserve">
</t>
        </r>
        <r>
          <rPr>
            <sz val="22"/>
            <color indexed="81"/>
            <rFont val="Tahoma"/>
            <family val="2"/>
            <charset val="238"/>
          </rPr>
          <t xml:space="preserve">
A más gyűjtőtől átvett, valamint a nem lakossági gyűjtésből származó hasznosításra átadott hulladék mennyiséget az allapon az erre megadott sorban fel kell tüntetni. Az allapokról csak a Saját gyűjtésű mennyiség sorban összesített nettó mennyiség kerül a Főlap megfelelő anyagáram típus sorába. Az Excel táblázatkezelő korlátai miatt, hibás kitöltés esetén, lehetséges, hogy a Más gyűjtőtől átvett mennyiség összesen sor bruttó oszlopában kisebb érték is rögzítésre kerüljön, mint a nettó oszlopában, bár ez a valóságban nem lehetséges. Emiatt fokozott figyelmet igényel ezen sor kitöltése.</t>
        </r>
      </text>
    </comment>
    <comment ref="N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</commentList>
</comments>
</file>

<file path=xl/comments13.xml><?xml version="1.0" encoding="utf-8"?>
<comments xmlns="http://schemas.openxmlformats.org/spreadsheetml/2006/main">
  <authors>
    <author>Gaál Arnold</author>
  </authors>
  <commentList>
    <comment ref="M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8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hulladék első tényleges átadásának időpontja.</t>
        </r>
      </text>
    </comment>
    <comment ref="C8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hulladékgazdálkodó megnevezése, aki a hulladék hasznosítását, vagy átvételét és hasznosítóhoz való továbbítását szerződésben vállalta.</t>
        </r>
      </text>
    </comment>
    <comment ref="D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szám, vagy a település neve (pl. külföldi partner vagy esetleg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>Kereskedő/Közvetítő -átvétel helye)</t>
        </r>
      </text>
    </comment>
    <comment ref="E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hulladékgazdálkodó hulladékkezelési/gazdálkodási engedélyének száma, mely az adott tevékenységre vonatkozik.</t>
        </r>
      </text>
    </comment>
    <comment ref="F8" authorId="0">
      <text>
        <r>
          <rPr>
            <b/>
            <sz val="22"/>
            <color indexed="81"/>
            <rFont val="Tahoma"/>
            <family val="2"/>
            <charset val="238"/>
          </rPr>
          <t>HULLADÉKGAZDÁLKODÁS TÍPUSA –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választani.</t>
        </r>
      </text>
    </comment>
    <comment ref="G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OHÜ AZONOSÍTÓ </t>
        </r>
        <r>
          <rPr>
            <sz val="22"/>
            <color indexed="81"/>
            <rFont val="Tahoma"/>
            <family val="2"/>
            <charset val="238"/>
          </rPr>
          <t>–  a program által felajánlott lehetőségekből kell választani az alábbi táblázatokban leírtak szerint</t>
        </r>
      </text>
    </comment>
    <comment ref="H8" authorId="0">
      <text>
        <r>
          <rPr>
            <b/>
            <sz val="22"/>
            <color indexed="81"/>
            <rFont val="Tahoma"/>
            <family val="2"/>
            <charset val="238"/>
          </rPr>
          <t>SZÁLLÍTÓJEGY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nem készül szállítólevél, kérjük jelölni (" </t>
        </r>
        <r>
          <rPr>
            <u/>
            <sz val="22"/>
            <color indexed="81"/>
            <rFont val="Tahoma"/>
            <family val="2"/>
            <charset val="238"/>
          </rPr>
          <t>száll.l. nem kész"</t>
        </r>
        <r>
          <rPr>
            <sz val="22"/>
            <color indexed="81"/>
            <rFont val="Tahoma"/>
            <family val="2"/>
            <charset val="238"/>
          </rPr>
          <t>), amennyiben összesítől lista készül kérjük, a lista azonosítóját feltüntetni.</t>
        </r>
      </text>
    </comment>
    <comment ref="I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MÉRÉSI JEGY SZÁMA – </t>
        </r>
        <r>
          <rPr>
            <sz val="22"/>
            <color indexed="81"/>
            <rFont val="Tahoma"/>
            <family val="2"/>
            <charset val="238"/>
          </rPr>
          <t>az átvevőnél, hasznosítónál kiállított mérlegelési bizonylat sorszáma (ha nem ott történt a mérlegelés, akkor a szállítmányt kísérő, máshol kiállított mérési jegy sorszáma).</t>
        </r>
      </text>
    </comment>
    <comment ref="J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kötelező jelölni - ("érték nélkül") - továbbá ilyen esetben kötelező nyilatkozatot csatolni, az érték nélküli átadásról.</t>
        </r>
      </text>
    </comment>
    <comment ref="K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BRUTTÓ ÁTADOTT MENNYISÉG (kg) – </t>
        </r>
        <r>
          <rPr>
            <sz val="22"/>
            <color indexed="81"/>
            <rFont val="Tahoma"/>
            <family val="2"/>
            <charset val="238"/>
          </rPr>
          <t>idegenanyag levonása előtt mérlegelt mennyiség, egész kilogrammra kerekítve.</t>
        </r>
      </text>
    </comment>
    <comment ref="M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NETTÓ ÁTADOTT MENNYISÉG (kg) – </t>
        </r>
        <r>
          <rPr>
            <sz val="22"/>
            <color indexed="81"/>
            <rFont val="Tahoma"/>
            <family val="2"/>
            <charset val="238"/>
          </rPr>
          <t>az elszámolás alapját képező csomagolóanyag mennyisége egész kilogrammra kerekítve.</t>
        </r>
        <r>
          <rPr>
            <b/>
            <sz val="22"/>
            <color indexed="81"/>
            <rFont val="Tahoma"/>
            <family val="2"/>
            <charset val="238"/>
          </rPr>
          <t xml:space="preserve">
</t>
        </r>
        <r>
          <rPr>
            <sz val="22"/>
            <color indexed="81"/>
            <rFont val="Tahoma"/>
            <family val="2"/>
            <charset val="238"/>
          </rPr>
          <t xml:space="preserve">
A más gyűjtőtől átvett, valamint a nem lakossági gyűjtésből származó hasznosításra átadott hulladék mennyiséget az allapon az erre megadott sorban fel kell tüntetni. Az allapokról csak a Saját gyűjtésű mennyiség sorban összesített nettó mennyiség kerül a Főlap megfelelő anyagáram típus sorába. Az Excel táblázatkezelő korlátai miatt, hibás kitöltés esetén, lehetséges, hogy a Más gyűjtőtől átvett mennyiség összesen sor bruttó oszlopában kisebb érték is rögzítésre kerüljön, mint a nettó oszlopában, bár ez a valóságban nem lehetséges. Emiatt fokozott figyelmet igényel ezen sor kitöltése.</t>
        </r>
      </text>
    </comment>
    <comment ref="N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</commentList>
</comments>
</file>

<file path=xl/comments14.xml><?xml version="1.0" encoding="utf-8"?>
<comments xmlns="http://schemas.openxmlformats.org/spreadsheetml/2006/main">
  <authors>
    <author>Gaál Arnold</author>
  </authors>
  <commentList>
    <comment ref="M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8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hulladék első tényleges átadásának időpontja.</t>
        </r>
      </text>
    </comment>
    <comment ref="C8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hulladékgazdálkodó megnevezése, aki a hulladék hasznosítását, vagy átvételét és hasznosítóhoz való továbbítását szerződésben vállalta.</t>
        </r>
      </text>
    </comment>
    <comment ref="D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szám, vagy a település neve (pl. külföldi partner vagy esetleg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>Kereskedő/Közvetítő -átvétel helye)</t>
        </r>
      </text>
    </comment>
    <comment ref="E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hulladékgazdálkodó hulladékkezelési/gazdálkodási engedélyének száma, mely az adott tevékenységre vonatkozik.</t>
        </r>
      </text>
    </comment>
    <comment ref="F8" authorId="0">
      <text>
        <r>
          <rPr>
            <b/>
            <sz val="22"/>
            <color indexed="81"/>
            <rFont val="Tahoma"/>
            <family val="2"/>
            <charset val="238"/>
          </rPr>
          <t>HULLADÉKGAZDÁLKODÁS TÍPUSA –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választani.</t>
        </r>
      </text>
    </comment>
    <comment ref="G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OHÜ AZONOSÍTÓ </t>
        </r>
        <r>
          <rPr>
            <sz val="22"/>
            <color indexed="81"/>
            <rFont val="Tahoma"/>
            <family val="2"/>
            <charset val="238"/>
          </rPr>
          <t>–  a program által felajánlott lehetőségekből kell választani az alábbi táblázatokban leírtak szerint</t>
        </r>
      </text>
    </comment>
    <comment ref="H8" authorId="0">
      <text>
        <r>
          <rPr>
            <b/>
            <sz val="22"/>
            <color indexed="81"/>
            <rFont val="Tahoma"/>
            <family val="2"/>
            <charset val="238"/>
          </rPr>
          <t>SZÁLLÍTÓJEGY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nem készül szállítólevél, kérjük jelölni (" </t>
        </r>
        <r>
          <rPr>
            <u/>
            <sz val="22"/>
            <color indexed="81"/>
            <rFont val="Tahoma"/>
            <family val="2"/>
            <charset val="238"/>
          </rPr>
          <t>száll.l. nem kész"</t>
        </r>
        <r>
          <rPr>
            <sz val="22"/>
            <color indexed="81"/>
            <rFont val="Tahoma"/>
            <family val="2"/>
            <charset val="238"/>
          </rPr>
          <t>), amennyiben összesítől lista készül kérjük, a lista azonosítóját feltüntetni.</t>
        </r>
      </text>
    </comment>
    <comment ref="I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MÉRÉSI JEGY SZÁMA – </t>
        </r>
        <r>
          <rPr>
            <sz val="22"/>
            <color indexed="81"/>
            <rFont val="Tahoma"/>
            <family val="2"/>
            <charset val="238"/>
          </rPr>
          <t>az átvevőnél, hasznosítónál kiállított mérlegelési bizonylat sorszáma (ha nem ott történt a mérlegelés, akkor a szállítmányt kísérő, máshol kiállított mérési jegy sorszáma).</t>
        </r>
      </text>
    </comment>
    <comment ref="J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kötelező jelölni - ("érték nélkül") - továbbá ilyen esetben kötelező nyilatkozatot csatolni, az érték nélküli átadásról.</t>
        </r>
      </text>
    </comment>
    <comment ref="K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BRUTTÓ ÁTADOTT MENNYISÉG (kg) – </t>
        </r>
        <r>
          <rPr>
            <sz val="22"/>
            <color indexed="81"/>
            <rFont val="Tahoma"/>
            <family val="2"/>
            <charset val="238"/>
          </rPr>
          <t>idegenanyag levonása előtt mérlegelt mennyiség, egész kilogrammra kerekítve.</t>
        </r>
      </text>
    </comment>
    <comment ref="M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NETTÓ ÁTADOTT MENNYISÉG (kg) – </t>
        </r>
        <r>
          <rPr>
            <sz val="22"/>
            <color indexed="81"/>
            <rFont val="Tahoma"/>
            <family val="2"/>
            <charset val="238"/>
          </rPr>
          <t>az elszámolás alapját képező csomagolóanyag mennyisége egész kilogrammra kerekítve.</t>
        </r>
        <r>
          <rPr>
            <b/>
            <sz val="22"/>
            <color indexed="81"/>
            <rFont val="Tahoma"/>
            <family val="2"/>
            <charset val="238"/>
          </rPr>
          <t xml:space="preserve">
</t>
        </r>
        <r>
          <rPr>
            <sz val="22"/>
            <color indexed="81"/>
            <rFont val="Tahoma"/>
            <family val="2"/>
            <charset val="238"/>
          </rPr>
          <t xml:space="preserve">
A más gyűjtőtől átvett, valamint a nem lakossági gyűjtésből származó hasznosításra átadott hulladék mennyiséget az allapon az erre megadott sorban fel kell tüntetni. Az allapokról csak a Saját gyűjtésű mennyiség sorban összesített nettó mennyiség kerül a Főlap megfelelő anyagáram típus sorába. Az Excel táblázatkezelő korlátai miatt, hibás kitöltés esetén, lehetséges, hogy a Más gyűjtőtől átvett mennyiség összesen sor bruttó oszlopában kisebb érték is rögzítésre kerüljön, mint a nettó oszlopában, bár ez a valóságban nem lehetséges. Emiatt fokozott figyelmet igényel ezen sor kitöltése.</t>
        </r>
      </text>
    </comment>
    <comment ref="N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</commentList>
</comments>
</file>

<file path=xl/comments15.xml><?xml version="1.0" encoding="utf-8"?>
<comments xmlns="http://schemas.openxmlformats.org/spreadsheetml/2006/main">
  <authors>
    <author>Gaál Arnold</author>
  </authors>
  <commentList>
    <comment ref="M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8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hulladék első tényleges átadásának időpontja.</t>
        </r>
      </text>
    </comment>
    <comment ref="C8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hulladékgazdálkodó megnevezése, aki a hulladék hasznosítását, vagy átvételét és hasznosítóhoz való továbbítását szerződésben vállalta.</t>
        </r>
      </text>
    </comment>
    <comment ref="D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szám, vagy a település neve (pl. külföldi partner vagy esetleg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>Kereskedő/Közvetítő -átvétel helye)</t>
        </r>
      </text>
    </comment>
    <comment ref="E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hulladékgazdálkodó hulladékkezelési/gazdálkodási engedélyének száma, mely az adott tevékenységre vonatkozik.</t>
        </r>
      </text>
    </comment>
    <comment ref="F8" authorId="0">
      <text>
        <r>
          <rPr>
            <b/>
            <sz val="22"/>
            <color indexed="81"/>
            <rFont val="Tahoma"/>
            <family val="2"/>
            <charset val="238"/>
          </rPr>
          <t>HULLADÉKGAZDÁLKODÁS TÍPUSA –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választani.</t>
        </r>
      </text>
    </comment>
    <comment ref="G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OHÜ AZONOSÍTÓ </t>
        </r>
        <r>
          <rPr>
            <sz val="22"/>
            <color indexed="81"/>
            <rFont val="Tahoma"/>
            <family val="2"/>
            <charset val="238"/>
          </rPr>
          <t>–  a program által felajánlott lehetőségekből kell választani az alábbi táblázatokban leírtak szerint</t>
        </r>
      </text>
    </comment>
    <comment ref="H8" authorId="0">
      <text>
        <r>
          <rPr>
            <b/>
            <sz val="22"/>
            <color indexed="81"/>
            <rFont val="Tahoma"/>
            <family val="2"/>
            <charset val="238"/>
          </rPr>
          <t>SZÁLLÍTÓJEGY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nem készül szállítólevél, kérjük jelölni (" </t>
        </r>
        <r>
          <rPr>
            <u/>
            <sz val="22"/>
            <color indexed="81"/>
            <rFont val="Tahoma"/>
            <family val="2"/>
            <charset val="238"/>
          </rPr>
          <t>száll.l. nem kész"</t>
        </r>
        <r>
          <rPr>
            <sz val="22"/>
            <color indexed="81"/>
            <rFont val="Tahoma"/>
            <family val="2"/>
            <charset val="238"/>
          </rPr>
          <t>), amennyiben összesítől lista készül kérjük, a lista azonosítóját feltüntetni.</t>
        </r>
      </text>
    </comment>
    <comment ref="I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MÉRÉSI JEGY SZÁMA – </t>
        </r>
        <r>
          <rPr>
            <sz val="22"/>
            <color indexed="81"/>
            <rFont val="Tahoma"/>
            <family val="2"/>
            <charset val="238"/>
          </rPr>
          <t>az átvevőnél, hasznosítónál kiállított mérlegelési bizonylat sorszáma (ha nem ott történt a mérlegelés, akkor a szállítmányt kísérő, máshol kiállított mérési jegy sorszáma).</t>
        </r>
      </text>
    </comment>
    <comment ref="J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kötelező jelölni - ("érték nélkül") - továbbá ilyen esetben kötelező nyilatkozatot csatolni, az érték nélküli átadásról.</t>
        </r>
      </text>
    </comment>
    <comment ref="K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BRUTTÓ ÁTADOTT MENNYISÉG (kg) – </t>
        </r>
        <r>
          <rPr>
            <sz val="22"/>
            <color indexed="81"/>
            <rFont val="Tahoma"/>
            <family val="2"/>
            <charset val="238"/>
          </rPr>
          <t>idegenanyag levonása előtt mérlegelt mennyiség, egész kilogrammra kerekítve.</t>
        </r>
      </text>
    </comment>
    <comment ref="M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NETTÓ ÁTADOTT MENNYISÉG (kg) – </t>
        </r>
        <r>
          <rPr>
            <sz val="22"/>
            <color indexed="81"/>
            <rFont val="Tahoma"/>
            <family val="2"/>
            <charset val="238"/>
          </rPr>
          <t>az elszámolás alapját képező csomagolóanyag mennyisége egész kilogrammra kerekítve.</t>
        </r>
        <r>
          <rPr>
            <b/>
            <sz val="22"/>
            <color indexed="81"/>
            <rFont val="Tahoma"/>
            <family val="2"/>
            <charset val="238"/>
          </rPr>
          <t xml:space="preserve">
</t>
        </r>
        <r>
          <rPr>
            <sz val="22"/>
            <color indexed="81"/>
            <rFont val="Tahoma"/>
            <family val="2"/>
            <charset val="238"/>
          </rPr>
          <t xml:space="preserve">
A más gyűjtőtől átvett, valamint a nem lakossági gyűjtésből származó hasznosításra átadott hulladék mennyiséget az allapon az erre megadott sorban fel kell tüntetni. Az allapokról csak a Saját gyűjtésű mennyiség sorban összesített nettó mennyiség kerül a Főlap megfelelő anyagáram típus sorába. Az Excel táblázatkezelő korlátai miatt, hibás kitöltés esetén, lehetséges, hogy a Más gyűjtőtől átvett mennyiség összesen sor bruttó oszlopában kisebb érték is rögzítésre kerüljön, mint a nettó oszlopában, bár ez a valóságban nem lehetséges. Emiatt fokozott figyelmet igényel ezen sor kitöltése.</t>
        </r>
      </text>
    </comment>
    <comment ref="N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</commentList>
</comments>
</file>

<file path=xl/comments16.xml><?xml version="1.0" encoding="utf-8"?>
<comments xmlns="http://schemas.openxmlformats.org/spreadsheetml/2006/main">
  <authors>
    <author>Bodnár Mária</author>
    <author>Arni</author>
  </authors>
  <commentList>
    <comment ref="B4" authorId="0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  <comment ref="G4" authorId="1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comments17.xml><?xml version="1.0" encoding="utf-8"?>
<comments xmlns="http://schemas.openxmlformats.org/spreadsheetml/2006/main">
  <authors>
    <author>Bodnár Mária</author>
  </authors>
  <commentList>
    <comment ref="G7" authorId="0">
      <text>
        <r>
          <rPr>
            <b/>
            <sz val="8"/>
            <color indexed="81"/>
            <rFont val="Tahoma"/>
            <family val="2"/>
            <charset val="238"/>
          </rPr>
          <t>Kötelező feltüntetni a hasznosító nevét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18.xml><?xml version="1.0" encoding="utf-8"?>
<comments xmlns="http://schemas.openxmlformats.org/spreadsheetml/2006/main">
  <authors>
    <author>Gaál Arnold</author>
  </authors>
  <commentList>
    <comment ref="J5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</commentList>
</comments>
</file>

<file path=xl/comments19.xml><?xml version="1.0" encoding="utf-8"?>
<comments xmlns="http://schemas.openxmlformats.org/spreadsheetml/2006/main">
  <authors>
    <author>Bodnár Mária</author>
    <author>Gaál Arnold</author>
  </authors>
  <commentList>
    <comment ref="H25" authorId="0">
      <text>
        <r>
          <rPr>
            <b/>
            <sz val="20"/>
            <color indexed="81"/>
            <rFont val="Tahoma"/>
            <family val="2"/>
            <charset val="238"/>
          </rPr>
          <t xml:space="preserve">Együtt gyűjött válogatott összes mennyiség
</t>
        </r>
      </text>
    </comment>
    <comment ref="H56" authorId="1">
      <text>
        <r>
          <rPr>
            <b/>
            <sz val="12"/>
            <color indexed="81"/>
            <rFont val="Times New Roman"/>
            <family val="1"/>
            <charset val="238"/>
          </rPr>
          <t>Az összesen nem lehet kevesebb vagy több, mint 100,00 %. Ha nem 100,00% akkor minden esetben 0,00 % lesz az összérték.</t>
        </r>
      </text>
    </comment>
  </commentList>
</comments>
</file>

<file path=xl/comments2.xml><?xml version="1.0" encoding="utf-8"?>
<comments xmlns="http://schemas.openxmlformats.org/spreadsheetml/2006/main">
  <authors>
    <author>Gaál Arnold</author>
  </authors>
  <commentList>
    <comment ref="M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8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hulladék első tényleges átadásának időpontja.</t>
        </r>
      </text>
    </comment>
    <comment ref="C8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hulladékgazdálkodó megnevezése, aki a hulladék hasznosítását, vagy átvételét és hasznosítóhoz való továbbítását szerződésben vállalta.</t>
        </r>
      </text>
    </comment>
    <comment ref="D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szám, vagy a település neve (pl. külföldi partner vagy esetleg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>Kereskedő/Közvetítő -átvétel helye)</t>
        </r>
      </text>
    </comment>
    <comment ref="E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hulladékgazdálkodó hulladékkezelési/gazdálkodási engedélyének száma, mely az adott tevékenységre vonatkozik.</t>
        </r>
      </text>
    </comment>
    <comment ref="F8" authorId="0">
      <text>
        <r>
          <rPr>
            <b/>
            <sz val="22"/>
            <color indexed="81"/>
            <rFont val="Tahoma"/>
            <family val="2"/>
            <charset val="238"/>
          </rPr>
          <t>HULLADÉKGAZDÁLKODÁS TÍPUSA –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választani.</t>
        </r>
      </text>
    </comment>
    <comment ref="G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OHÜ AZONOSÍTÓ </t>
        </r>
        <r>
          <rPr>
            <sz val="22"/>
            <color indexed="81"/>
            <rFont val="Tahoma"/>
            <family val="2"/>
            <charset val="238"/>
          </rPr>
          <t>–  a program által felajánlott lehetőségekből kell választani az alábbi táblázatokban leírtak szerint</t>
        </r>
      </text>
    </comment>
    <comment ref="H8" authorId="0">
      <text>
        <r>
          <rPr>
            <b/>
            <sz val="22"/>
            <color indexed="81"/>
            <rFont val="Tahoma"/>
            <family val="2"/>
            <charset val="238"/>
          </rPr>
          <t>SZÁLLÍTÓJEGY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nem készül szállítólevél, kérjük jelölni (" </t>
        </r>
        <r>
          <rPr>
            <u/>
            <sz val="22"/>
            <color indexed="81"/>
            <rFont val="Tahoma"/>
            <family val="2"/>
            <charset val="238"/>
          </rPr>
          <t>száll.l. nem kész"</t>
        </r>
        <r>
          <rPr>
            <sz val="22"/>
            <color indexed="81"/>
            <rFont val="Tahoma"/>
            <family val="2"/>
            <charset val="238"/>
          </rPr>
          <t>), amennyiben összesítől lista készül kérjük, a lista azonosítóját feltüntetni.</t>
        </r>
      </text>
    </comment>
    <comment ref="I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MÉRÉSI JEGY SZÁMA – </t>
        </r>
        <r>
          <rPr>
            <sz val="22"/>
            <color indexed="81"/>
            <rFont val="Tahoma"/>
            <family val="2"/>
            <charset val="238"/>
          </rPr>
          <t>az átvevőnél, hasznosítónál kiállított mérlegelési bizonylat sorszáma (ha nem ott történt a mérlegelés, akkor a szállítmányt kísérő, máshol kiállított mérési jegy sorszáma).</t>
        </r>
      </text>
    </comment>
    <comment ref="J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kötelező jelölni - ("érték nélkül") - továbbá ilyen esetben kötelező nyilatkozatot csatolni, az érték nélküli átadásról.</t>
        </r>
      </text>
    </comment>
    <comment ref="K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BRUTTÓ ÁTADOTT MENNYISÉG (kg) – </t>
        </r>
        <r>
          <rPr>
            <sz val="22"/>
            <color indexed="81"/>
            <rFont val="Tahoma"/>
            <family val="2"/>
            <charset val="238"/>
          </rPr>
          <t>idegenanyag levonása előtt mérlegelt mennyiség, egész kilogrammra kerekítve.</t>
        </r>
      </text>
    </comment>
    <comment ref="M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NETTÓ ÁTADOTT MENNYISÉG (kg) – </t>
        </r>
        <r>
          <rPr>
            <sz val="22"/>
            <color indexed="81"/>
            <rFont val="Tahoma"/>
            <family val="2"/>
            <charset val="238"/>
          </rPr>
          <t>az elszámolás alapját képező csomagolóanyag mennyisége egész kilogrammra kerekítve.</t>
        </r>
        <r>
          <rPr>
            <b/>
            <sz val="22"/>
            <color indexed="81"/>
            <rFont val="Tahoma"/>
            <family val="2"/>
            <charset val="238"/>
          </rPr>
          <t xml:space="preserve">
</t>
        </r>
        <r>
          <rPr>
            <sz val="22"/>
            <color indexed="81"/>
            <rFont val="Tahoma"/>
            <family val="2"/>
            <charset val="238"/>
          </rPr>
          <t xml:space="preserve">
A más gyűjtőtől átvett, valamint a nem lakossági gyűjtésből származó hasznosításra átadott hulladék mennyiséget az allapon az erre megadott sorban fel kell tüntetni. Az allapokról csak a Saját gyűjtésű mennyiség sorban összesített nettó mennyiség kerül a Főlap megfelelő anyagáram típus sorába. Az Excel táblázatkezelő korlátai miatt, hibás kitöltés esetén, lehetséges, hogy a Más gyűjtőtől átvett mennyiség összesen sor bruttó oszlopában kisebb érték is rögzítésre kerüljön, mint a nettó oszlopában, bár ez a valóságban nem lehetséges. Emiatt fokozott figyelmet igényel ezen sor kitöltése.</t>
        </r>
      </text>
    </comment>
    <comment ref="N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</commentList>
</comments>
</file>

<file path=xl/comments20.xml><?xml version="1.0" encoding="utf-8"?>
<comments xmlns="http://schemas.openxmlformats.org/spreadsheetml/2006/main">
  <authors>
    <author>Bodnár Mária</author>
    <author>Gaál Arnold</author>
  </authors>
  <commentList>
    <comment ref="H25" authorId="0">
      <text>
        <r>
          <rPr>
            <b/>
            <sz val="20"/>
            <color indexed="81"/>
            <rFont val="Tahoma"/>
            <family val="2"/>
            <charset val="238"/>
          </rPr>
          <t xml:space="preserve">TSZH-ban vegyesen gyűjött utóválogatott összes mennyiség
</t>
        </r>
      </text>
    </comment>
    <comment ref="H56" authorId="1">
      <text>
        <r>
          <rPr>
            <b/>
            <sz val="12"/>
            <color indexed="81"/>
            <rFont val="Times New Roman"/>
            <family val="1"/>
            <charset val="238"/>
          </rPr>
          <t>Az összesen nem lehet kevesebb vagy több, mint 100,00 %. Ha nem 100,00% akkor minden esetben 0,00 % lesz az összérték.</t>
        </r>
      </text>
    </comment>
  </commentList>
</comments>
</file>

<file path=xl/comments3.xml><?xml version="1.0" encoding="utf-8"?>
<comments xmlns="http://schemas.openxmlformats.org/spreadsheetml/2006/main">
  <authors>
    <author>Gaál Arnold</author>
  </authors>
  <commentList>
    <comment ref="O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8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hulladék első tényleges átadásának időpontja.</t>
        </r>
      </text>
    </comment>
    <comment ref="C8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hulladékgazdálkodó megnevezése, aki a hulladék hasznosítását, vagy átvételét és hasznosítóhoz való továbbítását szerződésben vállalta.</t>
        </r>
      </text>
    </comment>
    <comment ref="D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szám, vagy a település neve (pl. külföldi partner vagy esetleg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>Kereskedő/Közvetítő -átvétel helye)</t>
        </r>
      </text>
    </comment>
    <comment ref="E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hulladékgazdálkodó hulladékkezelési/gazdálkodási engedélyének száma, mely az adott tevékenységre vonatkozik.</t>
        </r>
      </text>
    </comment>
    <comment ref="F8" authorId="0">
      <text>
        <r>
          <rPr>
            <b/>
            <sz val="22"/>
            <color indexed="81"/>
            <rFont val="Tahoma"/>
            <family val="2"/>
            <charset val="238"/>
          </rPr>
          <t>HULLADÉKGAZDÁLKODÁS TÍPUSA –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választani.</t>
        </r>
      </text>
    </comment>
    <comment ref="G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OHÜ AZONOSÍTÓ </t>
        </r>
        <r>
          <rPr>
            <sz val="22"/>
            <color indexed="81"/>
            <rFont val="Tahoma"/>
            <family val="2"/>
            <charset val="238"/>
          </rPr>
          <t>–  a program által felajánlott lehetőségekből kell választani az alábbi táblázatokban leírtak szerint</t>
        </r>
      </text>
    </comment>
    <comment ref="H8" authorId="0">
      <text>
        <r>
          <rPr>
            <b/>
            <sz val="22"/>
            <color indexed="81"/>
            <rFont val="Tahoma"/>
            <family val="2"/>
            <charset val="238"/>
          </rPr>
          <t>SZÁLLÍTÓJEGY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nem készül szállítólevél, kérjük jelölni (" </t>
        </r>
        <r>
          <rPr>
            <u/>
            <sz val="22"/>
            <color indexed="81"/>
            <rFont val="Tahoma"/>
            <family val="2"/>
            <charset val="238"/>
          </rPr>
          <t>száll.l. nem kész"</t>
        </r>
        <r>
          <rPr>
            <sz val="22"/>
            <color indexed="81"/>
            <rFont val="Tahoma"/>
            <family val="2"/>
            <charset val="238"/>
          </rPr>
          <t>), amennyiben összesítől lista készül kérjük, a lista azonosítóját feltüntetni.</t>
        </r>
      </text>
    </comment>
    <comment ref="I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MÉRÉSI JEGY SZÁMA – </t>
        </r>
        <r>
          <rPr>
            <sz val="22"/>
            <color indexed="81"/>
            <rFont val="Tahoma"/>
            <family val="2"/>
            <charset val="238"/>
          </rPr>
          <t>az átvevőnél, hasznosítónál kiállított mérlegelési bizonylat sorszáma (ha nem ott történt a mérlegelés, akkor a szállítmányt kísérő, máshol kiállított mérési jegy sorszáma).</t>
        </r>
      </text>
    </comment>
    <comment ref="J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kötelező jelölni - ("érték nélkül") - továbbá ilyen esetben kötelező nyilatkozatot csatolni, az érték nélküli átadásról.</t>
        </r>
      </text>
    </comment>
    <comment ref="K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BRUTTÓ ÁTADOTT MENNYISÉG (kg) – </t>
        </r>
        <r>
          <rPr>
            <sz val="22"/>
            <color indexed="81"/>
            <rFont val="Tahoma"/>
            <family val="2"/>
            <charset val="238"/>
          </rPr>
          <t>idegenanyag levonása előtt mérlegelt mennyiség, egész kilogrammra kerekítve.</t>
        </r>
      </text>
    </comment>
    <comment ref="M8" authorId="0">
      <text>
        <r>
          <rPr>
            <b/>
            <sz val="22"/>
            <color indexed="81"/>
            <rFont val="Tahoma"/>
            <family val="2"/>
            <charset val="238"/>
          </rPr>
          <t>IDEGENANYAG LEVONÁSA UTÁNI BRUTTÓ MENNYISÉG (kg) -</t>
        </r>
        <r>
          <rPr>
            <sz val="22"/>
            <color indexed="81"/>
            <rFont val="Tahoma"/>
            <family val="2"/>
            <charset val="238"/>
          </rPr>
          <t xml:space="preserve"> idegenanyag levonása után kiszámolt mennyiség, egész kilogrammra kerekítve. Ez az oszlop kizárólag a vegyes papír allapon szerepel, mivel a tényleges nettó csomagolóanyag mennyiség megállapítása ebből a mennyiségből történik.</t>
        </r>
      </text>
    </comment>
    <comment ref="N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CSOMAGOLÓANYAG TARTALOM (%) – </t>
        </r>
        <r>
          <rPr>
            <sz val="22"/>
            <color indexed="81"/>
            <rFont val="Tahoma"/>
            <family val="2"/>
            <charset val="238"/>
          </rPr>
          <t>az oszlop kizárólag a vegyes papír allapon szerepel, 2012-es évre egységesen 39%-ban van rögzítve a csomagolóanyag tartalom.</t>
        </r>
      </text>
    </comment>
    <comment ref="O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NETTÓ ÁTADOTT MENNYISÉG (kg) – </t>
        </r>
        <r>
          <rPr>
            <sz val="22"/>
            <color indexed="81"/>
            <rFont val="Tahoma"/>
            <family val="2"/>
            <charset val="238"/>
          </rPr>
          <t>az elszámolás alapját képező csomagolóanyag mennyisége egész kilogrammra kerekítve.</t>
        </r>
        <r>
          <rPr>
            <b/>
            <sz val="22"/>
            <color indexed="81"/>
            <rFont val="Tahoma"/>
            <family val="2"/>
            <charset val="238"/>
          </rPr>
          <t xml:space="preserve">
</t>
        </r>
        <r>
          <rPr>
            <sz val="22"/>
            <color indexed="81"/>
            <rFont val="Tahoma"/>
            <family val="2"/>
            <charset val="238"/>
          </rPr>
          <t xml:space="preserve">
A más gyűjtőtől átvett, valamint a nem lakossági gyűjtésből származó hasznosításra átadott hulladék mennyiséget az allapon az erre megadott sorban fel kell tüntetni. Az allapokról csak a Saját gyűjtésű mennyiség sorban összesített nettó mennyiség kerül a Főlap megfelelő anyagáram típus sorába. Az Excel táblázatkezelő korlátai miatt, hibás kitöltés esetén, lehetséges, hogy a Más gyűjtőtől átvett mennyiség összesen sor bruttó oszlopában kisebb érték is rögzítésre kerüljön, mint a nettó oszlopában, bár ez a valóságban nem lehetséges. Emiatt fokozott figyelmet igényel ezen sor kitöltése.</t>
        </r>
      </text>
    </comment>
    <comment ref="P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Gaál Arnold</author>
  </authors>
  <commentList>
    <comment ref="M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8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hulladék első tényleges átadásának időpontja.</t>
        </r>
      </text>
    </comment>
    <comment ref="C8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hulladékgazdálkodó megnevezése, aki a hulladék hasznosítását, vagy átvételét és hasznosítóhoz való továbbítását szerződésben vállalta.</t>
        </r>
      </text>
    </comment>
    <comment ref="D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szám, vagy a település neve (pl. külföldi partner vagy esetleg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>Kereskedő/Közvetítő -átvétel helye)</t>
        </r>
      </text>
    </comment>
    <comment ref="E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hulladékgazdálkodó hulladékkezelési/gazdálkodási engedélyének száma, mely az adott tevékenységre vonatkozik.</t>
        </r>
      </text>
    </comment>
    <comment ref="F8" authorId="0">
      <text>
        <r>
          <rPr>
            <b/>
            <sz val="22"/>
            <color indexed="81"/>
            <rFont val="Tahoma"/>
            <family val="2"/>
            <charset val="238"/>
          </rPr>
          <t>HULLADÉKGAZDÁLKODÁS TÍPUSA –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választani.</t>
        </r>
      </text>
    </comment>
    <comment ref="G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OHÜ AZONOSÍTÓ </t>
        </r>
        <r>
          <rPr>
            <sz val="22"/>
            <color indexed="81"/>
            <rFont val="Tahoma"/>
            <family val="2"/>
            <charset val="238"/>
          </rPr>
          <t>–  a program által felajánlott lehetőségekből kell választani az alábbi táblázatokban leírtak szerint</t>
        </r>
      </text>
    </comment>
    <comment ref="H8" authorId="0">
      <text>
        <r>
          <rPr>
            <b/>
            <sz val="22"/>
            <color indexed="81"/>
            <rFont val="Tahoma"/>
            <family val="2"/>
            <charset val="238"/>
          </rPr>
          <t>SZÁLLÍTÓJEGY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nem készül szállítólevél, kérjük jelölni (" </t>
        </r>
        <r>
          <rPr>
            <u/>
            <sz val="22"/>
            <color indexed="81"/>
            <rFont val="Tahoma"/>
            <family val="2"/>
            <charset val="238"/>
          </rPr>
          <t>száll.l. nem kész"</t>
        </r>
        <r>
          <rPr>
            <sz val="22"/>
            <color indexed="81"/>
            <rFont val="Tahoma"/>
            <family val="2"/>
            <charset val="238"/>
          </rPr>
          <t>), amennyiben összesítől lista készül kérjük, a lista azonosítóját feltüntetni.</t>
        </r>
      </text>
    </comment>
    <comment ref="I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MÉRÉSI JEGY SZÁMA – </t>
        </r>
        <r>
          <rPr>
            <sz val="22"/>
            <color indexed="81"/>
            <rFont val="Tahoma"/>
            <family val="2"/>
            <charset val="238"/>
          </rPr>
          <t>az átvevőnél, hasznosítónál kiállított mérlegelési bizonylat sorszáma (ha nem ott történt a mérlegelés, akkor a szállítmányt kísérő, máshol kiállított mérési jegy sorszáma).</t>
        </r>
      </text>
    </comment>
    <comment ref="J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kötelező jelölni - ("érték nélkül") - továbbá ilyen esetben kötelező nyilatkozatot csatolni, az érték nélküli átadásról.</t>
        </r>
      </text>
    </comment>
    <comment ref="K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BRUTTÓ ÁTADOTT MENNYISÉG (kg) – </t>
        </r>
        <r>
          <rPr>
            <sz val="22"/>
            <color indexed="81"/>
            <rFont val="Tahoma"/>
            <family val="2"/>
            <charset val="238"/>
          </rPr>
          <t>idegenanyag levonása előtt mérlegelt mennyiség, egész kilogrammra kerekítve.</t>
        </r>
      </text>
    </comment>
    <comment ref="M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NETTÓ ÁTADOTT MENNYISÉG (kg) – </t>
        </r>
        <r>
          <rPr>
            <sz val="22"/>
            <color indexed="81"/>
            <rFont val="Tahoma"/>
            <family val="2"/>
            <charset val="238"/>
          </rPr>
          <t>az elszámolás alapját képező csomagolóanyag mennyisége egész kilogrammra kerekítve.</t>
        </r>
        <r>
          <rPr>
            <b/>
            <sz val="22"/>
            <color indexed="81"/>
            <rFont val="Tahoma"/>
            <family val="2"/>
            <charset val="238"/>
          </rPr>
          <t xml:space="preserve">
</t>
        </r>
        <r>
          <rPr>
            <sz val="22"/>
            <color indexed="81"/>
            <rFont val="Tahoma"/>
            <family val="2"/>
            <charset val="238"/>
          </rPr>
          <t xml:space="preserve">
A más gyűjtőtől átvett, valamint a nem lakossági gyűjtésből származó hasznosításra átadott hulladék mennyiséget az allapon az erre megadott sorban fel kell tüntetni. Az allapokról csak a Saját gyűjtésű mennyiség sorban összesített nettó mennyiség kerül a Főlap megfelelő anyagáram típus sorába. Az Excel táblázatkezelő korlátai miatt, hibás kitöltés esetén, lehetséges, hogy a Más gyűjtőtől átvett mennyiség összesen sor bruttó oszlopában kisebb érték is rögzítésre kerüljön, mint a nettó oszlopában, bár ez a valóságban nem lehetséges. Emiatt fokozott figyelmet igényel ezen sor kitöltése.</t>
        </r>
      </text>
    </comment>
    <comment ref="N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</commentList>
</comments>
</file>

<file path=xl/comments5.xml><?xml version="1.0" encoding="utf-8"?>
<comments xmlns="http://schemas.openxmlformats.org/spreadsheetml/2006/main">
  <authors>
    <author>Gaál Arnold</author>
  </authors>
  <commentList>
    <comment ref="M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8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hulladék első tényleges átadásának időpontja.</t>
        </r>
      </text>
    </comment>
    <comment ref="C8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hulladékgazdálkodó megnevezése, aki a hulladék hasznosítását, vagy átvételét és hasznosítóhoz való továbbítását szerződésben vállalta.</t>
        </r>
      </text>
    </comment>
    <comment ref="D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szám, vagy a település neve (pl. külföldi partner vagy esetleg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>Kereskedő/Közvetítő -átvétel helye)</t>
        </r>
      </text>
    </comment>
    <comment ref="E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hulladékgazdálkodó hulladékkezelési/gazdálkodási engedélyének száma, mely az adott tevékenységre vonatkozik.</t>
        </r>
      </text>
    </comment>
    <comment ref="F8" authorId="0">
      <text>
        <r>
          <rPr>
            <b/>
            <sz val="22"/>
            <color indexed="81"/>
            <rFont val="Tahoma"/>
            <family val="2"/>
            <charset val="238"/>
          </rPr>
          <t>HULLADÉKGAZDÁLKODÁS TÍPUSA –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választani.</t>
        </r>
      </text>
    </comment>
    <comment ref="G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OHÜ AZONOSÍTÓ </t>
        </r>
        <r>
          <rPr>
            <sz val="22"/>
            <color indexed="81"/>
            <rFont val="Tahoma"/>
            <family val="2"/>
            <charset val="238"/>
          </rPr>
          <t>–  a program által felajánlott lehetőségekből kell választani az alábbi táblázatokban leírtak szerint</t>
        </r>
      </text>
    </comment>
    <comment ref="H8" authorId="0">
      <text>
        <r>
          <rPr>
            <b/>
            <sz val="22"/>
            <color indexed="81"/>
            <rFont val="Tahoma"/>
            <family val="2"/>
            <charset val="238"/>
          </rPr>
          <t>SZÁLLÍTÓJEGY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nem készül szállítólevél, kérjük jelölni (" </t>
        </r>
        <r>
          <rPr>
            <u/>
            <sz val="22"/>
            <color indexed="81"/>
            <rFont val="Tahoma"/>
            <family val="2"/>
            <charset val="238"/>
          </rPr>
          <t>száll.l. nem kész"</t>
        </r>
        <r>
          <rPr>
            <sz val="22"/>
            <color indexed="81"/>
            <rFont val="Tahoma"/>
            <family val="2"/>
            <charset val="238"/>
          </rPr>
          <t>), amennyiben összesítől lista készül kérjük, a lista azonosítóját feltüntetni.</t>
        </r>
      </text>
    </comment>
    <comment ref="I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MÉRÉSI JEGY SZÁMA – </t>
        </r>
        <r>
          <rPr>
            <sz val="22"/>
            <color indexed="81"/>
            <rFont val="Tahoma"/>
            <family val="2"/>
            <charset val="238"/>
          </rPr>
          <t>az átvevőnél, hasznosítónál kiállított mérlegelési bizonylat sorszáma (ha nem ott történt a mérlegelés, akkor a szállítmányt kísérő, máshol kiállított mérési jegy sorszáma).</t>
        </r>
      </text>
    </comment>
    <comment ref="J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kötelező jelölni - ("érték nélkül") - továbbá ilyen esetben kötelező nyilatkozatot csatolni, az érték nélküli átadásról.</t>
        </r>
      </text>
    </comment>
    <comment ref="K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BRUTTÓ ÁTADOTT MENNYISÉG (kg) – </t>
        </r>
        <r>
          <rPr>
            <sz val="22"/>
            <color indexed="81"/>
            <rFont val="Tahoma"/>
            <family val="2"/>
            <charset val="238"/>
          </rPr>
          <t>idegenanyag levonása előtt mérlegelt mennyiség, egész kilogrammra kerekítve.</t>
        </r>
      </text>
    </comment>
    <comment ref="M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NETTÓ ÁTADOTT MENNYISÉG (kg) – </t>
        </r>
        <r>
          <rPr>
            <sz val="22"/>
            <color indexed="81"/>
            <rFont val="Tahoma"/>
            <family val="2"/>
            <charset val="238"/>
          </rPr>
          <t>az elszámolás alapját képező csomagolóanyag mennyisége egész kilogrammra kerekítve.</t>
        </r>
        <r>
          <rPr>
            <b/>
            <sz val="22"/>
            <color indexed="81"/>
            <rFont val="Tahoma"/>
            <family val="2"/>
            <charset val="238"/>
          </rPr>
          <t xml:space="preserve">
</t>
        </r>
        <r>
          <rPr>
            <sz val="22"/>
            <color indexed="81"/>
            <rFont val="Tahoma"/>
            <family val="2"/>
            <charset val="238"/>
          </rPr>
          <t xml:space="preserve">
A más gyűjtőtől átvett, valamint a nem lakossági gyűjtésből származó hasznosításra átadott hulladék mennyiséget az allapon az erre megadott sorban fel kell tüntetni. Az allapokról csak a Saját gyűjtésű mennyiség sorban összesített nettó mennyiség kerül a Főlap megfelelő anyagáram típus sorába. Az Excel táblázatkezelő korlátai miatt, hibás kitöltés esetén, lehetséges, hogy a Más gyűjtőtől átvett mennyiség összesen sor bruttó oszlopában kisebb érték is rögzítésre kerüljön, mint a nettó oszlopában, bár ez a valóságban nem lehetséges. Emiatt fokozott figyelmet igényel ezen sor kitöltése.</t>
        </r>
      </text>
    </comment>
    <comment ref="N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</commentList>
</comments>
</file>

<file path=xl/comments6.xml><?xml version="1.0" encoding="utf-8"?>
<comments xmlns="http://schemas.openxmlformats.org/spreadsheetml/2006/main">
  <authors>
    <author>Gaál Arnold</author>
  </authors>
  <commentList>
    <comment ref="M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8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hulladék első tényleges átadásának időpontja.</t>
        </r>
      </text>
    </comment>
    <comment ref="C8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hulladékgazdálkodó megnevezése, aki a hulladék hasznosítását, vagy átvételét és hasznosítóhoz való továbbítását szerződésben vállalta.</t>
        </r>
      </text>
    </comment>
    <comment ref="D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szám, vagy a település neve (pl. külföldi partner vagy esetleg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>Kereskedő/Közvetítő -átvétel helye)</t>
        </r>
      </text>
    </comment>
    <comment ref="E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hulladékgazdálkodó hulladékkezelési/gazdálkodási engedélyének száma, mely az adott tevékenységre vonatkozik.</t>
        </r>
      </text>
    </comment>
    <comment ref="F8" authorId="0">
      <text>
        <r>
          <rPr>
            <b/>
            <sz val="22"/>
            <color indexed="81"/>
            <rFont val="Tahoma"/>
            <family val="2"/>
            <charset val="238"/>
          </rPr>
          <t>HULLADÉKGAZDÁLKODÁS TÍPUSA –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választani.</t>
        </r>
      </text>
    </comment>
    <comment ref="G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OHÜ AZONOSÍTÓ </t>
        </r>
        <r>
          <rPr>
            <sz val="22"/>
            <color indexed="81"/>
            <rFont val="Tahoma"/>
            <family val="2"/>
            <charset val="238"/>
          </rPr>
          <t>–  a program által felajánlott lehetőségekből kell választani az alábbi táblázatokban leírtak szerint</t>
        </r>
      </text>
    </comment>
    <comment ref="H8" authorId="0">
      <text>
        <r>
          <rPr>
            <b/>
            <sz val="22"/>
            <color indexed="81"/>
            <rFont val="Tahoma"/>
            <family val="2"/>
            <charset val="238"/>
          </rPr>
          <t>SZÁLLÍTÓJEGY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nem készül szállítólevél, kérjük jelölni (" </t>
        </r>
        <r>
          <rPr>
            <u/>
            <sz val="22"/>
            <color indexed="81"/>
            <rFont val="Tahoma"/>
            <family val="2"/>
            <charset val="238"/>
          </rPr>
          <t>száll.l. nem kész"</t>
        </r>
        <r>
          <rPr>
            <sz val="22"/>
            <color indexed="81"/>
            <rFont val="Tahoma"/>
            <family val="2"/>
            <charset val="238"/>
          </rPr>
          <t>), amennyiben összesítől lista készül kérjük, a lista azonosítóját feltüntetni.</t>
        </r>
      </text>
    </comment>
    <comment ref="I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MÉRÉSI JEGY SZÁMA – </t>
        </r>
        <r>
          <rPr>
            <sz val="22"/>
            <color indexed="81"/>
            <rFont val="Tahoma"/>
            <family val="2"/>
            <charset val="238"/>
          </rPr>
          <t>az átvevőnél, hasznosítónál kiállított mérlegelési bizonylat sorszáma (ha nem ott történt a mérlegelés, akkor a szállítmányt kísérő, máshol kiállított mérési jegy sorszáma).</t>
        </r>
      </text>
    </comment>
    <comment ref="J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kötelező jelölni - ("érték nélkül") - továbbá ilyen esetben kötelező nyilatkozatot csatolni, az érték nélküli átadásról.</t>
        </r>
      </text>
    </comment>
    <comment ref="K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BRUTTÓ ÁTADOTT MENNYISÉG (kg) – </t>
        </r>
        <r>
          <rPr>
            <sz val="22"/>
            <color indexed="81"/>
            <rFont val="Tahoma"/>
            <family val="2"/>
            <charset val="238"/>
          </rPr>
          <t>idegenanyag levonása előtt mérlegelt mennyiség, egész kilogrammra kerekítve.</t>
        </r>
      </text>
    </comment>
    <comment ref="M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NETTÓ ÁTADOTT MENNYISÉG (kg) – </t>
        </r>
        <r>
          <rPr>
            <sz val="22"/>
            <color indexed="81"/>
            <rFont val="Tahoma"/>
            <family val="2"/>
            <charset val="238"/>
          </rPr>
          <t>az elszámolás alapját képező csomagolóanyag mennyisége egész kilogrammra kerekítve.</t>
        </r>
        <r>
          <rPr>
            <b/>
            <sz val="22"/>
            <color indexed="81"/>
            <rFont val="Tahoma"/>
            <family val="2"/>
            <charset val="238"/>
          </rPr>
          <t xml:space="preserve">
</t>
        </r>
        <r>
          <rPr>
            <sz val="22"/>
            <color indexed="81"/>
            <rFont val="Tahoma"/>
            <family val="2"/>
            <charset val="238"/>
          </rPr>
          <t xml:space="preserve">
A más gyűjtőtől átvett, valamint a nem lakossági gyűjtésből származó hasznosításra átadott hulladék mennyiséget az allapon az erre megadott sorban fel kell tüntetni. Az allapokról csak a Saját gyűjtésű mennyiség sorban összesített nettó mennyiség kerül a Főlap megfelelő anyagáram típus sorába. Az Excel táblázatkezelő korlátai miatt, hibás kitöltés esetén, lehetséges, hogy a Más gyűjtőtől átvett mennyiség összesen sor bruttó oszlopában kisebb érték is rögzítésre kerüljön, mint a nettó oszlopában, bár ez a valóságban nem lehetséges. Emiatt fokozott figyelmet igényel ezen sor kitöltése.</t>
        </r>
      </text>
    </comment>
    <comment ref="N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</commentList>
</comments>
</file>

<file path=xl/comments7.xml><?xml version="1.0" encoding="utf-8"?>
<comments xmlns="http://schemas.openxmlformats.org/spreadsheetml/2006/main">
  <authors>
    <author>Gaál Arnold</author>
  </authors>
  <commentList>
    <comment ref="M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8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hulladék első tényleges átadásának időpontja.</t>
        </r>
      </text>
    </comment>
    <comment ref="C8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hulladékgazdálkodó megnevezése, aki a hulladék hasznosítását, vagy átvételét és hasznosítóhoz való továbbítását szerződésben vállalta.</t>
        </r>
      </text>
    </comment>
    <comment ref="D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szám, vagy a település neve (pl. külföldi partner vagy esetleg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>Kereskedő/Közvetítő -átvétel helye)</t>
        </r>
      </text>
    </comment>
    <comment ref="E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hulladékgazdálkodó hulladékkezelési/gazdálkodási engedélyének száma, mely az adott tevékenységre vonatkozik.</t>
        </r>
      </text>
    </comment>
    <comment ref="F8" authorId="0">
      <text>
        <r>
          <rPr>
            <b/>
            <sz val="22"/>
            <color indexed="81"/>
            <rFont val="Tahoma"/>
            <family val="2"/>
            <charset val="238"/>
          </rPr>
          <t>HULLADÉKGAZDÁLKODÁS TÍPUSA –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választani.</t>
        </r>
      </text>
    </comment>
    <comment ref="G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OHÜ AZONOSÍTÓ </t>
        </r>
        <r>
          <rPr>
            <sz val="22"/>
            <color indexed="81"/>
            <rFont val="Tahoma"/>
            <family val="2"/>
            <charset val="238"/>
          </rPr>
          <t>–  a program által felajánlott lehetőségekből kell választani az alábbi táblázatokban leírtak szerint</t>
        </r>
      </text>
    </comment>
    <comment ref="H8" authorId="0">
      <text>
        <r>
          <rPr>
            <b/>
            <sz val="22"/>
            <color indexed="81"/>
            <rFont val="Tahoma"/>
            <family val="2"/>
            <charset val="238"/>
          </rPr>
          <t>SZÁLLÍTÓJEGY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nem készül szállítólevél, kérjük jelölni (" </t>
        </r>
        <r>
          <rPr>
            <u/>
            <sz val="22"/>
            <color indexed="81"/>
            <rFont val="Tahoma"/>
            <family val="2"/>
            <charset val="238"/>
          </rPr>
          <t>száll.l. nem kész"</t>
        </r>
        <r>
          <rPr>
            <sz val="22"/>
            <color indexed="81"/>
            <rFont val="Tahoma"/>
            <family val="2"/>
            <charset val="238"/>
          </rPr>
          <t>), amennyiben összesítől lista készül kérjük, a lista azonosítóját feltüntetni.</t>
        </r>
      </text>
    </comment>
    <comment ref="I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MÉRÉSI JEGY SZÁMA – </t>
        </r>
        <r>
          <rPr>
            <sz val="22"/>
            <color indexed="81"/>
            <rFont val="Tahoma"/>
            <family val="2"/>
            <charset val="238"/>
          </rPr>
          <t>az átvevőnél, hasznosítónál kiállított mérlegelési bizonylat sorszáma (ha nem ott történt a mérlegelés, akkor a szállítmányt kísérő, máshol kiállított mérési jegy sorszáma).</t>
        </r>
      </text>
    </comment>
    <comment ref="J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kötelező jelölni - ("érték nélkül") - továbbá ilyen esetben kötelező nyilatkozatot csatolni, az érték nélküli átadásról.</t>
        </r>
      </text>
    </comment>
    <comment ref="K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BRUTTÓ ÁTADOTT MENNYISÉG (kg) – </t>
        </r>
        <r>
          <rPr>
            <sz val="22"/>
            <color indexed="81"/>
            <rFont val="Tahoma"/>
            <family val="2"/>
            <charset val="238"/>
          </rPr>
          <t>idegenanyag levonása előtt mérlegelt mennyiség, egész kilogrammra kerekítve.</t>
        </r>
      </text>
    </comment>
    <comment ref="M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NETTÓ ÁTADOTT MENNYISÉG (kg) – </t>
        </r>
        <r>
          <rPr>
            <sz val="22"/>
            <color indexed="81"/>
            <rFont val="Tahoma"/>
            <family val="2"/>
            <charset val="238"/>
          </rPr>
          <t>az elszámolás alapját képező csomagolóanyag mennyisége egész kilogrammra kerekítve.</t>
        </r>
        <r>
          <rPr>
            <b/>
            <sz val="22"/>
            <color indexed="81"/>
            <rFont val="Tahoma"/>
            <family val="2"/>
            <charset val="238"/>
          </rPr>
          <t xml:space="preserve">
</t>
        </r>
        <r>
          <rPr>
            <sz val="22"/>
            <color indexed="81"/>
            <rFont val="Tahoma"/>
            <family val="2"/>
            <charset val="238"/>
          </rPr>
          <t xml:space="preserve">
A más gyűjtőtől átvett, valamint a nem lakossági gyűjtésből származó hasznosításra átadott hulladék mennyiséget az allapon az erre megadott sorban fel kell tüntetni. Az allapokról csak a Saját gyűjtésű mennyiség sorban összesített nettó mennyiség kerül a Főlap megfelelő anyagáram típus sorába. Az Excel táblázatkezelő korlátai miatt, hibás kitöltés esetén, lehetséges, hogy a Más gyűjtőtől átvett mennyiség összesen sor bruttó oszlopában kisebb érték is rögzítésre kerüljön, mint a nettó oszlopában, bár ez a valóságban nem lehetséges. Emiatt fokozott figyelmet igényel ezen sor kitöltése.</t>
        </r>
      </text>
    </comment>
    <comment ref="N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</commentList>
</comments>
</file>

<file path=xl/comments8.xml><?xml version="1.0" encoding="utf-8"?>
<comments xmlns="http://schemas.openxmlformats.org/spreadsheetml/2006/main">
  <authors>
    <author>Gaál Arnold</author>
  </authors>
  <commentList>
    <comment ref="M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8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hulladék első tényleges átadásának időpontja.</t>
        </r>
      </text>
    </comment>
    <comment ref="C8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hulladékgazdálkodó megnevezése, aki a hulladék hasznosítását, vagy átvételét és hasznosítóhoz való továbbítását szerződésben vállalta.</t>
        </r>
      </text>
    </comment>
    <comment ref="D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szám, vagy a település neve (pl. külföldi partner vagy esetleg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>Kereskedő/Közvetítő -átvétel helye)</t>
        </r>
      </text>
    </comment>
    <comment ref="E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hulladékgazdálkodó hulladékkezelési/gazdálkodási engedélyének száma, mely az adott tevékenységre vonatkozik.</t>
        </r>
      </text>
    </comment>
    <comment ref="F8" authorId="0">
      <text>
        <r>
          <rPr>
            <b/>
            <sz val="22"/>
            <color indexed="81"/>
            <rFont val="Tahoma"/>
            <family val="2"/>
            <charset val="238"/>
          </rPr>
          <t>HULLADÉKGAZDÁLKODÁS TÍPUSA –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választani.</t>
        </r>
      </text>
    </comment>
    <comment ref="G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OHÜ AZONOSÍTÓ </t>
        </r>
        <r>
          <rPr>
            <sz val="22"/>
            <color indexed="81"/>
            <rFont val="Tahoma"/>
            <family val="2"/>
            <charset val="238"/>
          </rPr>
          <t>–  a program által felajánlott lehetőségekből kell választani az alábbi táblázatokban leírtak szerint</t>
        </r>
      </text>
    </comment>
    <comment ref="H8" authorId="0">
      <text>
        <r>
          <rPr>
            <b/>
            <sz val="22"/>
            <color indexed="81"/>
            <rFont val="Tahoma"/>
            <family val="2"/>
            <charset val="238"/>
          </rPr>
          <t>SZÁLLÍTÓJEGY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nem készül szállítólevél, kérjük jelölni (" </t>
        </r>
        <r>
          <rPr>
            <u/>
            <sz val="22"/>
            <color indexed="81"/>
            <rFont val="Tahoma"/>
            <family val="2"/>
            <charset val="238"/>
          </rPr>
          <t>száll.l. nem kész"</t>
        </r>
        <r>
          <rPr>
            <sz val="22"/>
            <color indexed="81"/>
            <rFont val="Tahoma"/>
            <family val="2"/>
            <charset val="238"/>
          </rPr>
          <t>), amennyiben összesítől lista készül kérjük, a lista azonosítóját feltüntetni.</t>
        </r>
      </text>
    </comment>
    <comment ref="I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MÉRÉSI JEGY SZÁMA – </t>
        </r>
        <r>
          <rPr>
            <sz val="22"/>
            <color indexed="81"/>
            <rFont val="Tahoma"/>
            <family val="2"/>
            <charset val="238"/>
          </rPr>
          <t>az átvevőnél, hasznosítónál kiállított mérlegelési bizonylat sorszáma (ha nem ott történt a mérlegelés, akkor a szállítmányt kísérő, máshol kiállított mérési jegy sorszáma).</t>
        </r>
      </text>
    </comment>
    <comment ref="J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kötelező jelölni - ("érték nélkül") - továbbá ilyen esetben kötelező nyilatkozatot csatolni, az érték nélküli átadásról.</t>
        </r>
      </text>
    </comment>
    <comment ref="K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BRUTTÓ ÁTADOTT MENNYISÉG (kg) – </t>
        </r>
        <r>
          <rPr>
            <sz val="22"/>
            <color indexed="81"/>
            <rFont val="Tahoma"/>
            <family val="2"/>
            <charset val="238"/>
          </rPr>
          <t>idegenanyag levonása előtt mérlegelt mennyiség, egész kilogrammra kerekítve.</t>
        </r>
      </text>
    </comment>
    <comment ref="M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NETTÓ ÁTADOTT MENNYISÉG (kg) – </t>
        </r>
        <r>
          <rPr>
            <sz val="22"/>
            <color indexed="81"/>
            <rFont val="Tahoma"/>
            <family val="2"/>
            <charset val="238"/>
          </rPr>
          <t>az elszámolás alapját képező csomagolóanyag mennyisége egész kilogrammra kerekítve.</t>
        </r>
        <r>
          <rPr>
            <b/>
            <sz val="22"/>
            <color indexed="81"/>
            <rFont val="Tahoma"/>
            <family val="2"/>
            <charset val="238"/>
          </rPr>
          <t xml:space="preserve">
</t>
        </r>
        <r>
          <rPr>
            <sz val="22"/>
            <color indexed="81"/>
            <rFont val="Tahoma"/>
            <family val="2"/>
            <charset val="238"/>
          </rPr>
          <t xml:space="preserve">
A más gyűjtőtől átvett, valamint a nem lakossági gyűjtésből származó hasznosításra átadott hulladék mennyiséget az allapon az erre megadott sorban fel kell tüntetni. Az allapokról csak a Saját gyűjtésű mennyiség sorban összesített nettó mennyiség kerül a Főlap megfelelő anyagáram típus sorába. Az Excel táblázatkezelő korlátai miatt, hibás kitöltés esetén, lehetséges, hogy a Más gyűjtőtől átvett mennyiség összesen sor bruttó oszlopában kisebb érték is rögzítésre kerüljön, mint a nettó oszlopában, bár ez a valóságban nem lehetséges. Emiatt fokozott figyelmet igényel ezen sor kitöltése.</t>
        </r>
      </text>
    </comment>
    <comment ref="N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LEVONÁSA IDEGENANYAG MIATT (%) - </t>
        </r>
        <r>
          <rPr>
            <sz val="22"/>
            <color indexed="81"/>
            <rFont val="Tahoma"/>
            <family val="2"/>
            <charset val="238"/>
          </rPr>
          <t>automatikusan számolja a jelentés</t>
        </r>
      </text>
    </comment>
  </commentList>
</comments>
</file>

<file path=xl/comments9.xml><?xml version="1.0" encoding="utf-8"?>
<comments xmlns="http://schemas.openxmlformats.org/spreadsheetml/2006/main">
  <authors>
    <author>Gaál Arnold</author>
  </authors>
  <commentList>
    <comment ref="M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8" authorId="0">
      <text>
        <r>
          <rPr>
            <b/>
            <sz val="22"/>
            <color indexed="81"/>
            <rFont val="Tahoma"/>
            <family val="2"/>
            <charset val="238"/>
          </rPr>
          <t>SORSZÁM</t>
        </r>
        <r>
          <rPr>
            <sz val="22"/>
            <color indexed="81"/>
            <rFont val="Tahoma"/>
            <family val="2"/>
            <charset val="238"/>
          </rPr>
          <t xml:space="preserve"> - az oszlop automatikusan számozott és nem módosítható</t>
        </r>
      </text>
    </comment>
    <comment ref="B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TELJESÍTÉS DÁTUMA </t>
        </r>
        <r>
          <rPr>
            <sz val="22"/>
            <color indexed="81"/>
            <rFont val="Tahoma"/>
            <family val="2"/>
            <charset val="238"/>
          </rPr>
          <t>– a hulladék első tényleges átadásának időpontja.</t>
        </r>
      </text>
    </comment>
    <comment ref="C8" authorId="0">
      <text>
        <r>
          <rPr>
            <b/>
            <sz val="22"/>
            <color indexed="81"/>
            <rFont val="Tahoma"/>
            <family val="2"/>
            <charset val="238"/>
          </rPr>
          <t>ÁTVEVŐ NEVE –</t>
        </r>
        <r>
          <rPr>
            <sz val="22"/>
            <color indexed="81"/>
            <rFont val="Tahoma"/>
            <family val="2"/>
            <charset val="238"/>
          </rPr>
          <t xml:space="preserve"> azon hulladékgazdálkodó megnevezése, aki a hulladék hasznosítását, vagy átvételét és hasznosítóhoz való továbbítását szerződésben vállalta.</t>
        </r>
      </text>
    </comment>
    <comment ref="D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KTJ SZÁMA – </t>
        </r>
        <r>
          <rPr>
            <sz val="22"/>
            <color indexed="81"/>
            <rFont val="Tahoma"/>
            <family val="2"/>
            <charset val="238"/>
          </rPr>
          <t>az átvevő érintett telephelyét azonosító KTJ szám, vagy a település neve (pl. külföldi partner vagy esetleg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>Kereskedő/Közvetítő -átvétel helye)</t>
        </r>
      </text>
    </comment>
    <comment ref="E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ÁTVEVŐ ENGEDÉLY SZÁMA – </t>
        </r>
        <r>
          <rPr>
            <sz val="22"/>
            <color indexed="81"/>
            <rFont val="Tahoma"/>
            <family val="2"/>
            <charset val="238"/>
          </rPr>
          <t>az átvevő hulladékgazdálkodó hulladékkezelési/gazdálkodási engedélyének száma, mely az adott tevékenységre vonatkozik.</t>
        </r>
      </text>
    </comment>
    <comment ref="F8" authorId="0">
      <text>
        <r>
          <rPr>
            <b/>
            <sz val="22"/>
            <color indexed="81"/>
            <rFont val="Tahoma"/>
            <family val="2"/>
            <charset val="238"/>
          </rPr>
          <t>HULLADÉKGAZDÁLKODÁS TÍPUSA –</t>
        </r>
        <r>
          <rPr>
            <sz val="22"/>
            <color indexed="81"/>
            <rFont val="Tahoma"/>
            <family val="2"/>
            <charset val="238"/>
          </rPr>
          <t xml:space="preserve"> a program által felajánlott lehetőségekből kell választani.</t>
        </r>
      </text>
    </comment>
    <comment ref="G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OHÜ AZONOSÍTÓ </t>
        </r>
        <r>
          <rPr>
            <sz val="22"/>
            <color indexed="81"/>
            <rFont val="Tahoma"/>
            <family val="2"/>
            <charset val="238"/>
          </rPr>
          <t>–  a program által felajánlott lehetőségekből kell választani az alábbi táblázatokban leírtak szerint</t>
        </r>
      </text>
    </comment>
    <comment ref="H8" authorId="0">
      <text>
        <r>
          <rPr>
            <b/>
            <sz val="22"/>
            <color indexed="81"/>
            <rFont val="Tahoma"/>
            <family val="2"/>
            <charset val="238"/>
          </rPr>
          <t>SZÁLLÍTÓJEGY SZÁMA –</t>
        </r>
        <r>
          <rPr>
            <sz val="22"/>
            <color indexed="81"/>
            <rFont val="Tahoma"/>
            <family val="2"/>
            <charset val="238"/>
          </rPr>
          <t xml:space="preserve"> a hulladék szállítását kísérő bizonylat sorszáma. Ha nem készül szállítólevél, kérjük jelölni (" </t>
        </r>
        <r>
          <rPr>
            <u/>
            <sz val="22"/>
            <color indexed="81"/>
            <rFont val="Tahoma"/>
            <family val="2"/>
            <charset val="238"/>
          </rPr>
          <t>száll.l. nem kész"</t>
        </r>
        <r>
          <rPr>
            <sz val="22"/>
            <color indexed="81"/>
            <rFont val="Tahoma"/>
            <family val="2"/>
            <charset val="238"/>
          </rPr>
          <t>), amennyiben összesítől lista készül kérjük, a lista azonosítóját feltüntetni.</t>
        </r>
      </text>
    </comment>
    <comment ref="I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MÉRÉSI JEGY SZÁMA – </t>
        </r>
        <r>
          <rPr>
            <sz val="22"/>
            <color indexed="81"/>
            <rFont val="Tahoma"/>
            <family val="2"/>
            <charset val="238"/>
          </rPr>
          <t>az átvevőnél, hasznosítónál kiállított mérlegelési bizonylat sorszáma (ha nem ott történt a mérlegelés, akkor a szállítmányt kísérő, máshol kiállított mérési jegy sorszáma).</t>
        </r>
      </text>
    </comment>
    <comment ref="J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SZÁMA – </t>
        </r>
        <r>
          <rPr>
            <sz val="22"/>
            <color indexed="81"/>
            <rFont val="Tahoma"/>
            <family val="2"/>
            <charset val="238"/>
          </rPr>
          <t>a gazdasági eseménnyel kapcsolatban kiállított számla sorszáma, ideértve az értékesítéssel kapcsolatban kiállított vagy a kezelési díjat tartalmazó dokumentumot. Az értéknélküli átadás kötelező jelölni - ("érték nélkül") - továbbá ilyen esetben kötelező nyilatkozatot csatolni, az érték nélküli átadásról.</t>
        </r>
      </text>
    </comment>
    <comment ref="K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SZÁMLA KELTE – </t>
        </r>
        <r>
          <rPr>
            <sz val="22"/>
            <color indexed="81"/>
            <rFont val="Tahoma"/>
            <family val="2"/>
            <charset val="238"/>
          </rPr>
          <t>a gazdasági eseménnyel kapcsolatban készült számla kiállításának dátuma.</t>
        </r>
      </text>
    </comment>
    <comment ref="L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TSZH-ból utóválogatással kinyert BRUTTÓ MENNYISÉG (kg) – </t>
        </r>
        <r>
          <rPr>
            <sz val="22"/>
            <color indexed="81"/>
            <rFont val="Tahoma"/>
            <family val="2"/>
            <charset val="238"/>
          </rPr>
          <t>vegyesen gyűjtött</t>
        </r>
        <r>
          <rPr>
            <b/>
            <sz val="22"/>
            <color indexed="81"/>
            <rFont val="Tahoma"/>
            <family val="2"/>
            <charset val="238"/>
          </rPr>
          <t xml:space="preserve"> </t>
        </r>
        <r>
          <rPr>
            <sz val="22"/>
            <color indexed="81"/>
            <rFont val="Tahoma"/>
            <family val="2"/>
            <charset val="238"/>
          </rPr>
          <t>TSZH utóválogatás során válogatási jegyzőkönyvel alátámasztott  FÉM (nem alumínium) bruttó mennyisége</t>
        </r>
      </text>
    </comment>
    <comment ref="M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CSOMAGOLÓANYAG TARTALOM (%) – </t>
        </r>
        <r>
          <rPr>
            <sz val="22"/>
            <color indexed="81"/>
            <rFont val="Tahoma"/>
            <family val="2"/>
            <charset val="238"/>
          </rPr>
          <t>az oszlop kizárólag az utóválogatott vegyes TELEPÜLÉSI SZILÁRD HULLADÉK jegyzőkönyvben meghatározott x%-os csomagolóanyag tartaloma.</t>
        </r>
        <r>
          <rPr>
            <b/>
            <sz val="22"/>
            <color indexed="81"/>
            <rFont val="Tahoma"/>
            <family val="2"/>
            <charset val="238"/>
          </rPr>
          <t>(Kötelező válogatási jegyzőkönyvet csatolni!)</t>
        </r>
      </text>
    </comment>
    <comment ref="N8" authorId="0">
      <text>
        <r>
          <rPr>
            <b/>
            <sz val="22"/>
            <color indexed="81"/>
            <rFont val="Tahoma"/>
            <family val="2"/>
            <charset val="238"/>
          </rPr>
          <t xml:space="preserve">NETTÓ ÁTADOTT MENNYISÉG (kg) – </t>
        </r>
        <r>
          <rPr>
            <sz val="22"/>
            <color indexed="81"/>
            <rFont val="Tahoma"/>
            <family val="2"/>
            <charset val="238"/>
          </rPr>
          <t xml:space="preserve">az elszámolás alapját képező csomagolóanyag mennyisége egész kilogrammra kerekítve. </t>
        </r>
        <r>
          <rPr>
            <b/>
            <sz val="22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<sst xmlns="http://schemas.openxmlformats.org/spreadsheetml/2006/main" count="9754" uniqueCount="705">
  <si>
    <t xml:space="preserve">év  </t>
  </si>
  <si>
    <t xml:space="preserve">hónap  </t>
  </si>
  <si>
    <t>LAKOSSÁGI</t>
  </si>
  <si>
    <t xml:space="preserve">ÜVEG </t>
  </si>
  <si>
    <t>fehér</t>
  </si>
  <si>
    <t>színes</t>
  </si>
  <si>
    <t xml:space="preserve">vegyes </t>
  </si>
  <si>
    <t xml:space="preserve">MŰANYAG </t>
  </si>
  <si>
    <t>PET</t>
  </si>
  <si>
    <t>egyéb</t>
  </si>
  <si>
    <t>PAPÍR</t>
  </si>
  <si>
    <t>hullám</t>
  </si>
  <si>
    <t xml:space="preserve">FÉM </t>
  </si>
  <si>
    <t>alumínium</t>
  </si>
  <si>
    <t>15 01 04</t>
  </si>
  <si>
    <t>TÁRSÍTOTT</t>
  </si>
  <si>
    <t>italkarton</t>
  </si>
  <si>
    <t>15 01 05</t>
  </si>
  <si>
    <t>ÖSSZESEN:</t>
  </si>
  <si>
    <t>Cégszerű aláirás</t>
  </si>
  <si>
    <t>NETTÓ ÁTADOTT MENNYISÉG (kg)</t>
  </si>
  <si>
    <t>EWC 15 01 04</t>
  </si>
  <si>
    <t>EWC 15 01 05</t>
  </si>
  <si>
    <t>FŐLAP</t>
  </si>
  <si>
    <t>PP+HDPE</t>
  </si>
  <si>
    <t>SOR-SZÁM</t>
  </si>
  <si>
    <t>ÁTVEVŐ KTJ SZÁMA</t>
  </si>
  <si>
    <t>ÁTVEVŐ ENGEDÉLY SZÁMA</t>
  </si>
  <si>
    <t>SZÁLLÍTÓJEGY
SZÁMA</t>
  </si>
  <si>
    <t>MÉRÉSI JEGY
SZÁMA</t>
  </si>
  <si>
    <t>SZÁMLA
SZÁMA</t>
  </si>
  <si>
    <t>TELJESÍTÉS DÁTUMA</t>
  </si>
  <si>
    <t>SZÁMLA KELTE</t>
  </si>
  <si>
    <t>BRUTTÓ ÁTADOTT MENNYISÉG (kg)</t>
  </si>
  <si>
    <t>Adószám:</t>
  </si>
  <si>
    <t>IGÉNYELT DÍJ                                         (Ft)</t>
  </si>
  <si>
    <t>DÍJTÉTEL
(Ft/kg)</t>
  </si>
  <si>
    <t>EWC KÓD</t>
  </si>
  <si>
    <t>OHÜ                             AZONOSÍTÓ</t>
  </si>
  <si>
    <t>ANYAGÁRAM                      TÍPUSA</t>
  </si>
  <si>
    <t>ANYAGÁRAM MEGNEVEZÉSE</t>
  </si>
  <si>
    <t>egyéb (papíralapú)</t>
  </si>
  <si>
    <t>egyéb (műanyagalapú)</t>
  </si>
  <si>
    <t>Kitöltés dátuma:</t>
  </si>
  <si>
    <t xml:space="preserve">Kitöltés dátuma: </t>
  </si>
  <si>
    <t xml:space="preserve">Átadott mennyiség összesen: </t>
  </si>
  <si>
    <t>P.H.</t>
  </si>
  <si>
    <t>IDEGENANYAG TARTALOM LEVONÁSA UTÁNI BRUTTÓ MENNYISÉG (kg)</t>
  </si>
  <si>
    <t xml:space="preserve">ÁTVEVŐ LEVONÁSA IDEGENANYAG MIATT (%) </t>
  </si>
  <si>
    <t>ÁTVEVŐ NEVE</t>
  </si>
  <si>
    <t>CSOMAGOLÓANYAG TARTALOM (%)</t>
  </si>
  <si>
    <t>Hasznosításra átadó:</t>
  </si>
  <si>
    <t>Székhely:</t>
  </si>
  <si>
    <t>Teljesítés telephelye:</t>
  </si>
  <si>
    <t>Kapcsolattartó neve:</t>
  </si>
  <si>
    <t xml:space="preserve">Tárgyidőszakban átvett hulladék </t>
  </si>
  <si>
    <t>HASZNOSÍTÁSRA ÁTVETT HULLADÉK BRUTTÓ  MENNYISÉGE (kg)</t>
  </si>
  <si>
    <t>HASZNOSÍTÁSRA ÁTVETT HULLADÉK NETTÓ MENNYISÉGE (kg)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</si>
  <si>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</si>
  <si>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</si>
  <si>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>Hasznosító</t>
  </si>
  <si>
    <t>P.  H.</t>
  </si>
  <si>
    <t>Átadó neve:</t>
  </si>
  <si>
    <t>Átvevő neve:</t>
  </si>
  <si>
    <t>Címe:</t>
  </si>
  <si>
    <t>HASZNOSÍTÓ NEVE</t>
  </si>
  <si>
    <t>ÖSSZESEN</t>
  </si>
  <si>
    <t>NYILATKOZAT</t>
  </si>
  <si>
    <t>Hasznosító neve: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</si>
  <si>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</si>
  <si>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</si>
  <si>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</si>
  <si>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</si>
  <si>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</si>
  <si>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A KÖZSZOLGÁLTATÓ ÁLTAL ÁTADOTT HULLADÉK NETTÓ MENNYISÉGE (kg)</t>
  </si>
  <si>
    <t>NETTÓ MENNYISÉG (kg)</t>
  </si>
  <si>
    <t>Hasznosító adatai</t>
  </si>
  <si>
    <t>Elérhetősége:</t>
  </si>
  <si>
    <t>Átadó aláírása</t>
  </si>
  <si>
    <t>Átvevő aláírása</t>
  </si>
  <si>
    <t xml:space="preserve">Kelt: </t>
  </si>
  <si>
    <t>Kelt:</t>
  </si>
  <si>
    <t>Cégszerű aláírás</t>
  </si>
  <si>
    <t>Alulírott</t>
  </si>
  <si>
    <t>Szerződött partner:</t>
  </si>
  <si>
    <t>EU adószáma:</t>
  </si>
  <si>
    <t>HAVI JELENTÉS 1. melléklet</t>
  </si>
  <si>
    <t>HAVI JELENTÉS 2. melléklet</t>
  </si>
  <si>
    <t>HAVI JELENTÉS 3. melléklet</t>
  </si>
  <si>
    <t>Hasznosító adószáma:</t>
  </si>
  <si>
    <t>(HASZNOSÍTÓI)</t>
  </si>
  <si>
    <t>MŰANYAG (PET)</t>
  </si>
  <si>
    <t>MŰANYAG (PP+HDPE)</t>
  </si>
  <si>
    <t>MŰANYAG (egyéb)</t>
  </si>
  <si>
    <t>FÉM (alumínium)</t>
  </si>
  <si>
    <t>TÁRSÍTOTT (italkarton)</t>
  </si>
  <si>
    <t>TÁRSÍTOTT (egyéb papír)</t>
  </si>
  <si>
    <t>TÁRSÍTOTT (egyéb műanyag)</t>
  </si>
  <si>
    <t>ÜVEG (fehér)</t>
  </si>
  <si>
    <t>ÜVEG (színes)</t>
  </si>
  <si>
    <t>ÜVEG (vegyes)</t>
  </si>
  <si>
    <t>HASZNOSÍTÁSRA ÁTADOTT HULLADÉK TÉTELES RÖGZÍTÉSE</t>
  </si>
  <si>
    <t>Segédlet a Közszolgáltató Havi Jelentés adatlapjai kitöltéséhez</t>
  </si>
  <si>
    <t>Főlap</t>
  </si>
  <si>
    <t>A Főlapon a következő mezők kitöltése kötelező: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</si>
  <si>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év és hónap</t>
    </r>
    <r>
      <rPr>
        <sz val="12"/>
        <color theme="1"/>
        <rFont val="Times New Roman"/>
        <family val="1"/>
        <charset val="238"/>
      </rPr>
      <t xml:space="preserve"> – az aktuális elszámolási időszak megjelölése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</si>
  <si>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Kiállítás időpontja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</si>
  <si>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 xml:space="preserve">Cégszerű aláírás </t>
    </r>
  </si>
  <si>
    <t>Allapok</t>
  </si>
  <si>
    <t>A Főlap év, hónap, Szerződött partner és Adószám cellái kitöltésével ugyanezen adatok az allapokon, az időszak megjelölése pedig a mellékleteken automatikusan megjelennek.</t>
  </si>
  <si>
    <t>A kitöltendő oszlopok az alábbiak.</t>
  </si>
  <si>
    <r>
      <t>NETTÓ ÁTADOTT MENNYISÉG (kg)</t>
    </r>
    <r>
      <rPr>
        <sz val="12"/>
        <color theme="1"/>
        <rFont val="Times New Roman"/>
        <family val="1"/>
        <charset val="238"/>
      </rPr>
      <t xml:space="preserve"> – az elszámolás alapját képező csomagolóanyag mennyisége egész kilogrammra kerekítve.</t>
    </r>
  </si>
  <si>
    <t>A Havi Jelentéshez a hulladék átvételét/hasznosításra történő átadását igazoló dokumentumait (pl.: mérlegelési jegy, szállítólevél, számla, hasznosítói igazolás, stb) hitelesített másolatban csatolni köteles.</t>
  </si>
  <si>
    <t>1. melléklet HAVI HASZNOSÍTÓI NYILATKOZAT</t>
  </si>
  <si>
    <t>A hasznosítói nyilatkozatot a Hasznosító állítja ki a hasznosításra átvett hulladék mennyiségről.</t>
  </si>
  <si>
    <r>
      <t>Első táblázat -</t>
    </r>
    <r>
      <rPr>
        <sz val="12"/>
        <color theme="1"/>
        <rFont val="Times New Roman"/>
        <family val="1"/>
        <charset val="238"/>
      </rPr>
      <t xml:space="preserve"> a Közszolgáltató, vagy azon begyűjtő cégadatait kell beírni, mely hasznosításra átadja a hulladékot.</t>
    </r>
  </si>
  <si>
    <r>
      <t>Második táblázat -</t>
    </r>
    <r>
      <rPr>
        <sz val="12"/>
        <color theme="1"/>
        <rFont val="Times New Roman"/>
        <family val="1"/>
        <charset val="238"/>
      </rPr>
      <t xml:space="preserve"> a Hasznosító részletes adatait kell beírni.</t>
    </r>
  </si>
  <si>
    <t>A díjigénylés megalapozott elszámolása csak abban az esetben történhet és történik meg, ha minden, a Havi Jelentés dokumentumain megjelenő gazdasági eseményekhez az azokat alátámasztó bizonylatok, iratok hitelesített másolatait csatolják.</t>
  </si>
  <si>
    <t>PAPÍR (vegyes)</t>
  </si>
  <si>
    <t>Kifizetési kérelem</t>
  </si>
  <si>
    <t>10.</t>
  </si>
  <si>
    <t>20.</t>
  </si>
  <si>
    <t>OHÜ AZONOSÍTÓ</t>
  </si>
  <si>
    <t xml:space="preserve">HKT szerinti megbontás a 141014010 kódra összesen: </t>
  </si>
  <si>
    <t xml:space="preserve">HKT szerinti megbontás a 241014010 kódra összesen: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</si>
  <si>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</si>
  <si>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</si>
  <si>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</si>
  <si>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</si>
  <si>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</si>
  <si>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</si>
  <si>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</si>
  <si>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</si>
  <si>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</si>
  <si>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</si>
  <si>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</si>
  <si>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</si>
  <si>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</si>
  <si>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</si>
  <si>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</si>
  <si>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</si>
  <si>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</si>
  <si>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</si>
  <si>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</si>
  <si>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</si>
  <si>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</si>
  <si>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</si>
  <si>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</si>
  <si>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</si>
  <si>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</si>
  <si>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</si>
  <si>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</si>
  <si>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</si>
  <si>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</si>
  <si>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</si>
  <si>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</si>
  <si>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</si>
  <si>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</si>
  <si>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</si>
  <si>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</si>
  <si>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</si>
  <si>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</si>
  <si>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</si>
  <si>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</si>
  <si>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</si>
  <si>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</si>
  <si>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</si>
  <si>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</si>
  <si>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</si>
  <si>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</si>
  <si>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</si>
  <si>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</si>
  <si>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</si>
  <si>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</si>
  <si>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</si>
  <si>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</si>
  <si>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</si>
  <si>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</si>
  <si>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</si>
  <si>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</si>
  <si>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</si>
  <si>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</si>
  <si>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</si>
  <si>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</si>
  <si>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</si>
  <si>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</si>
  <si>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</si>
  <si>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</si>
  <si>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</si>
  <si>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</si>
  <si>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</si>
  <si>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</si>
  <si>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</si>
  <si>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</si>
  <si>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</si>
  <si>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</si>
  <si>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</si>
  <si>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</si>
  <si>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</si>
  <si>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</si>
  <si>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</si>
  <si>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</si>
  <si>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</si>
  <si>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</si>
  <si>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</si>
  <si>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</si>
  <si>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</si>
  <si>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</si>
  <si>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</si>
  <si>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</si>
  <si>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</si>
  <si>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</si>
  <si>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</si>
  <si>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</si>
  <si>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</si>
  <si>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</si>
  <si>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</si>
  <si>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</si>
  <si>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</si>
  <si>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</si>
  <si>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</si>
  <si>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</si>
  <si>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</si>
  <si>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</si>
  <si>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</si>
  <si>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</si>
  <si>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</si>
  <si>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</si>
  <si>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</si>
  <si>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</si>
  <si>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</si>
  <si>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</si>
  <si>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</si>
  <si>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</si>
  <si>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</si>
  <si>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</si>
  <si>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</si>
  <si>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</si>
  <si>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</si>
  <si>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</si>
  <si>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</si>
  <si>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</si>
  <si>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</si>
  <si>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</si>
  <si>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</si>
  <si>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</si>
  <si>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</si>
  <si>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</si>
  <si>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</si>
  <si>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</si>
  <si>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</si>
  <si>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</si>
  <si>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</si>
  <si>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</si>
  <si>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</si>
  <si>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</si>
  <si>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</si>
  <si>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</si>
  <si>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</si>
  <si>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</si>
  <si>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</si>
  <si>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</si>
  <si>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</si>
  <si>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</si>
  <si>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</si>
  <si>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</si>
  <si>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</si>
  <si>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</si>
  <si>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</si>
  <si>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</si>
  <si>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</si>
  <si>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</si>
  <si>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</si>
  <si>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</si>
  <si>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</si>
  <si>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</si>
  <si>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</si>
  <si>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</si>
  <si>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</si>
  <si>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</si>
  <si>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</si>
  <si>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</si>
  <si>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</si>
  <si>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</si>
  <si>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</si>
  <si>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</si>
  <si>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</si>
  <si>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</si>
  <si>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</si>
  <si>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</si>
  <si>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</si>
  <si>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</si>
  <si>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</si>
  <si>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</si>
  <si>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</si>
  <si>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</si>
  <si>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</si>
  <si>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</si>
  <si>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</si>
  <si>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</si>
  <si>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</si>
  <si>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</si>
  <si>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</si>
  <si>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</si>
  <si>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</si>
  <si>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</si>
  <si>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</si>
  <si>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</si>
  <si>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</si>
  <si>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</si>
  <si>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</si>
  <si>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</si>
  <si>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</si>
  <si>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</si>
  <si>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</si>
  <si>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</si>
  <si>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</si>
  <si>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</si>
  <si>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</si>
  <si>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</si>
  <si>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</si>
  <si>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</si>
  <si>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</si>
  <si>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</si>
  <si>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</si>
  <si>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</si>
  <si>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</si>
  <si>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</si>
  <si>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</si>
  <si>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</si>
  <si>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</si>
  <si>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</si>
  <si>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</si>
  <si>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</si>
  <si>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</si>
  <si>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</si>
  <si>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</si>
  <si>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</si>
  <si>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</si>
  <si>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</si>
  <si>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</si>
  <si>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</si>
  <si>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</si>
  <si>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</si>
  <si>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</si>
  <si>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</si>
  <si>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</si>
  <si>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</si>
  <si>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</si>
  <si>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</si>
  <si>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</si>
  <si>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</si>
  <si>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</si>
  <si>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</si>
  <si>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</si>
  <si>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</si>
  <si>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</si>
  <si>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</si>
  <si>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</si>
  <si>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</si>
  <si>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</si>
  <si>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</si>
  <si>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</si>
  <si>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</si>
  <si>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</si>
  <si>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</si>
  <si>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</si>
  <si>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</si>
  <si>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</si>
  <si>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</si>
  <si>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</si>
  <si>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</si>
  <si>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</si>
  <si>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</si>
  <si>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</si>
  <si>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</si>
  <si>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</si>
  <si>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</si>
  <si>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</si>
  <si>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</si>
  <si>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</si>
  <si>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</si>
  <si>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</si>
  <si>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</si>
  <si>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</si>
  <si>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</si>
  <si>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</si>
  <si>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</si>
  <si>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</si>
  <si>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</si>
  <si>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</si>
  <si>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</si>
  <si>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</si>
  <si>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</si>
  <si>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</si>
  <si>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</si>
  <si>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</si>
  <si>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</si>
  <si>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</si>
  <si>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</si>
  <si>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</si>
  <si>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</si>
  <si>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</si>
  <si>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</si>
  <si>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</si>
  <si>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</si>
  <si>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</si>
  <si>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</si>
  <si>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</si>
  <si>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</si>
  <si>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</si>
  <si>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</si>
  <si>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</si>
  <si>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</si>
  <si>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</si>
  <si>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</si>
  <si>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</si>
  <si>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</si>
  <si>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</si>
  <si>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</si>
  <si>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</si>
  <si>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</si>
  <si>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</si>
  <si>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 xml:space="preserve">HKT szerinti megbontás a 141014020 kódra összesen: </t>
  </si>
  <si>
    <t xml:space="preserve">HKT szerinti megbontás a 241014020 kódra összesen: </t>
  </si>
  <si>
    <t>Az egyes gazdasági eseményeket külön-külön tételesen, soronként kell rögzíteni.</t>
  </si>
  <si>
    <r>
      <t>TELJESÍTÉS DÁTUMA</t>
    </r>
    <r>
      <rPr>
        <sz val="12"/>
        <color theme="1"/>
        <rFont val="Times New Roman"/>
        <family val="1"/>
        <charset val="238"/>
      </rPr>
      <t xml:space="preserve"> – a hulladék első tényleges átadásának időpontja.</t>
    </r>
  </si>
  <si>
    <t>Fogalmak:</t>
  </si>
  <si>
    <t>Kód</t>
  </si>
  <si>
    <t>KEZELÉS HELYE</t>
  </si>
  <si>
    <t>KEZELÉS MÓDJA</t>
  </si>
  <si>
    <t>ANYAGÁRAM TÍPUSA</t>
  </si>
  <si>
    <t>Belföldön keletkező és belföldön kezelt hulladék</t>
  </si>
  <si>
    <t>410</t>
  </si>
  <si>
    <t>anyagában hasznosított hull. menny.</t>
  </si>
  <si>
    <t>Papír hullám</t>
  </si>
  <si>
    <t>Belföldön keletkező, de külföldön kezelt hulladék</t>
  </si>
  <si>
    <t>Papír vegyes</t>
  </si>
  <si>
    <t>Műanyag PET</t>
  </si>
  <si>
    <t>Műanyag PP+HDPE</t>
  </si>
  <si>
    <t>Műanyag egyéb</t>
  </si>
  <si>
    <t>Üveg fehér</t>
  </si>
  <si>
    <t>Üveg színes</t>
  </si>
  <si>
    <t>Üveg vegyes</t>
  </si>
  <si>
    <t>Fém alumínium</t>
  </si>
  <si>
    <t>Társított italkarton</t>
  </si>
  <si>
    <t>Társított egyéb papír alalpú</t>
  </si>
  <si>
    <t>Társított egyéb műanyag alalpú</t>
  </si>
  <si>
    <t>Átvevő neve*:</t>
  </si>
  <si>
    <t>A hulladék analízist végző neve:</t>
  </si>
  <si>
    <t>SZÁZALÉKOS ARÁNY %</t>
  </si>
  <si>
    <t>141015010</t>
  </si>
  <si>
    <t>241015010</t>
  </si>
  <si>
    <t>141015020</t>
  </si>
  <si>
    <t>241015020</t>
  </si>
  <si>
    <t>141015030</t>
  </si>
  <si>
    <t>241015030</t>
  </si>
  <si>
    <t>141017010</t>
  </si>
  <si>
    <t>241017010</t>
  </si>
  <si>
    <t>141019010</t>
  </si>
  <si>
    <t>241019010</t>
  </si>
  <si>
    <t>141019020</t>
  </si>
  <si>
    <t>241019020</t>
  </si>
  <si>
    <t>141019030</t>
  </si>
  <si>
    <t>241019030</t>
  </si>
  <si>
    <t>141016010</t>
  </si>
  <si>
    <t>241016010</t>
  </si>
  <si>
    <t>141016020</t>
  </si>
  <si>
    <t>241016020</t>
  </si>
  <si>
    <t>141016030</t>
  </si>
  <si>
    <t>241016030</t>
  </si>
  <si>
    <t xml:space="preserve">HKT szerinti megbontás a 141015010 kódra összesen: </t>
  </si>
  <si>
    <t xml:space="preserve">HKT szerinti megbontás a 241015010 kódra összesen: </t>
  </si>
  <si>
    <t xml:space="preserve">HKT szerinti megbontás a 141015020 kódra összesen: </t>
  </si>
  <si>
    <t xml:space="preserve">HKT szerinti megbontás a 241015020 kódra összesen: </t>
  </si>
  <si>
    <t xml:space="preserve">HKT szerinti megbontás a 141015030 kódra összesen: </t>
  </si>
  <si>
    <t xml:space="preserve">HKT szerinti megbontás a 241015030 kódra összesen: </t>
  </si>
  <si>
    <t xml:space="preserve">HKT szerinti megbontás a 141017010 kódra összesen: </t>
  </si>
  <si>
    <t xml:space="preserve">HKT szerinti megbontás a 241017010 kódra összesen: </t>
  </si>
  <si>
    <t xml:space="preserve">HKT szerinti megbontás a 141019010 kódra összesen: </t>
  </si>
  <si>
    <t xml:space="preserve">HKT szerinti megbontás a 241019010 kódra összesen: </t>
  </si>
  <si>
    <t xml:space="preserve">HKT szerinti megbontás a 141019020 kódra összesen: </t>
  </si>
  <si>
    <t xml:space="preserve">HKT szerinti megbontás a 241019020 kódra összesen: </t>
  </si>
  <si>
    <t xml:space="preserve">HKT szerinti megbontás a 14101930 kódra összesen: </t>
  </si>
  <si>
    <t xml:space="preserve">HKT szerinti megbontás a 241019030 kódra összesen: </t>
  </si>
  <si>
    <t xml:space="preserve">HKT szerinti megbontás a 141016010 kódra összesen: </t>
  </si>
  <si>
    <t xml:space="preserve">HKT szerinti megbontás a 241016010 kódra összesen: </t>
  </si>
  <si>
    <t xml:space="preserve">HKT szerinti megbontás a 141016020 kódra összesen: </t>
  </si>
  <si>
    <t xml:space="preserve">HKT szerinti megbontás a 241016020 kódra összesen: </t>
  </si>
  <si>
    <t xml:space="preserve">HKT szerinti megbontás a 141016030 kódra összesen: </t>
  </si>
  <si>
    <t xml:space="preserve">HKT szerinti megbontás a 241016030 kódra összesen: </t>
  </si>
  <si>
    <r>
      <t xml:space="preserve">SORSZÁM – </t>
    </r>
    <r>
      <rPr>
        <sz val="12"/>
        <color theme="1"/>
        <rFont val="Times New Roman"/>
        <family val="1"/>
        <charset val="238"/>
      </rPr>
      <t>az oszlop automatikusan számozott és nem módosítható.</t>
    </r>
  </si>
  <si>
    <r>
      <t>SZÁMLA KELTE</t>
    </r>
    <r>
      <rPr>
        <sz val="12"/>
        <color theme="1"/>
        <rFont val="Times New Roman"/>
        <family val="1"/>
        <charset val="238"/>
      </rPr>
      <t xml:space="preserve"> – a gazdasági eseménnyel kapcsolatban készült számla kiállításának dátuma.</t>
    </r>
  </si>
  <si>
    <r>
      <t xml:space="preserve">BRUTTÓ ÁTADOTT MENNYISÉG (kg) – </t>
    </r>
    <r>
      <rPr>
        <sz val="12"/>
        <color theme="1"/>
        <rFont val="Times New Roman"/>
        <family val="1"/>
        <charset val="238"/>
      </rPr>
      <t>idegenanyag levonása előtt mérlegelt mennyiség, egész kilogrammra kerekítve.</t>
    </r>
  </si>
  <si>
    <r>
      <t xml:space="preserve">IDEGENANYAG  TARTALOM LEVONÁSA UTÁNI BRUTTÓ MENNYISÉG (kg) - </t>
    </r>
    <r>
      <rPr>
        <sz val="12"/>
        <color theme="1"/>
        <rFont val="Times New Roman"/>
        <family val="1"/>
        <charset val="238"/>
      </rPr>
      <t>idegenanyag levonása után kiszámolt mennyiség, egész kilogrammra kerekítve. Ez az oszlop kizárólag a vegyes papír allapon szerepel, mivel a tényleges nettó csomagolóanyag mennyiség megállapítása ebből a mennyiségből történik.</t>
    </r>
  </si>
  <si>
    <r>
      <t>ÁTVEVŐ LEVONÁSA IDEGENANYAG MIATT (%) -</t>
    </r>
    <r>
      <rPr>
        <sz val="12"/>
        <color theme="1"/>
        <rFont val="Times New Roman"/>
        <family val="1"/>
        <charset val="238"/>
      </rPr>
      <t xml:space="preserve"> a cella automatikusan számolja.</t>
    </r>
  </si>
  <si>
    <t>PAPÍR (hullám)</t>
  </si>
  <si>
    <t>Kapcsolattartó telefonszáma:</t>
  </si>
  <si>
    <t>Kapcsolattartó e-mail címe:</t>
  </si>
  <si>
    <r>
      <t xml:space="preserve">OHÜ AZONOSÍTÓ –  </t>
    </r>
    <r>
      <rPr>
        <sz val="12"/>
        <color theme="1"/>
        <rFont val="Times New Roman"/>
        <family val="1"/>
        <charset val="238"/>
      </rPr>
      <t>a program által felajánlott lehetőségekből kell választani az alábbi táblázatokban leírtak szerint.</t>
    </r>
  </si>
  <si>
    <t>SZELEKTÍVEN GYŰJTÖTT LAKOSSÁGI HULLADÉK VÁLOGATÁSI MARADÉKA</t>
  </si>
  <si>
    <t>Kitöltő neve:</t>
  </si>
  <si>
    <t>Beosztása:</t>
  </si>
  <si>
    <t>Amennyiben nem elegendő a rendelkezésre álló sorok száma, az elrejtett cellák felfedési módja a következő:</t>
  </si>
  <si>
    <t>Az esetlegesen nem használt sorokat elrejtéssel kell eltünteni, hogy adott esetben ne legyenek zavaróak.</t>
  </si>
  <si>
    <r>
      <rPr>
        <u/>
        <sz val="12"/>
        <color indexed="8"/>
        <rFont val="Times New Roman"/>
        <family val="1"/>
        <charset val="238"/>
      </rPr>
      <t>OHÜ azonosító:</t>
    </r>
    <r>
      <rPr>
        <sz val="12"/>
        <color theme="1"/>
        <rFont val="Times New Roman"/>
        <family val="1"/>
        <charset val="238"/>
      </rPr>
      <t xml:space="preserve"> A hulladékkal végzett tevékenység minden részletét magyarázó 9 azonosító</t>
    </r>
  </si>
  <si>
    <t>Engedély érvényessége:</t>
  </si>
  <si>
    <t>Hasznosító tölti ki!</t>
  </si>
  <si>
    <t>_______________________________________</t>
  </si>
  <si>
    <r>
      <t xml:space="preserve">A program a </t>
    </r>
    <r>
      <rPr>
        <b/>
        <sz val="12"/>
        <color theme="1"/>
        <rFont val="Times New Roman"/>
        <family val="1"/>
        <charset val="238"/>
      </rPr>
      <t xml:space="preserve">BRUTTÓ ÁTADOTT MENNYISÉG (kg) </t>
    </r>
    <r>
      <rPr>
        <sz val="12"/>
        <color theme="1"/>
        <rFont val="Times New Roman"/>
        <family val="1"/>
        <charset val="238"/>
      </rPr>
      <t xml:space="preserve">és a </t>
    </r>
    <r>
      <rPr>
        <b/>
        <sz val="12"/>
        <color theme="1"/>
        <rFont val="Times New Roman"/>
        <family val="1"/>
        <charset val="238"/>
      </rPr>
      <t xml:space="preserve">NETTÓ ÁTADOTT MENNYISÉG (kg) </t>
    </r>
    <r>
      <rPr>
        <sz val="12"/>
        <color theme="1"/>
        <rFont val="Times New Roman"/>
        <family val="1"/>
        <charset val="238"/>
      </rPr>
      <t xml:space="preserve">azonos sorába beírt mennyiségek esetében automatikusan generálja a </t>
    </r>
    <r>
      <rPr>
        <b/>
        <sz val="12"/>
        <color theme="1"/>
        <rFont val="Times New Roman"/>
        <family val="1"/>
        <charset val="238"/>
      </rPr>
      <t>IDEGENANYAG TARTALOM levonás százalékot.</t>
    </r>
  </si>
  <si>
    <t>Hasznosításra átadó tölti ki!</t>
  </si>
  <si>
    <r>
      <t xml:space="preserve">Amennyiben az adott hónapban hasznosításra átadás nem történt, a Főlapot </t>
    </r>
    <r>
      <rPr>
        <b/>
        <u/>
        <sz val="12"/>
        <color theme="1"/>
        <rFont val="Times New Roman"/>
        <family val="1"/>
        <charset val="238"/>
      </rPr>
      <t xml:space="preserve">„nullás” </t>
    </r>
    <r>
      <rPr>
        <b/>
        <sz val="12"/>
        <color theme="1"/>
        <rFont val="Times New Roman"/>
        <family val="1"/>
        <charset val="238"/>
      </rPr>
      <t>adatokkal kell megküldeni!</t>
    </r>
  </si>
  <si>
    <t xml:space="preserve"> A „nullás” allapokat nem kell megküldeni.</t>
  </si>
  <si>
    <t>Az adatokkal feltöltött adatlapokat, mellékleteket kinyomtatás után cégszerűen aláírva és lebélyegezve kell megküldeni az OHÜ Nonprofit Kft.-nek.</t>
  </si>
  <si>
    <t xml:space="preserve">  HULLADÉK ÁTVÉTELÉT IGAZOLÓ ADATLAP (Időszakban hasznosított)</t>
  </si>
  <si>
    <t>HULLADÉK ÁTVÉTELÉT IGAZOLÓ ADATLAP (Időszakban hasznosított)</t>
  </si>
  <si>
    <t>3. melléklet HULLADÉK ÁTVÉTELÉT IGAZOLÓ ADATLAP (Időszakban hasznosított)</t>
  </si>
  <si>
    <t>2. melléklet HULLADÉK ÁTVÉTELÉT IGAZOLÓ ADATLAP (Időszakban hasznosított) ( HASZNOSÍTÓI )</t>
  </si>
  <si>
    <t xml:space="preserve">Hulladék átvételét igazoló adatlap (Hasznosítói) akkor kell kitölteni, ha a Közszolgáltató átadja a hulladékot egy Átvevőnek aki közvetlen tovább adja a Hasznosítónak. Az adatlapot a Közszolgáltató és Átvevő aláírásával hitelesíti. </t>
  </si>
  <si>
    <t>Anygában hasz TSZH Fém</t>
  </si>
  <si>
    <t>Kérjük, hogy a dokumentumon megjelenő gazdasági eseményekhez kapcsolódó bizonylatok, iratok hitelesített másolatait is csatolják,</t>
  </si>
  <si>
    <t>a mellékleteken, csatolandó dokumentumokon pedig – a Hulladékkezelő belső működési rendjének megfelelően erre jogosult személy által aláírva -</t>
  </si>
  <si>
    <t xml:space="preserve"> a "birtokomban lévő dokumentummal mindenben megegyezik” kitétel szerepeljen, valamint hitelesítés( aláírás+cégbélyegző )</t>
  </si>
  <si>
    <t>SZERZŐDÉS 4. melléklet</t>
  </si>
  <si>
    <t xml:space="preserve">HKT szerinti megbontás a 141007030 kódra összesen: </t>
  </si>
  <si>
    <t xml:space="preserve">HKT szerinti megbontás a 241007030 kódra összesen: </t>
  </si>
  <si>
    <t>HAVI JELENTÉS 5. melléklet</t>
  </si>
  <si>
    <t>AZONOSÍTÓK( EWC kód, OHÜ azonosító lista)</t>
  </si>
  <si>
    <t>15 01 01</t>
  </si>
  <si>
    <t xml:space="preserve"> az OHÜ Nonprofit Kft. felé történő HAVI JELENTÉS a Közszolgáltató elkülönített lakossági gyűjtésből származó hulladék hasznosításra történő átadásáról</t>
  </si>
  <si>
    <t xml:space="preserve">EWC 15 01 01 </t>
  </si>
  <si>
    <r>
      <t>ÁTVEVŐ NEVE</t>
    </r>
    <r>
      <rPr>
        <sz val="12"/>
        <color theme="1"/>
        <rFont val="Times New Roman"/>
        <family val="1"/>
        <charset val="238"/>
      </rPr>
      <t xml:space="preserve"> – azon hulladékgazdálkodó megnevezése, aki a hulladék hasznosítását, vagy átvételét és hasznosítóhoz való továbbítását szerződésben vállalta.</t>
    </r>
  </si>
  <si>
    <r>
      <t>ÁTVEVŐ ENGEDÉLY SZÁMA</t>
    </r>
    <r>
      <rPr>
        <sz val="12"/>
        <color theme="1"/>
        <rFont val="Times New Roman"/>
        <family val="1"/>
        <charset val="238"/>
      </rPr>
      <t xml:space="preserve"> – az átvevő hulladékgazdálkodó hulladékkezelési engedélyének száma, mely az adott tevékenységre vonatkozik.</t>
    </r>
  </si>
  <si>
    <t>HULLADÉK-GAZDÁLKODÁS TÍPUSA</t>
  </si>
  <si>
    <t xml:space="preserve">VEGYESEN GYŰJTÖTT TSZH UTÓVÁLOGATÁSSAL -FÉM(nem alumínium) </t>
  </si>
  <si>
    <t xml:space="preserve">15 01 02    </t>
  </si>
  <si>
    <t xml:space="preserve">15 01 07 </t>
  </si>
  <si>
    <t>Partner</t>
  </si>
  <si>
    <t>Hiánypótlás iktatószám:</t>
  </si>
  <si>
    <t>FÉM utóválogatott</t>
  </si>
  <si>
    <t>Időszak</t>
  </si>
  <si>
    <t>Anyagáram</t>
  </si>
  <si>
    <t>a mellékleteken, csatolandó dokumentumokon pedig – a Hulladékgazdálkodó belső működési rendjének megfelelően erre jogosult személy által aláírva -</t>
  </si>
  <si>
    <t>EWC 15 01 01</t>
  </si>
  <si>
    <t>EWC 15 01 02</t>
  </si>
  <si>
    <t>FÉM alumínium</t>
  </si>
  <si>
    <t>TSZH-ból utóválogatással kinyert BRUTTÓ MENNYISÉG (kg)</t>
  </si>
  <si>
    <t>a mellékleteken, csatolandó dokumentumokon pedig – a Hulladékgqazdálkodó belső működési rendjének megfelelően erre jogosult személy által aláírva -</t>
  </si>
  <si>
    <t>TÁRSÍTOTT italkarton</t>
  </si>
  <si>
    <t>TÁRSÍTOTT egyéb papír</t>
  </si>
  <si>
    <t>TÁRSÍTOTT egyéb műanyag</t>
  </si>
  <si>
    <t>EWC 15 01 07</t>
  </si>
  <si>
    <t xml:space="preserve"> HASZNOSÍTÓI NYILATKOZAT</t>
  </si>
  <si>
    <t xml:space="preserve">15 01 02 </t>
  </si>
  <si>
    <t>Hulladékgazdálkodási/kezelési engedélyszám*:</t>
  </si>
  <si>
    <t>*Megj: vagy ennek hiányában IPPC engedély</t>
  </si>
  <si>
    <t>A Hasznosító fenti időszakban az Átadótól az alábbi táblázatban szereplő hulladékokat hasznosítás céljából átvette, valamint azokat 90 naptári napon belül saját technológiája szerint érvényes hatósági engedélyek birtokában feldolgozza.</t>
  </si>
  <si>
    <t>15 01 02</t>
  </si>
  <si>
    <t>15 01 07</t>
  </si>
  <si>
    <t>NETTÓ HASZNOSÍTÁSRA ÁTADOTT MENNYISÉG (kg)</t>
  </si>
  <si>
    <t>ÜVEG fehér</t>
  </si>
  <si>
    <t>ÜVEG színes</t>
  </si>
  <si>
    <t>ÜVEG vegyes</t>
  </si>
  <si>
    <t>Közszolgáltató Cégszerű aláírása</t>
  </si>
  <si>
    <t>P.H</t>
  </si>
  <si>
    <t>Gyűjtő (Átadó) neve:</t>
  </si>
  <si>
    <t>* Amennyiben a hulladék anyagáram válogatást nem az átadó végzi.</t>
  </si>
  <si>
    <t>HAVI JELENTÉS 6. melléklet</t>
  </si>
  <si>
    <t>(EGYÜTT GYŰJTÖTT HULLADÉK ANYAGÁRAM ESETÉN )</t>
  </si>
  <si>
    <t>HULLADÉKANALÍZIS</t>
  </si>
  <si>
    <t>VÁLOGATÁSI JEGYZŐKÖNYV</t>
  </si>
  <si>
    <t>(UTÓVÁLOGATOTT TSZH-ban VEGYESEN GYŰJTÖTT HULLADÉK ANYAGÁRAM ESETÉN)</t>
  </si>
  <si>
    <t>UTÓVÁLOGATOTT TSZH -ban % arány</t>
  </si>
  <si>
    <t>Analízist végző aláírása</t>
  </si>
  <si>
    <t>TSZH-ban gyűjtött ANYAGÁRAM MEGNEVEZÉSE</t>
  </si>
  <si>
    <t xml:space="preserve">A Havi Jelentés adatlapjainak kitöltést nem igénylő cellái írásvédettek, így az adatokkal történő feltöltés csak az adatok rögzítésére szolgáló cellák vonatkozásában lehetséges. </t>
  </si>
  <si>
    <t>vas utóválogatott</t>
  </si>
  <si>
    <r>
      <t xml:space="preserve">az OHÜ Nonprofit Kft. felé történő </t>
    </r>
    <r>
      <rPr>
        <b/>
        <u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 a Közszolgáltatói lakossági gyűjtésből származó hulladék gyűjtésének elszámolásához</t>
    </r>
  </si>
  <si>
    <t>Hulladék átvételét igazoló adatlap akkor kerül kitöltésre, ha több szereplőn keresztül igazolható a hulladék útja a hasznosításig (pl.:Közszolgáltató-&gt;Gyűjtő-&gt;Előkezelő-&gt;Kereskedő-&gt;Hasznosító). A hiteles hulladékút igazolás, minden átvétel és átadást követően a mellékletek megfelelő kitöltésével dokumentálható. Az adatlapot a Átadó és az Átvevő aláírásával hitelesíti.</t>
  </si>
  <si>
    <t>A más gyűjtőtől átvett, valamint a nem lakossági gyűjtésből származó hasznosításra átadott hulladék mennyiséget az allapon az erre megadott sorban fel kell tüntetni. Az allapokról csak a Saját gyűjtésű mennyiség sorban összesített nettó mennyiség kerül a Főlap megfelelő anyagáram típus sorába. Az Excel táblázatkezelő korlátai miatt, hibás kitöltés esetén, lehetséges, hogy a Más gyűjtőtől átvett mennyiség összesen sor bruttó oszlopában kisebb érték is rögzítésre kerüljön, mint a nettó oszlopában, bár ez a valóságban nem lehetséges. Emiatt fokozott figyelmet igényel ezen sor kitöltése.</t>
  </si>
  <si>
    <t>4. melléklet NYILATKOZAT</t>
  </si>
  <si>
    <t>A szerződés 3 fejezet 3.2.2 pontja szerint átvett hulladék az OHÜ-vel kötött szerződés hatálya alá esik.</t>
  </si>
  <si>
    <t>5. melléklet HULLADÉKANALÍZIS (EGYÜTT GYŰJTÖTT HULLADÉK ANYAGÁRAM ESETÉN )</t>
  </si>
  <si>
    <t>6. melléklet VÁLOGATÁSI JEGYZŐKÖNYV (UTÓVÁLOGATOTT TSZH-ban VEGYESEN GYŰJTÖTT HULLADÉK ANYAGÁRAM ESETÉN)</t>
  </si>
  <si>
    <r>
      <t>HULLADÉKGAZDÁLKODÁS TÍPUSA</t>
    </r>
    <r>
      <rPr>
        <sz val="12"/>
        <color theme="1"/>
        <rFont val="Times New Roman"/>
        <family val="1"/>
        <charset val="238"/>
      </rPr>
      <t xml:space="preserve"> – a program által felajánlott lehetőségekből kell választani.</t>
    </r>
  </si>
  <si>
    <r>
      <t>Harmadik táblázat -</t>
    </r>
    <r>
      <rPr>
        <sz val="12"/>
        <color theme="1"/>
        <rFont val="Times New Roman"/>
        <family val="1"/>
        <charset val="238"/>
      </rPr>
      <t xml:space="preserve"> a Hasznosító által az Átadótól tárgyidőszakban átvett hulladék bruttó, nettó mennyiségét, valamint a Közszolgáltató által átadott nettó hulladékmennyiséget kell beírni anyagáram típusonkénti bontásban.  A " Közszolgáltató által átadott hulladék nettó mennyisége (kg)" oszlopot csak akkor kell kitölteni, ha a Hasznosításra átadó nem a Közszolgáltató, hanem egy másik hulladékkezelő (Gyűjtő, Előkezelő, Kereskedő) aki ténylegesen beszállította a begyűjtött hulladékot hasznosításra.</t>
    </r>
  </si>
  <si>
    <r>
      <rPr>
        <b/>
        <sz val="12"/>
        <color theme="1"/>
        <rFont val="Times New Roman"/>
        <family val="1"/>
        <charset val="238"/>
      </rPr>
      <t>TSZH-ból utóválogatással kinyert BRUTTÓ MENNYISÉG (kg)</t>
    </r>
    <r>
      <rPr>
        <sz val="12"/>
        <color theme="1"/>
        <rFont val="Times New Roman"/>
        <family val="1"/>
        <charset val="238"/>
      </rPr>
      <t xml:space="preserve"> – vegyesen gyűjtött TSZH utóválogatás során válogatási jegyzőkönyvel alátámasztott  FÉM (nem alumínium) bruttó mennyisége</t>
    </r>
  </si>
  <si>
    <t xml:space="preserve">pl. havi jelentés elektronikusan küldendő file név: 2013_01_HJ_XXXXXXXXYYYYYZZZ_Varosgazd </t>
  </si>
  <si>
    <t xml:space="preserve">                                                      hiánypótlás: 2013_01_ HP_XXXXXXXXYYYYYZZZ_Varosgazd </t>
  </si>
  <si>
    <t>Hasznosítói iktatószáma:</t>
  </si>
  <si>
    <t>Gyűjtő/Átadó aláírása</t>
  </si>
  <si>
    <t>UTÓVÁLOGATOTT TSZH -ban kg</t>
  </si>
  <si>
    <t>CSOMAGOLÓANYAG                    SZÁZALÉKOS                ARÁNY %</t>
  </si>
  <si>
    <t>CSOMAGOLÓANYAG                    SZÁZALÉKOS                ARÁNY kg</t>
  </si>
  <si>
    <t>TSZH-ban gyűjtött ÖSSZES mennyiség:</t>
  </si>
  <si>
    <t>SZÁZALÉKOS ARÁNY kg</t>
  </si>
  <si>
    <t>EGYÜTT GYŰJTÖTT ÖSSZES mennyiség:</t>
  </si>
  <si>
    <t xml:space="preserve">Saját gyűjtésű mennyiség összesen (a 141016030 kód szerint): </t>
  </si>
  <si>
    <t xml:space="preserve">Saját gyűjtésű mennyiség összesen (a 241016030 kód szerint): </t>
  </si>
  <si>
    <t xml:space="preserve">Saját gyűjtés átadott mennyiség összesen: </t>
  </si>
  <si>
    <t>MÁS GYŰJTŐTŐL ÁTVETT, NEM LAKOSSÁGI SZELEKTÍV GYŰJTÉSBŐL SZÁRMAZÓ MENNYISÉG ÖSSZESEN (a 141016030 kód szerint):  *</t>
  </si>
  <si>
    <t>MÁS GYŰJTŐTŐL ÁTVETT, NEM LAKOSSÁGI SZELEKTÍV GYŰJTÉSBŐL SZÁRMAZÓ MENNYISÉG ÖSSZESEN (a 241016030 kód szerint):  *</t>
  </si>
  <si>
    <t>* A más gyűjtőtől származó adathoz kérjük, a kiállított hulladék átvételét igazoló dokumentum(ok)(2; 3 mell.) másolatát csatolni, vagy a nem lakossági gyűjtésről nyilatkozni.</t>
  </si>
  <si>
    <t>MÁS GYŰJTŐTŐL ÁTVETT, NEM LAKOSSÁGI SZELEKTÍV GYŰJTÉSBŐL SZÁRMAZÓ MENNYISÉG ÖSSZESEN (a 141014010 kód szerint):  *</t>
  </si>
  <si>
    <t>MÁS GYŰJTŐTŐL ÁTVETT, NEM LAKOSSÁGI SZELEKTÍV GYŰJTÉSBŐL SZÁRMAZÓ MENNYISÉG ÖSSZESEN (a 241014010 kód szerint):  *</t>
  </si>
  <si>
    <t xml:space="preserve">Saját gyűjtésű mennyiség összesen (a 141014010 kód szerint): </t>
  </si>
  <si>
    <t xml:space="preserve">Saját gyűjtésű mennyiség összesen (a 241014010 kód szerint): </t>
  </si>
  <si>
    <t>MÁS GYŰJTŐTŐL ÁTVETT, NEM LAKOSSÁGI SZELEKTÍV GYŰJTÉSBŐL SZÁRMAZÓ MENNYISÉG ÖSSZESEN (a 141014020 kód szerint):  *</t>
  </si>
  <si>
    <t>MÁS GYŰJTŐTŐL ÁTVETT, NEM LAKOSSÁGI SZELEKTÍV GYŰJTÉSBŐL SZÁRMAZÓ MENNYISÉG ÖSSZESEN (a 241014020 kód szerint):  *</t>
  </si>
  <si>
    <t xml:space="preserve">Saját gyűjtésű mennyiség összesen (a 141014020 kód szerint): </t>
  </si>
  <si>
    <t xml:space="preserve">Saját gyűjtésű mennyiség összesen (a 241014020 kód szerint): </t>
  </si>
  <si>
    <t>MÁS GYŰJTŐTŐL ÁTVETT, NEM LAKOSSÁGI SZELEKTÍV GYŰJTÉSBŐL SZÁRMAZÓ MENNYISÉG ÖSSZESEN (a 141015010 kód szerint):  *</t>
  </si>
  <si>
    <t>MÁS GYŰJTŐTŐL ÁTVETT, NEM LAKOSSÁGI SZELEKTÍV GYŰJTÉSBŐL SZÁRMAZÓ MENNYISÉG ÖSSZESEN (a 241015010 kód szerint):  *</t>
  </si>
  <si>
    <t xml:space="preserve">Saját gyűjtésű mennyiség összesen (a 141015010 kód szerint): </t>
  </si>
  <si>
    <t xml:space="preserve">Saját gyűjtésű mennyiség összesen (a 241015010 kód szerint): </t>
  </si>
  <si>
    <t xml:space="preserve">Saját gyűjtésű mennyiség összesen (a 141015020 kód szerint): </t>
  </si>
  <si>
    <t xml:space="preserve">Saját gyűjtésű mennyiség összesen (a 241015020 kód szerint): </t>
  </si>
  <si>
    <t>MÁS GYŰJTŐTŐL ÁTVETT, NEM LAKOSSÁGI SZELEKTÍV GYŰJTÉSBŐL SZÁRMAZÓ MENNYISÉG ÖSSZESEN (a 141015020 kód szerint):  *</t>
  </si>
  <si>
    <t>MÁS GYŰJTŐTŐL ÁTVETT, NEM LAKOSSÁGI SZELEKTÍV GYŰJTÉSBŐL SZÁRMAZÓ MENNYISÉG ÖSSZESEN (a 241015020 kód szerint):  *</t>
  </si>
  <si>
    <t>MÁS GYŰJTŐTŐL ÁTVETT, NEM LAKOSSÁGI SZELEKTÍV GYŰJTÉSBŐL SZÁRMAZÓ MENNYISÉG ÖSSZESEN (a 141015030 kód szerint):  *</t>
  </si>
  <si>
    <t>MÁS GYŰJTŐTŐL ÁTVETT, NEM LAKOSSÁGI SZELEKTÍV GYŰJTÉSBŐL SZÁRMAZÓ MENNYISÉG ÖSSZESEN (a 241015030 kód szerint):  *</t>
  </si>
  <si>
    <t xml:space="preserve">Saját gyűjtésű mennyiség összesen (a 141015030 kód szerint): </t>
  </si>
  <si>
    <t xml:space="preserve">Saját gyűjtésű mennyiség összesen (a 241015030 kód szerint): </t>
  </si>
  <si>
    <t>MÁS GYŰJTŐTŐL ÁTVETT, NEM LAKOSSÁGI SZELEKTÍV GYŰJTÉSBŐL SZÁRMAZÓ MENNYISÉG ÖSSZESEN (a 141017010 kód szerint):  *</t>
  </si>
  <si>
    <t>MÁS GYŰJTŐTŐL ÁTVETT, NEM LAKOSSÁGI SZELEKTÍV GYŰJTÉSBŐL SZÁRMAZÓ MENNYISÉG ÖSSZESEN (a 241017010 kód szerint):  *</t>
  </si>
  <si>
    <t xml:space="preserve">Saját gyűjtésű mennyiség összesen (a 141017010 kód szerint): </t>
  </si>
  <si>
    <t xml:space="preserve">Saját gyűjtésű mennyiség összesen (a 241017010 kód szerint): </t>
  </si>
  <si>
    <t xml:space="preserve"> NEM LAKOSSÁGI SZELEKTÍV GYŰJTÉSBŐL SZÁRMAZÓ MENNYISÉG ÖSSZESEN (a 141007030 kód szerint):  *</t>
  </si>
  <si>
    <t xml:space="preserve"> NEM LAKOSSÁGI SZELEKTÍV GYŰJTÉSBŐL SZÁRMAZÓ MENNYISÉG ÖSSZESEN (a 241007030 kód szerint):  *</t>
  </si>
  <si>
    <t xml:space="preserve">Saját gyűjtésű mennyiség összesen (a 141007030 kód szerint): </t>
  </si>
  <si>
    <t xml:space="preserve">Saját gyűjtésű mennyiség összesen (a 241007030 kód szerint): </t>
  </si>
  <si>
    <t>MÁS GYŰJTŐTŐL ÁTVETT, NEM LAKOSSÁGI SZELEKTÍV GYŰJTÉSBŐL SZÁRMAZÓ MENNYISÉG ÖSSZESEN (a 141019010 kód szerint):  *</t>
  </si>
  <si>
    <t>MÁS GYŰJTŐTŐL ÁTVETT, NEM LAKOSSÁGI SZELEKTÍV GYŰJTÉSBŐL SZÁRMAZÓ MENNYISÉG ÖSSZESEN (a 241019010 kód szerint):  *</t>
  </si>
  <si>
    <t xml:space="preserve">Saját gyűjtésű mennyiség összesen (a 141019010 kód szerint): </t>
  </si>
  <si>
    <t xml:space="preserve">Saját gyűjtésű mennyiség összesen (a 241019010 kód szerint): </t>
  </si>
  <si>
    <t>MÁS GYŰJTŐTŐL ÁTVETT, NEM LAKOSSÁGI SZELEKTÍV GYŰJTÉSBŐL SZÁRMAZÓ MENNYISÉG ÖSSZESEN (a 141019020 kód szerint):  *</t>
  </si>
  <si>
    <t>MÁS GYŰJTŐTŐL ÁTVETT, NEM LAKOSSÁGI SZELEKTÍV GYŰJTÉSBŐL SZÁRMAZÓ MENNYISÉG ÖSSZESEN (a 241019020 kód szerint):  *</t>
  </si>
  <si>
    <t xml:space="preserve">Saját gyűjtésű mennyiség összesen (a 141019020 kód szerint): </t>
  </si>
  <si>
    <t xml:space="preserve">Saját gyűjtésű mennyiség összesen (a 241019020 kód szerint): </t>
  </si>
  <si>
    <t>MÁS GYŰJTŐTŐL ÁTVETT, NEM LAKOSSÁGI SZELEKTÍV GYŰJTÉSBŐL SZÁRMAZÓ MENNYISÉG ÖSSZESEN (a 141019030 kód szerint):  *</t>
  </si>
  <si>
    <t>MÁS GYŰJTŐTŐL ÁTVETT, NEM LAKOSSÁGI SZELEKTÍV GYŰJTÉSBŐL SZÁRMAZÓ MENNYISÉG ÖSSZESEN (a 241019030 kód szerint):  *</t>
  </si>
  <si>
    <t xml:space="preserve">Saját gyűjtésű mennyiség összesen (a 141019030 kód szerint): </t>
  </si>
  <si>
    <t xml:space="preserve">Saját gyűjtésű mennyiség összesen (a 241019030 kód szerint): </t>
  </si>
  <si>
    <t>MÁS GYŰJTŐTŐL ÁTVETT, NEM LAKOSSÁGI SZELEKTÍV GYŰJTÉSBŐL SZÁRMAZÓ MENNYISÉG ÖSSZESEN (a 141016010 kód szerint):  *</t>
  </si>
  <si>
    <t>MÁS GYŰJTŐTŐL ÁTVETT, NEM LAKOSSÁGI SZELEKTÍV GYŰJTÉSBŐL SZÁRMAZÓ MENNYISÉG ÖSSZESEN (a 241016010 kód szerint):  *</t>
  </si>
  <si>
    <t xml:space="preserve">Saját gyűjtésű mennyiség összesen (a 141016010 kód szerint): </t>
  </si>
  <si>
    <t xml:space="preserve">Saját gyűjtésű mennyiség összesen (a 241016010 kód szerint): </t>
  </si>
  <si>
    <t>MÁS GYŰJTŐTŐL ÁTVETT, NEM LAKOSSÁGI SZELEKTÍV GYŰJTÉSBŐL SZÁRMAZÓ MENNYISÉG ÖSSZESEN (a 141016020 kód szerint):  *</t>
  </si>
  <si>
    <t>MÁS GYŰJTŐTŐL ÁTVETT, NEM LAKOSSÁGI SZELEKTÍV GYŰJTÉSBŐL SZÁRMAZÓ MENNYISÉG ÖSSZESEN (a 241016020 kód szerint):  *</t>
  </si>
  <si>
    <t xml:space="preserve">Saját gyűjtésű mennyiség összesen (a 141016020 kód szerint): </t>
  </si>
  <si>
    <t xml:space="preserve">Saját gyűjtésű mennyiség összesen (a 241016020 kód szerint): </t>
  </si>
  <si>
    <r>
      <rPr>
        <u/>
        <sz val="12"/>
        <color theme="1"/>
        <rFont val="Times New Roman"/>
        <family val="1"/>
        <charset val="238"/>
      </rPr>
      <t>AJÁNLOTT</t>
    </r>
    <r>
      <rPr>
        <sz val="12"/>
        <color theme="1"/>
        <rFont val="Times New Roman"/>
        <family val="1"/>
        <charset val="238"/>
      </rPr>
      <t xml:space="preserve"> táblázat, nem Kötelező kitölteni! Egyedi formátumú jegyzőkönyv alkalmazása is elfogadott! Amennyiben a zsákos és a szelektív szigetes gyűjtés esetén  az anyagfajták vegyesen kerülnek gyűjtésre, úgy szükséges a csomagolási hulladékarányok - két tizedes jegyig - HULLADÉKANALÍZISSEL  történő meghatározása. Abban az esetben, amennyiben az anyagfajták megbontását más hulladékkezelő (Átvevő) végzi, úgy az Átadó és az Átvevő által közösen ellenjegyzett HULLADÉKANALÍZIS benyújtása szükséges.</t>
    </r>
  </si>
  <si>
    <t>A cégjegyzésre jogosult / meghatalmazással igazolt képviselő felelősségem tudatában nyilatkozom, hogy a hasznosításra átadott hulladék magyarországi lakossági</t>
  </si>
  <si>
    <t>gyűjtésből származik, a feltüntetett bizonylatok a valós gazdasági eseményt alátámasztják és a cég nyilvántartásában eredetiben megtalálhatók.</t>
  </si>
  <si>
    <t>példa:</t>
  </si>
  <si>
    <r>
      <t>MÉRÉSI JEGY SZÁMA</t>
    </r>
    <r>
      <rPr>
        <sz val="12"/>
        <color theme="1"/>
        <rFont val="Times New Roman"/>
        <family val="1"/>
        <charset val="238"/>
      </rPr>
      <t xml:space="preserve"> – az átvevőnél, hasznosítónál kiállított mérlegelési bizonylat sorszáma (ha nem ott történt a mérlegelés, akkor a szállítmányt kísérő, máshol kiállított mérési jegy sorszáma).</t>
    </r>
    <r>
      <rPr>
        <i/>
        <sz val="12"/>
        <color theme="1"/>
        <rFont val="Times New Roman"/>
        <family val="1"/>
        <charset val="238"/>
      </rPr>
      <t xml:space="preserve"> (az allapon lévő sorszámot kérjük a bizonylaton feltüntetni!!!!)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</si>
  <si>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Szerződött partner</t>
    </r>
    <r>
      <rPr>
        <sz val="12"/>
        <color theme="1"/>
        <rFont val="Times New Roman"/>
        <family val="1"/>
        <charset val="238"/>
      </rPr>
      <t xml:space="preserve"> és </t>
    </r>
    <r>
      <rPr>
        <b/>
        <sz val="12"/>
        <color theme="1"/>
        <rFont val="Times New Roman"/>
        <family val="1"/>
        <charset val="238"/>
      </rPr>
      <t xml:space="preserve">Adószám – </t>
    </r>
    <r>
      <rPr>
        <sz val="12"/>
        <color theme="1"/>
        <rFont val="Times New Roman"/>
        <family val="1"/>
        <charset val="238"/>
      </rPr>
      <t xml:space="preserve">szerződött Közszolgáltató cégneve és adószáma. </t>
    </r>
    <r>
      <rPr>
        <i/>
        <sz val="12"/>
        <color theme="1"/>
        <rFont val="Times New Roman"/>
        <family val="1"/>
        <charset val="238"/>
      </rPr>
      <t>(Pótelszámolás esetén kérjük a szerződött partner neve után feltüntetni a "</t>
    </r>
    <r>
      <rPr>
        <b/>
        <sz val="12"/>
        <color theme="1"/>
        <rFont val="Times New Roman"/>
        <family val="1"/>
        <charset val="238"/>
      </rPr>
      <t>(PÓTELSZÁMOLÁS)</t>
    </r>
    <r>
      <rPr>
        <i/>
        <sz val="12"/>
        <color theme="1"/>
        <rFont val="Times New Roman"/>
        <family val="1"/>
        <charset val="238"/>
      </rPr>
      <t xml:space="preserve"> " megjelölést!!!)</t>
    </r>
  </si>
  <si>
    <r>
      <t>CSOMAGOLÓANYAG TARTALOM (%)</t>
    </r>
    <r>
      <rPr>
        <sz val="12"/>
        <color theme="1"/>
        <rFont val="Times New Roman"/>
        <family val="1"/>
        <charset val="238"/>
      </rPr>
      <t xml:space="preserve"> – az oszlop kizárólag a vegyes papír allapon szerepel, 2013-as évre egységesen 39%-ban van rögzítve a csomagolóanyag tartalom.</t>
    </r>
  </si>
  <si>
    <r>
      <rPr>
        <b/>
        <sz val="12"/>
        <color theme="1"/>
        <rFont val="Times New Roman"/>
        <family val="1"/>
        <charset val="238"/>
      </rPr>
      <t xml:space="preserve">CSOMAGOLÓANYAG TARTALOM (%) – </t>
    </r>
    <r>
      <rPr>
        <sz val="12"/>
        <color theme="1"/>
        <rFont val="Times New Roman"/>
        <family val="1"/>
        <charset val="238"/>
      </rPr>
      <t>az oszlop kizárólag az utóválogatott vegyes TELEPÜLÉSI SZILÁRD HULLADÉK jegyzőkönyvben meghatározott x%-os csomagolóanyag tartalma. (Kötelező válogatási jegyzőkönyvet csatolni!)</t>
    </r>
  </si>
  <si>
    <t>vegyes összes gyűjtés</t>
  </si>
  <si>
    <t xml:space="preserve">vas </t>
  </si>
  <si>
    <t>Fém</t>
  </si>
  <si>
    <t>KITÖLTENDŐ TÁJÉKOZTATÓ ADAT</t>
  </si>
  <si>
    <t>ANYAGÁRAM</t>
  </si>
  <si>
    <t>TÍPUS</t>
  </si>
  <si>
    <t>A szerződés II/1 pontján elszámolható mennyiség</t>
  </si>
  <si>
    <t>Előző időszak(ok)ban elszámolt mennyiség</t>
  </si>
  <si>
    <t>Tárgyidőszakban elszámolt mennyiség</t>
  </si>
  <si>
    <t>Később elszámolható mennyiség</t>
  </si>
  <si>
    <t>FÉM (vas)</t>
  </si>
  <si>
    <t xml:space="preserve">HKT szerinti megbontás a 141017020 kódra összesen: </t>
  </si>
  <si>
    <t xml:space="preserve">HKT szerinti megbontás a 241017020 kódra összesen: </t>
  </si>
  <si>
    <t>MÁS GYŰJTŐTŐL ÁTVETT, NEM LAKOSSÁGI SZELEKTÍV GYŰJTÉSBŐL SZÁRMAZÓ MENNYISÉG ÖSSZESEN (a 141017020 kód szerint):  *</t>
  </si>
  <si>
    <t>MÁS GYŰJTŐTŐL ÁTVETT, NEM LAKOSSÁGI SZELEKTÍV GYŰJTÉSBŐL SZÁRMAZÓ MENNYISÉG ÖSSZESEN (a 241017020 kód szerint):  *</t>
  </si>
  <si>
    <t xml:space="preserve">Saját gyűjtésű mennyiség összesen (a 141017020 kód szerint): </t>
  </si>
  <si>
    <t xml:space="preserve">Saját gyűjtésű mennyiség összesen (a 241017020 kód szerint): </t>
  </si>
  <si>
    <t>vas</t>
  </si>
  <si>
    <t xml:space="preserve"> a NETTÓ-ból a Szerződött partner MENNYISÉGE (kg)</t>
  </si>
  <si>
    <t>ÁTADÓ NEVE</t>
  </si>
  <si>
    <r>
      <t xml:space="preserve">(Jelöljük ki a B13-as és B300-as cellát majd kattintsunk a oldalsó fejlécre jobb klikkel és válasszuk a </t>
    </r>
    <r>
      <rPr>
        <b/>
        <sz val="12"/>
        <rFont val="Times New Roman"/>
        <family val="1"/>
        <charset val="238"/>
      </rPr>
      <t>Felfedés</t>
    </r>
    <r>
      <rPr>
        <sz val="12"/>
        <rFont val="Times New Roman"/>
        <family val="1"/>
        <charset val="238"/>
      </rPr>
      <t xml:space="preserve"> parancsot. Ekkor 300.-sorig lesz látható a táblázat.)</t>
    </r>
  </si>
  <si>
    <r>
      <rPr>
        <u/>
        <sz val="12"/>
        <color indexed="8"/>
        <rFont val="Times New Roman"/>
        <family val="1"/>
        <charset val="238"/>
      </rPr>
      <t>Kód:</t>
    </r>
    <r>
      <rPr>
        <sz val="12"/>
        <color theme="1"/>
        <rFont val="Times New Roman"/>
        <family val="1"/>
        <charset val="238"/>
      </rPr>
      <t xml:space="preserve"> Hulladék pontos megjelölését szolgáló 5 karakterű azonosító</t>
    </r>
  </si>
  <si>
    <r>
      <t xml:space="preserve">A program a </t>
    </r>
    <r>
      <rPr>
        <b/>
        <sz val="12"/>
        <color theme="1"/>
        <rFont val="Times New Roman"/>
        <family val="1"/>
        <charset val="238"/>
      </rPr>
      <t xml:space="preserve">BRUTTÓ ÁTADOTT MENNYISÉG (kg) </t>
    </r>
    <r>
      <rPr>
        <sz val="12"/>
        <color theme="1"/>
        <rFont val="Times New Roman"/>
        <family val="1"/>
        <charset val="238"/>
      </rPr>
      <t xml:space="preserve">és a </t>
    </r>
    <r>
      <rPr>
        <b/>
        <sz val="12"/>
        <color theme="1"/>
        <rFont val="Times New Roman"/>
        <family val="1"/>
        <charset val="238"/>
      </rPr>
      <t xml:space="preserve">NETTÓ ÁTADOTT MENNYISÉG (kg) </t>
    </r>
    <r>
      <rPr>
        <sz val="12"/>
        <color theme="1"/>
        <rFont val="Times New Roman"/>
        <family val="1"/>
        <charset val="238"/>
      </rPr>
      <t xml:space="preserve">azonos sorába beírt mennyiségek esetében automatikusan generálja az </t>
    </r>
    <r>
      <rPr>
        <b/>
        <sz val="12"/>
        <color theme="1"/>
        <rFont val="Times New Roman"/>
        <family val="1"/>
        <charset val="238"/>
      </rPr>
      <t>IDEGENANYAG TARTALOM levonás százalékot.</t>
    </r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</si>
  <si>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>Tájékoztató kitöltendő adat: kötelező kitölteni!!!</t>
    </r>
  </si>
  <si>
    <t>Abban az esetben, ha az első átadáskor mért nettó mennyiségek és a hasznosítói igazolásokon szereplő mennyiségek különböznének, akkor a Közszolgáltató köteles a különbözetre nyilatkozni.</t>
  </si>
  <si>
    <t>A jelentésben feltüntetett mennyiségek hulladékútját igazolni tudom, valamint a szerződés hatálya alá tartozó hulladékra igényelek támogatást.</t>
  </si>
  <si>
    <r>
      <rPr>
        <b/>
        <sz val="12"/>
        <color theme="1"/>
        <rFont val="Times New Roman"/>
        <family val="1"/>
        <charset val="238"/>
      </rPr>
      <t>Hasznosító iktatószám:</t>
    </r>
    <r>
      <rPr>
        <sz val="12"/>
        <color theme="1"/>
        <rFont val="Times New Roman"/>
        <family val="1"/>
        <charset val="238"/>
      </rPr>
      <t xml:space="preserve"> Hasznosító tölti ki!!!!!</t>
    </r>
  </si>
  <si>
    <t>*megfelelő részt kérjük aláhúzni</t>
  </si>
  <si>
    <t>FONTOS: Az allapokhoz csatolt bizonylatokon kérjük a sorokhoz tartozó sorszámot feltüntetni!</t>
  </si>
  <si>
    <t>*Ny/Hg. eng. száma</t>
  </si>
  <si>
    <t>* 439/2012(XII.29.) korm. rendelet szerinti nyilvántartási szám</t>
  </si>
  <si>
    <t>**Ny/Hg. eng. Sz.:</t>
  </si>
  <si>
    <t>** 439/2012(XII.29.) korm. rendelet szerinti nyilvántartási szám</t>
  </si>
  <si>
    <t>**Ny/Hg. eng. sz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</si>
  <si>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b/>
        <sz val="12"/>
        <color theme="1"/>
        <rFont val="Times New Roman"/>
        <family val="1"/>
        <charset val="238"/>
      </rPr>
      <t xml:space="preserve">Hiánypótlás iktatószám </t>
    </r>
    <r>
      <rPr>
        <sz val="12"/>
        <color theme="1"/>
        <rFont val="Times New Roman"/>
        <family val="1"/>
        <charset val="238"/>
      </rPr>
      <t>-kérjük hivatkozzon a kapott levél iktatószámára</t>
    </r>
  </si>
  <si>
    <t>A Főlap összesítő táblázatának kitöltése automatikusan történik, az elszámolni kívánt, az adott hónapban hasznosításra átadott mennyiségek az allapok helyes kitöltése után kerülnek a Főlap megfelelő mezőibe, a díjtételek rögzítettek, az igényelt díjak kiszámítása és az összesítés automatikusan történik.  (Figyelem, ha hiánypótlási felhívás miatt az allapon lévő adatok módosítása szükségessé válik, akkor a módosuló Főlapot is meg kell küldeni). A Főlapon, valamennyi allapon és a mellékleteken a jobb felső sarokban szerepel egy cella, amelybe a beírt szöveget hiánypótlás esetén módosítani kell.</t>
  </si>
  <si>
    <r>
      <t>SZÁMLA SZÁMA</t>
    </r>
    <r>
      <rPr>
        <sz val="12"/>
        <color theme="1"/>
        <rFont val="Times New Roman"/>
        <family val="1"/>
        <charset val="238"/>
      </rPr>
      <t xml:space="preserve"> – a gazdasági eseménnyel kapcsolatban kiállított számla sorszáma, ideértve az értékesítéssel kapcsolatban kiállított vagy a kezelési díjat tartalmazó dokumentumot Az értéknélküli átadást kötelező jelölni - ("érték nélkül") - továbbá ilyen esetben kötelező nyilatkozatot csatolni, az érték nélküli átadásról. </t>
    </r>
    <r>
      <rPr>
        <i/>
        <sz val="12"/>
        <color theme="1"/>
        <rFont val="Times New Roman"/>
        <family val="1"/>
        <charset val="238"/>
      </rPr>
      <t>(az allapon lévő sorszámot kérjük a bizonylaton feltüntetni!!!!)</t>
    </r>
  </si>
  <si>
    <r>
      <t>SZÁLLÍTÓJEGY SZÁMA</t>
    </r>
    <r>
      <rPr>
        <sz val="12"/>
        <color theme="1"/>
        <rFont val="Times New Roman"/>
        <family val="1"/>
        <charset val="238"/>
      </rPr>
      <t xml:space="preserve"> – a hulladék szállítását kísérő bizonylat sorszáma, egyéb összesítő dokumentumok számát ha szállítójegyet nem állítanak ki. </t>
    </r>
    <r>
      <rPr>
        <i/>
        <sz val="12"/>
        <color theme="1"/>
        <rFont val="Times New Roman"/>
        <family val="1"/>
        <charset val="238"/>
      </rPr>
      <t>(az allapon lévő sorszámot kérjük a bizonylaton feltüntetni!!!!) Ha nem készül szállítólevél, kérjük jelölni (" száll.l. nem kész"), amennyiben összesítől lista készül kérjük, a lista azonosítóját feltüntetni.</t>
    </r>
  </si>
  <si>
    <t>2.0 verzió</t>
  </si>
  <si>
    <t>Vállalt 100%</t>
  </si>
  <si>
    <t>csom.tart. 39%</t>
  </si>
  <si>
    <t>* nyilatkozom, hogy az elszámolni kívánt mennyiség, az OHÜ-vel kötött szerződés 3. fejezet 3.2.2. pontja szerint átvett hulladék az OHÜ-vel kötött szerződés hatálya alá esik.</t>
  </si>
  <si>
    <r>
      <t xml:space="preserve"> * nyilatkozom, hogy az elszámolni kívánt mennyiség, az OHÜ-vel kötött szerződés 3. fejezet 3.2.2. pontja nem vonatkozik a cégre, mivel</t>
    </r>
    <r>
      <rPr>
        <b/>
        <sz val="16"/>
        <rFont val="Times New Roman"/>
        <family val="1"/>
        <charset val="238"/>
      </rPr>
      <t xml:space="preserve"> hulladékudvart nem üzemeltetünk.</t>
    </r>
  </si>
  <si>
    <r>
      <t>ÁTVEVŐ KTJ SZÁMA –</t>
    </r>
    <r>
      <rPr>
        <sz val="12"/>
        <color theme="1"/>
        <rFont val="Times New Roman"/>
        <family val="1"/>
        <charset val="238"/>
      </rPr>
      <t xml:space="preserve"> az átvevő érintett telephelyét azonosító KTJ szám, vagy a település neve (pl. külföldi partner vagy esetleg Kereskedő/Közvetítő -átvétel helye)</t>
    </r>
  </si>
  <si>
    <r>
      <t>Küldendő:</t>
    </r>
    <r>
      <rPr>
        <sz val="12"/>
        <color indexed="8"/>
        <rFont val="Times New Roman"/>
        <family val="1"/>
        <charset val="238"/>
      </rPr>
      <t xml:space="preserve"> OHÜ ORSZÁGOS HULLADÉKGAZDÁLKODÁSI ÜGYNÖKSÉG NONPROFIT KORLÁTOLT FELELŐSSÉGŰ TÁRSASÁG
</t>
    </r>
    <r>
      <rPr>
        <b/>
        <sz val="12"/>
        <color indexed="8"/>
        <rFont val="Times New Roman"/>
        <family val="1"/>
        <charset val="238"/>
      </rPr>
      <t xml:space="preserve">Levelezési cím: </t>
    </r>
    <r>
      <rPr>
        <sz val="12"/>
        <color indexed="8"/>
        <rFont val="Times New Roman"/>
        <family val="1"/>
        <charset val="238"/>
      </rPr>
      <t>1380 Budapest, Pf.:1172</t>
    </r>
    <r>
      <rPr>
        <b/>
        <sz val="12"/>
        <color indexed="8"/>
        <rFont val="Times New Roman"/>
        <family val="1"/>
        <charset val="238"/>
      </rPr>
      <t xml:space="preserve">
E-mail cím: </t>
    </r>
    <r>
      <rPr>
        <sz val="12"/>
        <color indexed="8"/>
        <rFont val="Times New Roman"/>
        <family val="1"/>
        <charset val="238"/>
      </rPr>
      <t xml:space="preserve">jelentes@ohukft.hu </t>
    </r>
    <r>
      <rPr>
        <sz val="12"/>
        <color rgb="FFFF0000"/>
        <rFont val="Times New Roman"/>
        <family val="1"/>
        <charset val="238"/>
      </rPr>
      <t>(ide csak a havi jelentést kérjük megküldeni!!)</t>
    </r>
  </si>
  <si>
    <r>
      <t xml:space="preserve">Amennyiben a fent leírtak ellenére az adatlapok és mellékletek kitöltése során mégis problémák merülnének fel, szíveskedjenek felvetéseiket, kérdéseiket a </t>
    </r>
    <r>
      <rPr>
        <sz val="12"/>
        <color rgb="FF0033CC"/>
        <rFont val="Times New Roman"/>
        <family val="1"/>
        <charset val="238"/>
      </rPr>
      <t>kozszolgaltato@ohunonprofit.hu</t>
    </r>
    <r>
      <rPr>
        <b/>
        <sz val="12"/>
        <color rgb="FF0033CC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>email címre megküldeni.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</si>
</sst>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\ _F_t_-;\-* #,##0.00\ _F_t_-;_-* &quot;-&quot;??\ _F_t_-;_-@_-"/>
    <numFmt numFmtId="164" formatCode="00000000\-0\-00"/>
    <numFmt numFmtId="165" formatCode="_-* #,##0\ _F_t_-;\-* #,##0\ _F_t_-;_-* &quot;-&quot;??\ _F_t_-;_-@_-"/>
    <numFmt numFmtId="166" formatCode="yyyy/mm/dd;@"/>
    <numFmt numFmtId="167" formatCode="0.0%"/>
    <numFmt numFmtId="168" formatCode="#,##0_ ;\-#,##0\ "/>
    <numFmt numFmtId="169" formatCode="#,##0;[Red]#,##0"/>
    <numFmt numFmtId="170" formatCode="###,##0&quot; kg&quot;"/>
    <numFmt numFmtId="171" formatCode="#,##0\ &quot;Ft&quot;"/>
    <numFmt numFmtId="172" formatCode="##,##0.00&quot; %&quot;"/>
    <numFmt numFmtId="173" formatCode="#,##0.00_ ;\-#,##0.00\ "/>
  </numFmts>
  <fonts count="61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20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2"/>
      <name val="Times New Roman"/>
      <family val="1"/>
      <charset val="238"/>
    </font>
    <font>
      <sz val="22"/>
      <name val="Times New Roman"/>
      <family val="1"/>
      <charset val="238"/>
    </font>
    <font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4"/>
      <name val="Times New Roman"/>
      <family val="1"/>
      <charset val="238"/>
    </font>
    <font>
      <b/>
      <sz val="26"/>
      <name val="Times New Roman"/>
      <family val="1"/>
      <charset val="238"/>
    </font>
    <font>
      <b/>
      <sz val="28"/>
      <name val="Times New Roman"/>
      <family val="1"/>
      <charset val="238"/>
    </font>
    <font>
      <sz val="24"/>
      <name val="Times New Roman"/>
      <family val="1"/>
      <charset val="238"/>
    </font>
    <font>
      <sz val="26"/>
      <name val="Times New Roman"/>
      <family val="1"/>
      <charset val="238"/>
    </font>
    <font>
      <sz val="28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sz val="16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b/>
      <sz val="12"/>
      <color rgb="FF0033CC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22"/>
      <color indexed="81"/>
      <name val="Tahoma"/>
      <family val="2"/>
      <charset val="238"/>
    </font>
    <font>
      <sz val="22"/>
      <color indexed="81"/>
      <name val="Tahoma"/>
      <family val="2"/>
      <charset val="238"/>
    </font>
    <font>
      <b/>
      <sz val="9"/>
      <color indexed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b/>
      <sz val="12"/>
      <color indexed="81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7"/>
      <name val="Times New Roman"/>
      <family val="1"/>
      <charset val="238"/>
    </font>
    <font>
      <b/>
      <u/>
      <sz val="17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20"/>
      <color theme="0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indexed="81"/>
      <name val="Tahoma"/>
      <family val="2"/>
      <charset val="238"/>
    </font>
    <font>
      <i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22"/>
      <color indexed="81"/>
      <name val="Tahoma"/>
      <family val="2"/>
      <charset val="238"/>
    </font>
    <font>
      <sz val="9"/>
      <name val="Times New Roman"/>
      <family val="1"/>
      <charset val="238"/>
    </font>
    <font>
      <b/>
      <sz val="14"/>
      <color indexed="81"/>
      <name val="Tahoma"/>
      <family val="2"/>
      <charset val="238"/>
    </font>
    <font>
      <u/>
      <sz val="9"/>
      <color indexed="81"/>
      <name val="Tahoma"/>
      <family val="2"/>
      <charset val="238"/>
    </font>
    <font>
      <sz val="14"/>
      <color indexed="81"/>
      <name val="Tahoma"/>
      <family val="2"/>
      <charset val="238"/>
    </font>
    <font>
      <sz val="12"/>
      <color rgb="FFFF0000"/>
      <name val="Times New Roman"/>
      <family val="1"/>
      <charset val="238"/>
    </font>
    <font>
      <sz val="12"/>
      <color rgb="FF0033CC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8" tint="0.599993896298104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816">
    <xf numFmtId="0" fontId="0" fillId="0" borderId="0" xfId="0"/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center" vertical="center"/>
    </xf>
    <xf numFmtId="1" fontId="3" fillId="2" borderId="0" xfId="0" applyNumberFormat="1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4" borderId="0" xfId="0" applyFont="1" applyFill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vertical="center"/>
    </xf>
    <xf numFmtId="166" fontId="4" fillId="4" borderId="13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vertical="center" wrapText="1"/>
    </xf>
    <xf numFmtId="170" fontId="4" fillId="3" borderId="5" xfId="1" applyNumberFormat="1" applyFont="1" applyFill="1" applyBorder="1" applyAlignment="1" applyProtection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71" fontId="4" fillId="3" borderId="6" xfId="1" applyNumberFormat="1" applyFont="1" applyFill="1" applyBorder="1" applyAlignment="1" applyProtection="1">
      <alignment horizontal="center" vertical="center"/>
    </xf>
    <xf numFmtId="164" fontId="17" fillId="0" borderId="0" xfId="0" applyNumberFormat="1" applyFont="1" applyAlignment="1" applyProtection="1">
      <alignment horizontal="left" vertical="center"/>
    </xf>
    <xf numFmtId="170" fontId="10" fillId="3" borderId="14" xfId="0" applyNumberFormat="1" applyFont="1" applyFill="1" applyBorder="1" applyAlignment="1">
      <alignment horizontal="right" vertical="center"/>
    </xf>
    <xf numFmtId="3" fontId="10" fillId="3" borderId="14" xfId="0" applyNumberFormat="1" applyFont="1" applyFill="1" applyBorder="1" applyAlignment="1">
      <alignment horizontal="right" vertical="center"/>
    </xf>
    <xf numFmtId="0" fontId="2" fillId="0" borderId="0" xfId="0" applyFont="1" applyBorder="1" applyAlignment="1" applyProtection="1">
      <alignment horizontal="right" vertical="center"/>
    </xf>
    <xf numFmtId="0" fontId="16" fillId="0" borderId="0" xfId="0" applyFont="1" applyFill="1" applyAlignment="1" applyProtection="1">
      <alignment vertical="center"/>
    </xf>
    <xf numFmtId="0" fontId="12" fillId="0" borderId="0" xfId="0" applyFont="1"/>
    <xf numFmtId="0" fontId="12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9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31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Alignment="1">
      <alignment horizontal="right"/>
    </xf>
    <xf numFmtId="167" fontId="18" fillId="0" borderId="56" xfId="3" applyNumberFormat="1" applyFont="1" applyFill="1" applyBorder="1" applyAlignment="1" applyProtection="1">
      <alignment horizontal="center" vertical="center"/>
    </xf>
    <xf numFmtId="167" fontId="18" fillId="0" borderId="19" xfId="3" applyNumberFormat="1" applyFont="1" applyFill="1" applyBorder="1" applyAlignment="1" applyProtection="1">
      <alignment horizontal="center" vertical="center"/>
    </xf>
    <xf numFmtId="167" fontId="18" fillId="0" borderId="21" xfId="3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164" fontId="17" fillId="0" borderId="0" xfId="0" applyNumberFormat="1" applyFont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horizontal="center" vertical="center"/>
    </xf>
    <xf numFmtId="0" fontId="12" fillId="0" borderId="42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164" fontId="11" fillId="0" borderId="0" xfId="0" applyNumberFormat="1" applyFont="1" applyBorder="1" applyAlignment="1" applyProtection="1">
      <alignment vertical="center"/>
    </xf>
    <xf numFmtId="0" fontId="20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49" fontId="5" fillId="0" borderId="0" xfId="0" applyNumberFormat="1" applyFont="1" applyFill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right" vertical="center"/>
      <protection hidden="1"/>
    </xf>
    <xf numFmtId="1" fontId="19" fillId="0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164" fontId="17" fillId="0" borderId="0" xfId="0" applyNumberFormat="1" applyFont="1" applyAlignment="1" applyProtection="1">
      <alignment horizontal="left" vertical="center"/>
      <protection hidden="1"/>
    </xf>
    <xf numFmtId="164" fontId="17" fillId="0" borderId="0" xfId="0" applyNumberFormat="1" applyFont="1" applyAlignment="1" applyProtection="1">
      <alignment vertical="center"/>
      <protection hidden="1"/>
    </xf>
    <xf numFmtId="164" fontId="17" fillId="0" borderId="39" xfId="0" applyNumberFormat="1" applyFont="1" applyBorder="1" applyAlignment="1" applyProtection="1">
      <alignment vertical="center"/>
      <protection hidden="1"/>
    </xf>
    <xf numFmtId="0" fontId="21" fillId="0" borderId="14" xfId="0" applyFont="1" applyFill="1" applyBorder="1" applyAlignment="1" applyProtection="1">
      <alignment horizontal="center" vertical="center"/>
      <protection hidden="1"/>
    </xf>
    <xf numFmtId="0" fontId="15" fillId="0" borderId="15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167" fontId="18" fillId="0" borderId="19" xfId="1" applyNumberFormat="1" applyFont="1" applyFill="1" applyBorder="1" applyAlignment="1" applyProtection="1">
      <alignment horizontal="center" vertical="center"/>
      <protection hidden="1"/>
    </xf>
    <xf numFmtId="170" fontId="15" fillId="0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164" fontId="6" fillId="0" borderId="0" xfId="0" applyNumberFormat="1" applyFont="1" applyBorder="1" applyAlignment="1" applyProtection="1">
      <alignment horizontal="left" vertic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5" fillId="0" borderId="37" xfId="0" applyFont="1" applyFill="1" applyBorder="1" applyAlignment="1" applyProtection="1">
      <alignment horizontal="right" vertical="center"/>
    </xf>
    <xf numFmtId="0" fontId="15" fillId="0" borderId="38" xfId="0" applyFont="1" applyFill="1" applyBorder="1" applyAlignment="1" applyProtection="1">
      <alignment horizontal="right" vertical="center"/>
    </xf>
    <xf numFmtId="170" fontId="15" fillId="0" borderId="1" xfId="0" applyNumberFormat="1" applyFont="1" applyFill="1" applyBorder="1" applyAlignment="1" applyProtection="1">
      <alignment horizontal="center" vertical="center"/>
      <protection hidden="1"/>
    </xf>
    <xf numFmtId="167" fontId="18" fillId="0" borderId="19" xfId="1" applyNumberFormat="1" applyFont="1" applyFill="1" applyBorder="1" applyAlignment="1" applyProtection="1">
      <alignment horizontal="center" vertical="center"/>
      <protection hidden="1"/>
    </xf>
    <xf numFmtId="170" fontId="15" fillId="0" borderId="1" xfId="0" applyNumberFormat="1" applyFont="1" applyFill="1" applyBorder="1" applyAlignment="1" applyProtection="1">
      <alignment horizontal="center" vertical="center"/>
      <protection hidden="1"/>
    </xf>
    <xf numFmtId="0" fontId="18" fillId="4" borderId="20" xfId="0" applyFont="1" applyFill="1" applyBorder="1" applyAlignment="1" applyProtection="1">
      <alignment horizontal="center" vertical="center"/>
    </xf>
    <xf numFmtId="0" fontId="18" fillId="4" borderId="20" xfId="0" applyFont="1" applyFill="1" applyBorder="1" applyAlignment="1" applyProtection="1">
      <alignment horizontal="center" vertical="center" wrapText="1"/>
    </xf>
    <xf numFmtId="0" fontId="18" fillId="4" borderId="64" xfId="0" applyFont="1" applyFill="1" applyBorder="1" applyAlignment="1" applyProtection="1">
      <alignment horizontal="center" vertical="center"/>
    </xf>
    <xf numFmtId="168" fontId="18" fillId="0" borderId="65" xfId="1" applyNumberFormat="1" applyFont="1" applyFill="1" applyBorder="1" applyAlignment="1" applyProtection="1">
      <alignment horizontal="center" vertical="center"/>
      <protection hidden="1"/>
    </xf>
    <xf numFmtId="167" fontId="18" fillId="0" borderId="21" xfId="1" applyNumberFormat="1" applyFont="1" applyFill="1" applyBorder="1" applyAlignment="1" applyProtection="1">
      <alignment horizontal="center" vertical="center"/>
      <protection hidden="1"/>
    </xf>
    <xf numFmtId="170" fontId="5" fillId="0" borderId="0" xfId="0" applyNumberFormat="1" applyFont="1" applyAlignment="1" applyProtection="1">
      <alignment vertical="center"/>
    </xf>
    <xf numFmtId="0" fontId="3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0" fillId="0" borderId="0" xfId="0" applyBorder="1"/>
    <xf numFmtId="0" fontId="1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15" fillId="0" borderId="37" xfId="0" applyFont="1" applyFill="1" applyBorder="1" applyAlignment="1" applyProtection="1">
      <alignment horizontal="right" vertical="center"/>
    </xf>
    <xf numFmtId="0" fontId="15" fillId="0" borderId="38" xfId="0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 wrapText="1"/>
      <protection hidden="1"/>
    </xf>
    <xf numFmtId="164" fontId="11" fillId="0" borderId="0" xfId="0" applyNumberFormat="1" applyFont="1" applyBorder="1" applyAlignment="1" applyProtection="1">
      <alignment horizontal="center" vertical="center"/>
    </xf>
    <xf numFmtId="0" fontId="3" fillId="0" borderId="22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14" fontId="3" fillId="0" borderId="0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61" xfId="0" applyFont="1" applyFill="1" applyBorder="1" applyAlignment="1" applyProtection="1">
      <alignment horizontal="center" vertical="center"/>
    </xf>
    <xf numFmtId="0" fontId="3" fillId="0" borderId="70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>
      <alignment horizontal="center"/>
    </xf>
    <xf numFmtId="0" fontId="0" fillId="0" borderId="0" xfId="0" applyFill="1" applyBorder="1"/>
    <xf numFmtId="49" fontId="32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7" xfId="0" applyFont="1" applyBorder="1" applyAlignment="1">
      <alignment vertical="center"/>
    </xf>
    <xf numFmtId="164" fontId="17" fillId="0" borderId="0" xfId="0" applyNumberFormat="1" applyFont="1" applyAlignment="1" applyProtection="1">
      <alignment vertical="center"/>
    </xf>
    <xf numFmtId="0" fontId="2" fillId="0" borderId="0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4" fontId="17" fillId="0" borderId="0" xfId="0" applyNumberFormat="1" applyFont="1" applyBorder="1" applyAlignment="1" applyProtection="1">
      <alignment vertical="center"/>
    </xf>
    <xf numFmtId="164" fontId="11" fillId="0" borderId="0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0" xfId="0" applyAlignment="1"/>
    <xf numFmtId="0" fontId="12" fillId="0" borderId="16" xfId="0" applyFont="1" applyBorder="1" applyAlignment="1">
      <alignment vertical="center"/>
    </xf>
    <xf numFmtId="0" fontId="8" fillId="0" borderId="72" xfId="0" applyFont="1" applyBorder="1" applyAlignment="1" applyProtection="1">
      <alignment vertical="center"/>
      <protection locked="0"/>
    </xf>
    <xf numFmtId="0" fontId="12" fillId="0" borderId="0" xfId="2" applyFont="1" applyFill="1" applyBorder="1" applyAlignment="1">
      <alignment horizontal="left" vertical="center"/>
    </xf>
    <xf numFmtId="0" fontId="15" fillId="0" borderId="37" xfId="0" applyFont="1" applyFill="1" applyBorder="1" applyAlignment="1" applyProtection="1">
      <alignment horizontal="right" vertical="center"/>
    </xf>
    <xf numFmtId="0" fontId="15" fillId="0" borderId="38" xfId="0" applyFont="1" applyFill="1" applyBorder="1" applyAlignment="1" applyProtection="1">
      <alignment horizontal="right" vertical="center"/>
    </xf>
    <xf numFmtId="167" fontId="18" fillId="3" borderId="21" xfId="1" applyNumberFormat="1" applyFont="1" applyFill="1" applyBorder="1" applyAlignment="1" applyProtection="1">
      <alignment horizontal="center" vertical="center"/>
      <protection hidden="1"/>
    </xf>
    <xf numFmtId="172" fontId="10" fillId="6" borderId="0" xfId="0" applyNumberFormat="1" applyFont="1" applyFill="1" applyBorder="1" applyAlignment="1" applyProtection="1">
      <alignment vertical="center"/>
      <protection locked="0"/>
    </xf>
    <xf numFmtId="171" fontId="4" fillId="0" borderId="4" xfId="1" applyNumberFormat="1" applyFont="1" applyFill="1" applyBorder="1" applyAlignment="1" applyProtection="1">
      <alignment horizontal="center" vertical="center"/>
    </xf>
    <xf numFmtId="171" fontId="4" fillId="0" borderId="27" xfId="1" applyNumberFormat="1" applyFont="1" applyFill="1" applyBorder="1" applyAlignment="1" applyProtection="1">
      <alignment horizontal="center" vertical="center"/>
    </xf>
    <xf numFmtId="170" fontId="3" fillId="0" borderId="1" xfId="1" applyNumberFormat="1" applyFont="1" applyFill="1" applyBorder="1" applyAlignment="1" applyProtection="1">
      <alignment horizontal="center" vertical="center"/>
    </xf>
    <xf numFmtId="170" fontId="3" fillId="0" borderId="3" xfId="1" applyNumberFormat="1" applyFont="1" applyFill="1" applyBorder="1" applyAlignment="1" applyProtection="1">
      <alignment horizontal="center" vertical="center"/>
    </xf>
    <xf numFmtId="170" fontId="3" fillId="0" borderId="22" xfId="1" applyNumberFormat="1" applyFont="1" applyFill="1" applyBorder="1" applyAlignment="1" applyProtection="1">
      <alignment horizontal="center" vertical="center"/>
    </xf>
    <xf numFmtId="170" fontId="3" fillId="0" borderId="3" xfId="0" applyNumberFormat="1" applyFont="1" applyFill="1" applyBorder="1" applyAlignment="1" applyProtection="1">
      <alignment horizontal="center" vertical="center"/>
    </xf>
    <xf numFmtId="170" fontId="3" fillId="0" borderId="31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34" fillId="0" borderId="0" xfId="0" applyFont="1" applyAlignment="1">
      <alignment horizontal="left"/>
    </xf>
    <xf numFmtId="0" fontId="24" fillId="0" borderId="0" xfId="0" applyFont="1" applyAlignment="1"/>
    <xf numFmtId="0" fontId="32" fillId="7" borderId="29" xfId="0" applyFont="1" applyFill="1" applyBorder="1" applyAlignment="1">
      <alignment horizontal="center" vertical="center"/>
    </xf>
    <xf numFmtId="0" fontId="0" fillId="7" borderId="24" xfId="0" applyFont="1" applyFill="1" applyBorder="1" applyAlignment="1">
      <alignment vertical="center" wrapText="1"/>
    </xf>
    <xf numFmtId="49" fontId="32" fillId="7" borderId="1" xfId="0" applyNumberFormat="1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horizontal="center" vertical="center"/>
    </xf>
    <xf numFmtId="0" fontId="0" fillId="7" borderId="24" xfId="0" applyFont="1" applyFill="1" applyBorder="1" applyAlignment="1">
      <alignment horizontal="center" vertical="center"/>
    </xf>
    <xf numFmtId="0" fontId="32" fillId="7" borderId="2" xfId="0" applyFont="1" applyFill="1" applyBorder="1" applyAlignment="1">
      <alignment horizontal="center" vertical="center"/>
    </xf>
    <xf numFmtId="0" fontId="32" fillId="7" borderId="30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vertical="center" wrapText="1"/>
    </xf>
    <xf numFmtId="49" fontId="32" fillId="7" borderId="3" xfId="0" applyNumberFormat="1" applyFont="1" applyFill="1" applyBorder="1" applyAlignment="1">
      <alignment horizontal="center" vertical="center"/>
    </xf>
    <xf numFmtId="0" fontId="32" fillId="7" borderId="3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32" fillId="7" borderId="4" xfId="0" applyFont="1" applyFill="1" applyBorder="1" applyAlignment="1">
      <alignment horizontal="center" vertical="center"/>
    </xf>
    <xf numFmtId="0" fontId="32" fillId="4" borderId="67" xfId="0" applyFont="1" applyFill="1" applyBorder="1" applyAlignment="1">
      <alignment horizontal="center" vertical="center"/>
    </xf>
    <xf numFmtId="0" fontId="0" fillId="4" borderId="24" xfId="0" applyFont="1" applyFill="1" applyBorder="1" applyAlignment="1">
      <alignment vertical="center" wrapText="1"/>
    </xf>
    <xf numFmtId="49" fontId="32" fillId="4" borderId="24" xfId="0" applyNumberFormat="1" applyFont="1" applyFill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32" fillId="4" borderId="27" xfId="0" applyFont="1" applyFill="1" applyBorder="1" applyAlignment="1">
      <alignment horizontal="center" vertical="center"/>
    </xf>
    <xf numFmtId="0" fontId="32" fillId="4" borderId="30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vertical="center" wrapText="1"/>
    </xf>
    <xf numFmtId="49" fontId="32" fillId="4" borderId="3" xfId="0" applyNumberFormat="1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32" fillId="7" borderId="67" xfId="0" applyFont="1" applyFill="1" applyBorder="1" applyAlignment="1">
      <alignment horizontal="center" vertical="center"/>
    </xf>
    <xf numFmtId="49" fontId="32" fillId="7" borderId="24" xfId="0" applyNumberFormat="1" applyFont="1" applyFill="1" applyBorder="1" applyAlignment="1">
      <alignment horizontal="center" vertical="center"/>
    </xf>
    <xf numFmtId="0" fontId="32" fillId="7" borderId="24" xfId="0" applyFont="1" applyFill="1" applyBorder="1" applyAlignment="1">
      <alignment horizontal="center" vertical="center"/>
    </xf>
    <xf numFmtId="0" fontId="32" fillId="7" borderId="27" xfId="0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64" fontId="11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/>
    </xf>
    <xf numFmtId="0" fontId="3" fillId="0" borderId="69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1" fontId="11" fillId="2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center" vertical="center"/>
    </xf>
    <xf numFmtId="0" fontId="4" fillId="0" borderId="75" xfId="0" applyFont="1" applyFill="1" applyBorder="1" applyAlignment="1">
      <alignment horizontal="right" vertical="center"/>
    </xf>
    <xf numFmtId="0" fontId="3" fillId="0" borderId="42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2" applyFont="1" applyAlignment="1" applyProtection="1">
      <alignment vertical="center"/>
    </xf>
    <xf numFmtId="0" fontId="11" fillId="0" borderId="0" xfId="2" applyFont="1" applyAlignment="1" applyProtection="1">
      <alignment horizontal="right" vertical="center"/>
    </xf>
    <xf numFmtId="0" fontId="12" fillId="0" borderId="52" xfId="2" applyFont="1" applyFill="1" applyBorder="1" applyAlignment="1" applyProtection="1">
      <alignment horizontal="left" vertical="center"/>
    </xf>
    <xf numFmtId="0" fontId="12" fillId="0" borderId="42" xfId="2" applyFont="1" applyFill="1" applyBorder="1" applyAlignment="1" applyProtection="1">
      <alignment horizontal="left" vertical="center"/>
    </xf>
    <xf numFmtId="0" fontId="3" fillId="0" borderId="26" xfId="0" applyFont="1" applyBorder="1" applyProtection="1"/>
    <xf numFmtId="0" fontId="4" fillId="0" borderId="0" xfId="2" applyFont="1" applyAlignment="1" applyProtection="1">
      <alignment horizontal="center" vertical="center"/>
    </xf>
    <xf numFmtId="0" fontId="3" fillId="0" borderId="0" xfId="2" applyFont="1" applyBorder="1" applyAlignment="1" applyProtection="1">
      <alignment vertical="center"/>
    </xf>
    <xf numFmtId="0" fontId="3" fillId="0" borderId="0" xfId="2" applyFont="1" applyAlignment="1" applyProtection="1">
      <alignment vertical="justify" wrapText="1"/>
    </xf>
    <xf numFmtId="0" fontId="10" fillId="0" borderId="53" xfId="2" applyFont="1" applyBorder="1" applyAlignment="1" applyProtection="1">
      <alignment vertical="center"/>
    </xf>
    <xf numFmtId="0" fontId="10" fillId="6" borderId="14" xfId="2" applyFont="1" applyFill="1" applyBorder="1" applyAlignment="1" applyProtection="1">
      <alignment horizontal="center" vertical="center"/>
    </xf>
    <xf numFmtId="0" fontId="10" fillId="0" borderId="10" xfId="2" applyFont="1" applyFill="1" applyBorder="1" applyAlignment="1" applyProtection="1">
      <alignment horizontal="center" vertical="center" wrapText="1"/>
    </xf>
    <xf numFmtId="1" fontId="10" fillId="0" borderId="0" xfId="0" applyNumberFormat="1" applyFont="1" applyFill="1" applyBorder="1" applyAlignment="1" applyProtection="1">
      <alignment horizontal="center" vertical="center"/>
    </xf>
    <xf numFmtId="0" fontId="2" fillId="0" borderId="0" xfId="2" applyFont="1" applyAlignment="1" applyProtection="1">
      <alignment vertical="justify" wrapText="1"/>
    </xf>
    <xf numFmtId="0" fontId="2" fillId="0" borderId="0" xfId="2" applyFont="1" applyAlignment="1" applyProtection="1">
      <alignment horizontal="right" vertical="center"/>
    </xf>
    <xf numFmtId="0" fontId="3" fillId="0" borderId="0" xfId="2" applyFont="1" applyAlignment="1" applyProtection="1">
      <alignment horizontal="justify" vertical="center" wrapText="1"/>
    </xf>
    <xf numFmtId="0" fontId="3" fillId="0" borderId="0" xfId="2" applyFont="1" applyAlignment="1" applyProtection="1">
      <alignment horizontal="justify" vertical="center"/>
    </xf>
    <xf numFmtId="0" fontId="3" fillId="0" borderId="0" xfId="2" applyFont="1" applyAlignment="1" applyProtection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68" fontId="5" fillId="0" borderId="0" xfId="0" applyNumberFormat="1" applyFont="1" applyAlignment="1" applyProtection="1">
      <alignment vertical="center"/>
    </xf>
    <xf numFmtId="173" fontId="18" fillId="0" borderId="28" xfId="1" applyNumberFormat="1" applyFont="1" applyFill="1" applyBorder="1" applyAlignment="1" applyProtection="1">
      <alignment horizontal="center" vertical="center"/>
      <protection hidden="1"/>
    </xf>
    <xf numFmtId="173" fontId="18" fillId="0" borderId="65" xfId="1" applyNumberFormat="1" applyFont="1" applyFill="1" applyBorder="1" applyAlignment="1" applyProtection="1">
      <alignment horizontal="center" vertical="center"/>
      <protection hidden="1"/>
    </xf>
    <xf numFmtId="167" fontId="2" fillId="0" borderId="19" xfId="1" applyNumberFormat="1" applyFont="1" applyFill="1" applyBorder="1" applyAlignment="1" applyProtection="1">
      <alignment horizontal="center" vertical="center"/>
      <protection hidden="1"/>
    </xf>
    <xf numFmtId="167" fontId="2" fillId="0" borderId="84" xfId="1" applyNumberFormat="1" applyFont="1" applyFill="1" applyBorder="1" applyAlignment="1" applyProtection="1">
      <alignment horizontal="center" vertical="center"/>
      <protection hidden="1"/>
    </xf>
    <xf numFmtId="167" fontId="2" fillId="0" borderId="86" xfId="1" applyNumberFormat="1" applyFont="1" applyFill="1" applyBorder="1" applyAlignment="1" applyProtection="1">
      <alignment horizontal="center" vertical="center"/>
      <protection hidden="1"/>
    </xf>
    <xf numFmtId="167" fontId="2" fillId="0" borderId="87" xfId="1" applyNumberFormat="1" applyFont="1" applyFill="1" applyBorder="1" applyAlignment="1" applyProtection="1">
      <alignment horizontal="center" vertical="center"/>
      <protection hidden="1"/>
    </xf>
    <xf numFmtId="0" fontId="39" fillId="0" borderId="0" xfId="0" applyFont="1" applyAlignment="1">
      <alignment horizontal="left" vertical="center"/>
    </xf>
    <xf numFmtId="170" fontId="15" fillId="0" borderId="24" xfId="0" applyNumberFormat="1" applyFont="1" applyFill="1" applyBorder="1" applyAlignment="1" applyProtection="1">
      <alignment horizontal="center" vertical="center"/>
      <protection hidden="1"/>
    </xf>
    <xf numFmtId="167" fontId="18" fillId="0" borderId="24" xfId="3" applyNumberFormat="1" applyFont="1" applyFill="1" applyBorder="1" applyAlignment="1" applyProtection="1">
      <alignment horizontal="center" vertical="center"/>
    </xf>
    <xf numFmtId="49" fontId="4" fillId="0" borderId="18" xfId="0" applyNumberFormat="1" applyFont="1" applyFill="1" applyBorder="1" applyAlignment="1" applyProtection="1">
      <alignment horizontal="center" vertical="center"/>
      <protection locked="0"/>
    </xf>
    <xf numFmtId="14" fontId="3" fillId="8" borderId="7" xfId="0" applyNumberFormat="1" applyFont="1" applyFill="1" applyBorder="1" applyAlignment="1" applyProtection="1">
      <alignment horizontal="center" vertical="center"/>
      <protection locked="0"/>
    </xf>
    <xf numFmtId="166" fontId="18" fillId="8" borderId="55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7" xfId="0" applyFont="1" applyFill="1" applyBorder="1" applyAlignment="1" applyProtection="1">
      <alignment horizontal="center" vertical="center" wrapText="1"/>
      <protection locked="0"/>
    </xf>
    <xf numFmtId="0" fontId="18" fillId="8" borderId="18" xfId="0" applyFont="1" applyFill="1" applyBorder="1" applyAlignment="1" applyProtection="1">
      <alignment horizontal="center" vertical="center" wrapText="1"/>
      <protection locked="0"/>
    </xf>
    <xf numFmtId="49" fontId="18" fillId="8" borderId="18" xfId="0" applyNumberFormat="1" applyFont="1" applyFill="1" applyBorder="1" applyAlignment="1" applyProtection="1">
      <alignment horizontal="center" vertical="center" wrapText="1"/>
      <protection locked="0"/>
    </xf>
    <xf numFmtId="169" fontId="18" fillId="8" borderId="42" xfId="1" applyNumberFormat="1" applyFont="1" applyFill="1" applyBorder="1" applyAlignment="1" applyProtection="1">
      <alignment horizontal="center" vertical="center" wrapText="1"/>
      <protection locked="0"/>
    </xf>
    <xf numFmtId="169" fontId="18" fillId="8" borderId="59" xfId="1" applyNumberFormat="1" applyFont="1" applyFill="1" applyBorder="1" applyAlignment="1" applyProtection="1">
      <alignment horizontal="center" vertical="center" wrapText="1"/>
      <protection locked="0"/>
    </xf>
    <xf numFmtId="166" fontId="18" fillId="8" borderId="18" xfId="0" applyNumberFormat="1" applyFont="1" applyFill="1" applyBorder="1" applyAlignment="1" applyProtection="1">
      <alignment horizontal="center" vertical="center" wrapText="1"/>
      <protection locked="0"/>
    </xf>
    <xf numFmtId="169" fontId="18" fillId="8" borderId="18" xfId="1" applyNumberFormat="1" applyFont="1" applyFill="1" applyBorder="1" applyAlignment="1" applyProtection="1">
      <alignment horizontal="center" vertical="center" wrapText="1"/>
      <protection locked="0"/>
    </xf>
    <xf numFmtId="169" fontId="18" fillId="8" borderId="28" xfId="1" applyNumberFormat="1" applyFont="1" applyFill="1" applyBorder="1" applyAlignment="1" applyProtection="1">
      <alignment horizontal="center" vertical="center" wrapText="1"/>
      <protection locked="0"/>
    </xf>
    <xf numFmtId="170" fontId="15" fillId="8" borderId="1" xfId="0" applyNumberFormat="1" applyFont="1" applyFill="1" applyBorder="1" applyAlignment="1" applyProtection="1">
      <alignment horizontal="center" vertical="center"/>
      <protection locked="0"/>
    </xf>
    <xf numFmtId="170" fontId="15" fillId="5" borderId="1" xfId="0" applyNumberFormat="1" applyFont="1" applyFill="1" applyBorder="1" applyAlignment="1" applyProtection="1">
      <alignment horizontal="center" vertical="center"/>
      <protection hidden="1"/>
    </xf>
    <xf numFmtId="1" fontId="16" fillId="0" borderId="0" xfId="0" applyNumberFormat="1" applyFont="1" applyFill="1" applyAlignment="1" applyProtection="1">
      <alignment horizontal="center" vertical="center"/>
      <protection hidden="1"/>
    </xf>
    <xf numFmtId="169" fontId="18" fillId="8" borderId="17" xfId="1" applyNumberFormat="1" applyFont="1" applyFill="1" applyBorder="1" applyAlignment="1" applyProtection="1">
      <alignment horizontal="center" vertical="center" wrapText="1"/>
      <protection locked="0"/>
    </xf>
    <xf numFmtId="169" fontId="18" fillId="8" borderId="40" xfId="1" applyNumberFormat="1" applyFont="1" applyFill="1" applyBorder="1" applyAlignment="1" applyProtection="1">
      <alignment horizontal="center" vertical="center" wrapText="1"/>
      <protection locked="0"/>
    </xf>
    <xf numFmtId="169" fontId="18" fillId="8" borderId="35" xfId="1" applyNumberFormat="1" applyFont="1" applyFill="1" applyBorder="1" applyAlignment="1" applyProtection="1">
      <alignment horizontal="center" vertical="center" wrapText="1"/>
      <protection locked="0"/>
    </xf>
    <xf numFmtId="11" fontId="18" fillId="8" borderId="18" xfId="0" applyNumberFormat="1" applyFont="1" applyFill="1" applyBorder="1" applyAlignment="1" applyProtection="1">
      <alignment horizontal="center" vertical="center" wrapText="1"/>
      <protection locked="0"/>
    </xf>
    <xf numFmtId="169" fontId="18" fillId="8" borderId="89" xfId="1" applyNumberFormat="1" applyFont="1" applyFill="1" applyBorder="1" applyAlignment="1" applyProtection="1">
      <alignment horizontal="center" vertical="center" wrapText="1"/>
      <protection locked="0"/>
    </xf>
    <xf numFmtId="167" fontId="18" fillId="5" borderId="21" xfId="3" applyNumberFormat="1" applyFont="1" applyFill="1" applyBorder="1" applyAlignment="1" applyProtection="1">
      <alignment horizontal="center" vertical="center"/>
    </xf>
    <xf numFmtId="168" fontId="18" fillId="5" borderId="65" xfId="1" applyNumberFormat="1" applyFont="1" applyFill="1" applyBorder="1" applyAlignment="1" applyProtection="1">
      <alignment horizontal="center" vertical="center"/>
      <protection hidden="1"/>
    </xf>
    <xf numFmtId="14" fontId="12" fillId="8" borderId="7" xfId="0" applyNumberFormat="1" applyFont="1" applyFill="1" applyBorder="1" applyAlignment="1" applyProtection="1">
      <protection locked="0"/>
    </xf>
    <xf numFmtId="3" fontId="2" fillId="8" borderId="24" xfId="0" applyNumberFormat="1" applyFont="1" applyFill="1" applyBorder="1" applyAlignment="1" applyProtection="1">
      <alignment horizontal="right" vertical="center"/>
      <protection locked="0"/>
    </xf>
    <xf numFmtId="3" fontId="2" fillId="8" borderId="5" xfId="0" applyNumberFormat="1" applyFont="1" applyFill="1" applyBorder="1" applyAlignment="1" applyProtection="1">
      <alignment horizontal="right" vertical="center"/>
      <protection locked="0"/>
    </xf>
    <xf numFmtId="3" fontId="2" fillId="8" borderId="69" xfId="0" applyNumberFormat="1" applyFont="1" applyFill="1" applyBorder="1" applyAlignment="1" applyProtection="1">
      <alignment horizontal="right" vertical="center"/>
      <protection locked="0"/>
    </xf>
    <xf numFmtId="3" fontId="10" fillId="8" borderId="27" xfId="0" applyNumberFormat="1" applyFont="1" applyFill="1" applyBorder="1" applyAlignment="1" applyProtection="1">
      <alignment vertical="center"/>
      <protection locked="0"/>
    </xf>
    <xf numFmtId="3" fontId="10" fillId="8" borderId="6" xfId="0" applyNumberFormat="1" applyFont="1" applyFill="1" applyBorder="1" applyAlignment="1" applyProtection="1">
      <alignment vertical="center"/>
      <protection locked="0"/>
    </xf>
    <xf numFmtId="3" fontId="10" fillId="8" borderId="88" xfId="0" applyNumberFormat="1" applyFont="1" applyFill="1" applyBorder="1" applyAlignment="1" applyProtection="1">
      <alignment vertical="center"/>
      <protection locked="0"/>
    </xf>
    <xf numFmtId="49" fontId="4" fillId="0" borderId="18" xfId="0" applyNumberFormat="1" applyFont="1" applyFill="1" applyBorder="1" applyAlignment="1" applyProtection="1">
      <alignment vertical="center"/>
      <protection locked="0"/>
    </xf>
    <xf numFmtId="0" fontId="12" fillId="8" borderId="0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 wrapText="1"/>
      <protection hidden="1"/>
    </xf>
    <xf numFmtId="1" fontId="10" fillId="0" borderId="0" xfId="0" applyNumberFormat="1" applyFont="1" applyFill="1" applyBorder="1" applyAlignment="1" applyProtection="1">
      <alignment horizontal="center" vertical="center"/>
      <protection locked="0"/>
    </xf>
    <xf numFmtId="167" fontId="18" fillId="0" borderId="21" xfId="3" applyNumberFormat="1" applyFont="1" applyFill="1" applyBorder="1" applyAlignment="1" applyProtection="1">
      <alignment horizontal="center" vertical="center"/>
      <protection locked="0"/>
    </xf>
    <xf numFmtId="167" fontId="18" fillId="0" borderId="24" xfId="3" applyNumberFormat="1" applyFont="1" applyFill="1" applyBorder="1" applyAlignment="1" applyProtection="1">
      <alignment horizontal="center" vertical="center"/>
      <protection locked="0"/>
    </xf>
    <xf numFmtId="167" fontId="18" fillId="5" borderId="21" xfId="3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21" fillId="0" borderId="0" xfId="0" applyFont="1" applyFill="1" applyBorder="1" applyAlignment="1" applyProtection="1">
      <alignment horizontal="center" vertical="center"/>
      <protection hidden="1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85" xfId="0" applyFont="1" applyFill="1" applyBorder="1" applyAlignment="1" applyProtection="1">
      <alignment horizontal="center" vertical="center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97" xfId="0" applyFont="1" applyFill="1" applyBorder="1" applyAlignment="1" applyProtection="1">
      <alignment horizontal="center" vertical="center"/>
    </xf>
    <xf numFmtId="0" fontId="32" fillId="0" borderId="67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vertical="center" wrapText="1"/>
    </xf>
    <xf numFmtId="49" fontId="32" fillId="0" borderId="24" xfId="0" applyNumberFormat="1" applyFont="1" applyFill="1" applyBorder="1" applyAlignment="1">
      <alignment horizontal="center" vertical="center"/>
    </xf>
    <xf numFmtId="0" fontId="32" fillId="0" borderId="24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32" fillId="0" borderId="27" xfId="0" applyFont="1" applyFill="1" applyBorder="1" applyAlignment="1">
      <alignment horizontal="center" vertical="center"/>
    </xf>
    <xf numFmtId="0" fontId="32" fillId="0" borderId="3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49" fontId="32" fillId="0" borderId="3" xfId="0" applyNumberFormat="1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164" fontId="17" fillId="0" borderId="0" xfId="0" applyNumberFormat="1" applyFont="1" applyBorder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</xf>
    <xf numFmtId="0" fontId="21" fillId="0" borderId="1" xfId="0" applyFont="1" applyFill="1" applyBorder="1" applyAlignment="1" applyProtection="1">
      <alignment horizontal="center" vertical="center"/>
      <protection hidden="1"/>
    </xf>
    <xf numFmtId="0" fontId="21" fillId="0" borderId="37" xfId="0" applyFont="1" applyFill="1" applyBorder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1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3" fillId="0" borderId="85" xfId="0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vertical="center"/>
    </xf>
    <xf numFmtId="0" fontId="18" fillId="8" borderId="5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1" fillId="0" borderId="37" xfId="0" applyFont="1" applyFill="1" applyBorder="1" applyAlignment="1" applyProtection="1">
      <alignment vertical="center"/>
      <protection hidden="1"/>
    </xf>
    <xf numFmtId="0" fontId="18" fillId="8" borderId="103" xfId="0" applyFont="1" applyFill="1" applyBorder="1" applyAlignment="1" applyProtection="1">
      <alignment horizontal="center" vertical="center" wrapText="1"/>
      <protection locked="0"/>
    </xf>
    <xf numFmtId="0" fontId="10" fillId="8" borderId="7" xfId="0" applyNumberFormat="1" applyFont="1" applyFill="1" applyBorder="1" applyAlignment="1" applyProtection="1">
      <alignment vertical="center"/>
      <protection locked="0"/>
    </xf>
    <xf numFmtId="0" fontId="3" fillId="0" borderId="7" xfId="2" applyFont="1" applyBorder="1" applyAlignment="1" applyProtection="1">
      <alignment vertical="center"/>
    </xf>
    <xf numFmtId="0" fontId="3" fillId="0" borderId="7" xfId="0" applyFont="1" applyBorder="1" applyProtection="1"/>
    <xf numFmtId="0" fontId="3" fillId="0" borderId="0" xfId="2" applyFont="1" applyAlignment="1" applyProtection="1">
      <alignment horizontal="right" vertical="center"/>
    </xf>
    <xf numFmtId="0" fontId="45" fillId="0" borderId="0" xfId="0" applyFont="1" applyAlignment="1" applyProtection="1">
      <alignment vertical="center"/>
      <protection hidden="1"/>
    </xf>
    <xf numFmtId="169" fontId="45" fillId="0" borderId="0" xfId="0" applyNumberFormat="1" applyFont="1" applyAlignment="1" applyProtection="1">
      <alignment vertical="center"/>
      <protection hidden="1"/>
    </xf>
    <xf numFmtId="0" fontId="45" fillId="0" borderId="0" xfId="0" applyFont="1" applyFill="1" applyAlignment="1" applyProtection="1">
      <alignment vertical="center"/>
      <protection hidden="1"/>
    </xf>
    <xf numFmtId="169" fontId="45" fillId="0" borderId="0" xfId="0" applyNumberFormat="1" applyFont="1" applyFill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locked="0"/>
    </xf>
    <xf numFmtId="169" fontId="45" fillId="0" borderId="0" xfId="0" applyNumberFormat="1" applyFont="1" applyAlignment="1" applyProtection="1">
      <alignment vertical="center"/>
      <protection locked="0"/>
    </xf>
    <xf numFmtId="0" fontId="45" fillId="0" borderId="0" xfId="0" applyFont="1" applyAlignment="1" applyProtection="1">
      <alignment vertical="center"/>
    </xf>
    <xf numFmtId="0" fontId="45" fillId="0" borderId="0" xfId="0" applyFont="1" applyFill="1" applyAlignment="1" applyProtection="1">
      <alignment vertical="center"/>
      <protection locked="0"/>
    </xf>
    <xf numFmtId="169" fontId="45" fillId="0" borderId="0" xfId="0" applyNumberFormat="1" applyFont="1" applyFill="1" applyAlignment="1" applyProtection="1">
      <alignment vertical="center"/>
      <protection locked="0"/>
    </xf>
    <xf numFmtId="0" fontId="45" fillId="0" borderId="0" xfId="0" applyFont="1" applyFill="1" applyAlignment="1" applyProtection="1">
      <alignment vertical="center"/>
    </xf>
    <xf numFmtId="0" fontId="12" fillId="0" borderId="38" xfId="0" applyFont="1" applyBorder="1" applyAlignment="1">
      <alignment vertical="center"/>
    </xf>
    <xf numFmtId="0" fontId="10" fillId="0" borderId="23" xfId="0" applyFont="1" applyFill="1" applyBorder="1" applyAlignment="1" applyProtection="1">
      <alignment horizontal="center" vertical="center" wrapText="1"/>
    </xf>
    <xf numFmtId="0" fontId="4" fillId="0" borderId="44" xfId="0" applyFont="1" applyFill="1" applyBorder="1" applyAlignment="1" applyProtection="1">
      <alignment vertical="center"/>
    </xf>
    <xf numFmtId="0" fontId="4" fillId="0" borderId="53" xfId="0" applyFont="1" applyFill="1" applyBorder="1" applyAlignment="1" applyProtection="1">
      <alignment vertical="center"/>
    </xf>
    <xf numFmtId="172" fontId="10" fillId="8" borderId="71" xfId="0" applyNumberFormat="1" applyFont="1" applyFill="1" applyBorder="1" applyAlignment="1" applyProtection="1">
      <alignment horizontal="center" vertical="center"/>
      <protection locked="0"/>
    </xf>
    <xf numFmtId="172" fontId="10" fillId="8" borderId="30" xfId="0" applyNumberFormat="1" applyFont="1" applyFill="1" applyBorder="1" applyAlignment="1" applyProtection="1">
      <alignment horizontal="center" vertical="center"/>
      <protection locked="0"/>
    </xf>
    <xf numFmtId="172" fontId="10" fillId="0" borderId="44" xfId="0" applyNumberFormat="1" applyFont="1" applyFill="1" applyBorder="1" applyAlignment="1" applyProtection="1">
      <alignment vertical="center"/>
      <protection hidden="1"/>
    </xf>
    <xf numFmtId="0" fontId="37" fillId="0" borderId="0" xfId="2" applyFont="1" applyAlignment="1" applyProtection="1">
      <alignment vertical="center" wrapText="1"/>
    </xf>
    <xf numFmtId="0" fontId="2" fillId="0" borderId="1" xfId="2" applyFont="1" applyBorder="1" applyAlignment="1" applyProtection="1">
      <alignment vertical="center"/>
    </xf>
    <xf numFmtId="49" fontId="3" fillId="0" borderId="1" xfId="2" applyNumberFormat="1" applyFont="1" applyBorder="1" applyAlignment="1" applyProtection="1">
      <alignment vertical="center"/>
      <protection locked="0"/>
    </xf>
    <xf numFmtId="0" fontId="0" fillId="0" borderId="3" xfId="0" applyFont="1" applyFill="1" applyBorder="1" applyAlignment="1">
      <alignment horizontal="center" vertical="center"/>
    </xf>
    <xf numFmtId="166" fontId="18" fillId="8" borderId="18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63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1" fillId="8" borderId="7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horizontal="right" vertical="center"/>
    </xf>
    <xf numFmtId="0" fontId="11" fillId="8" borderId="7" xfId="0" applyNumberFormat="1" applyFont="1" applyFill="1" applyBorder="1" applyAlignment="1" applyProtection="1">
      <alignment vertical="center"/>
      <protection locked="0"/>
    </xf>
    <xf numFmtId="0" fontId="9" fillId="0" borderId="0" xfId="0" applyFont="1"/>
    <xf numFmtId="0" fontId="12" fillId="0" borderId="0" xfId="2" applyFont="1" applyAlignment="1" applyProtection="1">
      <alignment vertical="center"/>
    </xf>
    <xf numFmtId="0" fontId="3" fillId="0" borderId="82" xfId="0" applyFont="1" applyFill="1" applyBorder="1" applyAlignment="1" applyProtection="1">
      <alignment horizontal="center" vertical="center"/>
    </xf>
    <xf numFmtId="170" fontId="3" fillId="0" borderId="24" xfId="1" applyNumberFormat="1" applyFont="1" applyFill="1" applyBorder="1" applyAlignment="1" applyProtection="1">
      <alignment horizontal="center" vertical="center"/>
    </xf>
    <xf numFmtId="0" fontId="3" fillId="0" borderId="71" xfId="0" applyFont="1" applyFill="1" applyBorder="1" applyAlignment="1" applyProtection="1">
      <alignment horizontal="center" vertical="center"/>
    </xf>
    <xf numFmtId="170" fontId="3" fillId="0" borderId="69" xfId="1" applyNumberFormat="1" applyFont="1" applyFill="1" applyBorder="1" applyAlignment="1" applyProtection="1">
      <alignment horizontal="center" vertical="center"/>
    </xf>
    <xf numFmtId="171" fontId="4" fillId="0" borderId="88" xfId="1" applyNumberFormat="1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171" fontId="4" fillId="0" borderId="6" xfId="1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46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0" fillId="0" borderId="9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8" borderId="53" xfId="0" applyFont="1" applyFill="1" applyBorder="1" applyAlignment="1">
      <alignment vertical="center"/>
    </xf>
    <xf numFmtId="0" fontId="3" fillId="8" borderId="45" xfId="0" applyFont="1" applyFill="1" applyBorder="1" applyAlignment="1">
      <alignment vertical="center"/>
    </xf>
    <xf numFmtId="0" fontId="4" fillId="0" borderId="91" xfId="0" applyFont="1" applyFill="1" applyBorder="1" applyAlignment="1" applyProtection="1">
      <alignment horizontal="center" vertical="center" wrapText="1"/>
    </xf>
    <xf numFmtId="172" fontId="10" fillId="8" borderId="94" xfId="0" applyNumberFormat="1" applyFont="1" applyFill="1" applyBorder="1" applyAlignment="1" applyProtection="1">
      <alignment vertical="center"/>
      <protection locked="0"/>
    </xf>
    <xf numFmtId="172" fontId="10" fillId="8" borderId="92" xfId="0" applyNumberFormat="1" applyFont="1" applyFill="1" applyBorder="1" applyAlignment="1" applyProtection="1">
      <alignment vertical="center"/>
      <protection locked="0"/>
    </xf>
    <xf numFmtId="170" fontId="11" fillId="8" borderId="14" xfId="0" applyNumberFormat="1" applyFont="1" applyFill="1" applyBorder="1" applyAlignment="1">
      <alignment vertical="center"/>
    </xf>
    <xf numFmtId="170" fontId="11" fillId="8" borderId="14" xfId="1" applyNumberFormat="1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horizontal="center" vertical="center" wrapText="1"/>
    </xf>
    <xf numFmtId="0" fontId="47" fillId="0" borderId="46" xfId="2" applyFont="1" applyFill="1" applyBorder="1" applyAlignment="1">
      <alignment vertical="center" wrapText="1"/>
    </xf>
    <xf numFmtId="172" fontId="10" fillId="8" borderId="69" xfId="0" applyNumberFormat="1" applyFont="1" applyFill="1" applyBorder="1" applyAlignment="1" applyProtection="1">
      <alignment vertical="center"/>
      <protection locked="0"/>
    </xf>
    <xf numFmtId="172" fontId="10" fillId="8" borderId="3" xfId="0" applyNumberFormat="1" applyFont="1" applyFill="1" applyBorder="1" applyAlignment="1" applyProtection="1">
      <alignment vertical="center"/>
      <protection locked="0"/>
    </xf>
    <xf numFmtId="172" fontId="10" fillId="8" borderId="32" xfId="0" applyNumberFormat="1" applyFont="1" applyFill="1" applyBorder="1" applyAlignment="1" applyProtection="1">
      <alignment horizontal="center" vertical="center"/>
      <protection locked="0"/>
    </xf>
    <xf numFmtId="172" fontId="10" fillId="8" borderId="22" xfId="0" applyNumberFormat="1" applyFont="1" applyFill="1" applyBorder="1" applyAlignment="1" applyProtection="1">
      <alignment vertical="center"/>
      <protection locked="0"/>
    </xf>
    <xf numFmtId="172" fontId="10" fillId="8" borderId="11" xfId="0" applyNumberFormat="1" applyFont="1" applyFill="1" applyBorder="1" applyAlignment="1" applyProtection="1">
      <alignment horizontal="center" vertical="center"/>
      <protection locked="0"/>
    </xf>
    <xf numFmtId="0" fontId="3" fillId="8" borderId="47" xfId="0" applyFont="1" applyFill="1" applyBorder="1" applyAlignment="1">
      <alignment vertical="center"/>
    </xf>
    <xf numFmtId="170" fontId="10" fillId="5" borderId="77" xfId="0" applyNumberFormat="1" applyFont="1" applyFill="1" applyBorder="1" applyAlignment="1">
      <alignment vertical="center"/>
    </xf>
    <xf numFmtId="172" fontId="10" fillId="8" borderId="24" xfId="0" applyNumberFormat="1" applyFont="1" applyFill="1" applyBorder="1" applyAlignment="1" applyProtection="1">
      <alignment vertical="center"/>
      <protection locked="0"/>
    </xf>
    <xf numFmtId="172" fontId="10" fillId="8" borderId="14" xfId="0" applyNumberFormat="1" applyFont="1" applyFill="1" applyBorder="1" applyAlignment="1" applyProtection="1">
      <alignment vertical="center"/>
      <protection locked="0"/>
    </xf>
    <xf numFmtId="172" fontId="10" fillId="0" borderId="14" xfId="0" applyNumberFormat="1" applyFont="1" applyFill="1" applyBorder="1" applyAlignment="1" applyProtection="1">
      <alignment vertical="center"/>
      <protection hidden="1"/>
    </xf>
    <xf numFmtId="0" fontId="10" fillId="0" borderId="14" xfId="2" applyFont="1" applyFill="1" applyBorder="1" applyAlignment="1">
      <alignment horizontal="center" vertical="center" wrapText="1"/>
    </xf>
    <xf numFmtId="170" fontId="10" fillId="0" borderId="45" xfId="0" applyNumberFormat="1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horizontal="right" vertical="center"/>
    </xf>
    <xf numFmtId="170" fontId="15" fillId="0" borderId="0" xfId="0" applyNumberFormat="1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164" fontId="4" fillId="0" borderId="0" xfId="0" applyNumberFormat="1" applyFont="1" applyFill="1" applyBorder="1" applyAlignment="1" applyProtection="1">
      <alignment vertical="center"/>
    </xf>
    <xf numFmtId="167" fontId="18" fillId="0" borderId="0" xfId="3" applyNumberFormat="1" applyFont="1" applyFill="1" applyBorder="1" applyAlignment="1" applyProtection="1">
      <alignment horizontal="center" vertical="center"/>
    </xf>
    <xf numFmtId="0" fontId="15" fillId="0" borderId="37" xfId="0" applyFont="1" applyFill="1" applyBorder="1" applyAlignment="1" applyProtection="1">
      <alignment horizontal="right" vertical="center"/>
    </xf>
    <xf numFmtId="0" fontId="15" fillId="0" borderId="38" xfId="0" applyFont="1" applyFill="1" applyBorder="1" applyAlignment="1" applyProtection="1">
      <alignment horizontal="right" vertical="center"/>
    </xf>
    <xf numFmtId="0" fontId="7" fillId="0" borderId="16" xfId="0" applyFont="1" applyFill="1" applyBorder="1" applyAlignment="1" applyProtection="1">
      <alignment horizontal="center" vertical="center" wrapText="1"/>
      <protection hidden="1"/>
    </xf>
    <xf numFmtId="166" fontId="18" fillId="8" borderId="18" xfId="0" applyNumberFormat="1" applyFont="1" applyFill="1" applyBorder="1" applyAlignment="1" applyProtection="1">
      <alignment horizontal="center" vertical="center" wrapText="1"/>
      <protection locked="0"/>
    </xf>
    <xf numFmtId="2" fontId="50" fillId="0" borderId="93" xfId="0" applyNumberFormat="1" applyFont="1" applyFill="1" applyBorder="1" applyAlignment="1" applyProtection="1">
      <alignment vertical="center" wrapText="1"/>
    </xf>
    <xf numFmtId="0" fontId="3" fillId="0" borderId="51" xfId="0" applyFont="1" applyFill="1" applyBorder="1" applyAlignment="1" applyProtection="1">
      <alignment horizontal="center" vertical="center"/>
    </xf>
    <xf numFmtId="0" fontId="4" fillId="0" borderId="43" xfId="0" applyFont="1" applyFill="1" applyBorder="1" applyAlignment="1" applyProtection="1">
      <alignment horizontal="center" vertical="center" wrapText="1"/>
    </xf>
    <xf numFmtId="170" fontId="3" fillId="0" borderId="47" xfId="0" applyNumberFormat="1" applyFont="1" applyFill="1" applyBorder="1" applyAlignment="1" applyProtection="1">
      <alignment horizontal="right" vertical="center"/>
    </xf>
    <xf numFmtId="0" fontId="51" fillId="0" borderId="0" xfId="0" applyFont="1" applyAlignment="1" applyProtection="1">
      <alignment vertical="center"/>
    </xf>
    <xf numFmtId="170" fontId="51" fillId="0" borderId="88" xfId="1" applyNumberFormat="1" applyFont="1" applyFill="1" applyBorder="1" applyAlignment="1" applyProtection="1">
      <alignment horizontal="center" vertical="center"/>
    </xf>
    <xf numFmtId="0" fontId="47" fillId="0" borderId="14" xfId="0" applyFont="1" applyFill="1" applyBorder="1" applyAlignment="1" applyProtection="1">
      <alignment horizontal="center" vertical="center"/>
    </xf>
    <xf numFmtId="0" fontId="47" fillId="0" borderId="73" xfId="0" applyFont="1" applyFill="1" applyBorder="1" applyAlignment="1" applyProtection="1">
      <alignment horizontal="center" vertical="center"/>
    </xf>
    <xf numFmtId="170" fontId="47" fillId="0" borderId="9" xfId="1" applyNumberFormat="1" applyFont="1" applyFill="1" applyBorder="1" applyAlignment="1" applyProtection="1">
      <alignment horizontal="center" vertical="center" wrapText="1"/>
    </xf>
    <xf numFmtId="0" fontId="47" fillId="0" borderId="23" xfId="1" applyNumberFormat="1" applyFont="1" applyFill="1" applyBorder="1" applyAlignment="1" applyProtection="1">
      <alignment horizontal="center" vertical="center" wrapText="1"/>
    </xf>
    <xf numFmtId="171" fontId="47" fillId="0" borderId="14" xfId="1" applyNumberFormat="1" applyFont="1" applyFill="1" applyBorder="1" applyAlignment="1" applyProtection="1">
      <alignment horizontal="center" vertical="center" wrapText="1"/>
    </xf>
    <xf numFmtId="1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</xf>
    <xf numFmtId="0" fontId="18" fillId="8" borderId="18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3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37" xfId="0" applyFont="1" applyFill="1" applyBorder="1" applyAlignment="1" applyProtection="1">
      <alignment horizontal="center" vertical="center" wrapText="1"/>
      <protection hidden="1"/>
    </xf>
    <xf numFmtId="0" fontId="18" fillId="8" borderId="41" xfId="0" applyNumberFormat="1" applyFont="1" applyFill="1" applyBorder="1" applyAlignment="1" applyProtection="1">
      <alignment horizontal="center" vertical="center" wrapText="1"/>
      <protection locked="0"/>
    </xf>
    <xf numFmtId="14" fontId="8" fillId="8" borderId="7" xfId="0" applyNumberFormat="1" applyFont="1" applyFill="1" applyBorder="1" applyAlignment="1" applyProtection="1">
      <alignment horizontal="center" vertical="center"/>
      <protection locked="0"/>
    </xf>
    <xf numFmtId="166" fontId="18" fillId="8" borderId="36" xfId="0" applyNumberFormat="1" applyFont="1" applyFill="1" applyBorder="1" applyAlignment="1" applyProtection="1">
      <alignment horizontal="center" vertical="center" wrapText="1"/>
      <protection locked="0"/>
    </xf>
    <xf numFmtId="166" fontId="18" fillId="8" borderId="18" xfId="0" applyNumberFormat="1" applyFont="1" applyFill="1" applyBorder="1" applyAlignment="1" applyProtection="1">
      <alignment horizontal="center" vertical="center" wrapText="1"/>
      <protection locked="0"/>
    </xf>
    <xf numFmtId="166" fontId="18" fillId="8" borderId="41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0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7" xfId="0" applyFont="1" applyBorder="1" applyAlignment="1">
      <alignment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69" xfId="0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vertical="center"/>
    </xf>
    <xf numFmtId="10" fontId="52" fillId="4" borderId="22" xfId="3" applyNumberFormat="1" applyFont="1" applyFill="1" applyBorder="1" applyAlignment="1" applyProtection="1">
      <alignment horizontal="center" vertical="center"/>
    </xf>
    <xf numFmtId="10" fontId="52" fillId="0" borderId="61" xfId="3" applyNumberFormat="1" applyFont="1" applyBorder="1" applyAlignment="1" applyProtection="1">
      <alignment horizontal="center" vertical="center"/>
    </xf>
    <xf numFmtId="10" fontId="52" fillId="4" borderId="3" xfId="3" applyNumberFormat="1" applyFont="1" applyFill="1" applyBorder="1" applyAlignment="1" applyProtection="1">
      <alignment horizontal="center" vertical="center"/>
    </xf>
    <xf numFmtId="10" fontId="52" fillId="0" borderId="4" xfId="3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49" fontId="18" fillId="8" borderId="17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36" xfId="0" applyNumberFormat="1" applyFont="1" applyFill="1" applyBorder="1" applyAlignment="1" applyProtection="1">
      <alignment horizontal="center" vertical="center" wrapText="1"/>
      <protection locked="0"/>
    </xf>
    <xf numFmtId="0" fontId="54" fillId="0" borderId="0" xfId="0" applyFont="1" applyBorder="1" applyAlignment="1">
      <alignment vertical="center"/>
    </xf>
    <xf numFmtId="0" fontId="47" fillId="0" borderId="0" xfId="0" applyFont="1" applyFill="1" applyBorder="1" applyAlignment="1" applyProtection="1">
      <alignment horizontal="center" vertical="center"/>
    </xf>
    <xf numFmtId="0" fontId="51" fillId="0" borderId="0" xfId="0" applyFont="1" applyFill="1" applyBorder="1" applyAlignment="1" applyProtection="1">
      <alignment horizontal="center" vertical="center"/>
    </xf>
    <xf numFmtId="9" fontId="52" fillId="4" borderId="0" xfId="0" applyNumberFormat="1" applyFont="1" applyFill="1" applyBorder="1" applyAlignment="1" applyProtection="1">
      <alignment horizontal="center" vertical="center"/>
    </xf>
    <xf numFmtId="10" fontId="52" fillId="4" borderId="0" xfId="3" applyNumberFormat="1" applyFont="1" applyFill="1" applyBorder="1" applyAlignment="1" applyProtection="1">
      <alignment horizontal="center" vertical="center"/>
    </xf>
    <xf numFmtId="10" fontId="52" fillId="0" borderId="0" xfId="3" applyNumberFormat="1" applyFont="1" applyBorder="1" applyAlignment="1" applyProtection="1">
      <alignment horizontal="center" vertical="center"/>
    </xf>
    <xf numFmtId="0" fontId="1" fillId="8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172" fontId="10" fillId="8" borderId="82" xfId="0" applyNumberFormat="1" applyFont="1" applyFill="1" applyBorder="1" applyAlignment="1" applyProtection="1">
      <alignment horizontal="center" vertical="center"/>
      <protection locked="0"/>
    </xf>
    <xf numFmtId="172" fontId="10" fillId="8" borderId="97" xfId="0" applyNumberFormat="1" applyFont="1" applyFill="1" applyBorder="1" applyAlignment="1" applyProtection="1">
      <alignment horizontal="center" vertical="center"/>
      <protection locked="0"/>
    </xf>
    <xf numFmtId="170" fontId="10" fillId="0" borderId="69" xfId="0" applyNumberFormat="1" applyFont="1" applyFill="1" applyBorder="1" applyAlignment="1" applyProtection="1">
      <alignment vertical="center"/>
      <protection hidden="1"/>
    </xf>
    <xf numFmtId="170" fontId="10" fillId="0" borderId="22" xfId="0" applyNumberFormat="1" applyFont="1" applyFill="1" applyBorder="1" applyAlignment="1" applyProtection="1">
      <alignment vertical="center"/>
      <protection hidden="1"/>
    </xf>
    <xf numFmtId="170" fontId="10" fillId="0" borderId="3" xfId="0" applyNumberFormat="1" applyFont="1" applyFill="1" applyBorder="1" applyAlignment="1" applyProtection="1">
      <alignment vertical="center"/>
      <protection hidden="1"/>
    </xf>
    <xf numFmtId="170" fontId="10" fillId="0" borderId="24" xfId="0" applyNumberFormat="1" applyFont="1" applyFill="1" applyBorder="1" applyAlignment="1" applyProtection="1">
      <alignment vertical="center"/>
      <protection hidden="1"/>
    </xf>
    <xf numFmtId="170" fontId="10" fillId="0" borderId="90" xfId="0" applyNumberFormat="1" applyFont="1" applyFill="1" applyBorder="1" applyAlignment="1" applyProtection="1">
      <alignment vertical="center"/>
      <protection hidden="1"/>
    </xf>
    <xf numFmtId="170" fontId="10" fillId="0" borderId="88" xfId="0" applyNumberFormat="1" applyFont="1" applyFill="1" applyBorder="1" applyAlignment="1" applyProtection="1">
      <alignment vertical="center"/>
      <protection hidden="1"/>
    </xf>
    <xf numFmtId="170" fontId="10" fillId="0" borderId="61" xfId="0" applyNumberFormat="1" applyFont="1" applyFill="1" applyBorder="1" applyAlignment="1" applyProtection="1">
      <alignment vertical="center"/>
      <protection hidden="1"/>
    </xf>
    <xf numFmtId="170" fontId="10" fillId="0" borderId="4" xfId="0" applyNumberFormat="1" applyFont="1" applyFill="1" applyBorder="1" applyAlignment="1" applyProtection="1">
      <alignment vertical="center"/>
      <protection hidden="1"/>
    </xf>
    <xf numFmtId="9" fontId="52" fillId="0" borderId="1" xfId="0" applyNumberFormat="1" applyFont="1" applyBorder="1" applyAlignment="1" applyProtection="1">
      <alignment horizontal="right" vertical="center"/>
    </xf>
    <xf numFmtId="170" fontId="51" fillId="8" borderId="1" xfId="1" applyNumberFormat="1" applyFont="1" applyFill="1" applyBorder="1" applyAlignment="1" applyProtection="1">
      <alignment horizontal="center" vertical="center"/>
      <protection locked="0"/>
    </xf>
    <xf numFmtId="170" fontId="51" fillId="3" borderId="38" xfId="1" applyNumberFormat="1" applyFont="1" applyFill="1" applyBorder="1" applyAlignment="1" applyProtection="1">
      <alignment vertical="center"/>
    </xf>
    <xf numFmtId="170" fontId="51" fillId="8" borderId="69" xfId="1" applyNumberFormat="1" applyFont="1" applyFill="1" applyBorder="1" applyAlignment="1" applyProtection="1">
      <alignment horizontal="center" vertical="center"/>
      <protection locked="0"/>
    </xf>
    <xf numFmtId="170" fontId="51" fillId="8" borderId="50" xfId="1" applyNumberFormat="1" applyFont="1" applyFill="1" applyBorder="1" applyAlignment="1" applyProtection="1">
      <alignment vertical="center"/>
      <protection locked="0"/>
    </xf>
    <xf numFmtId="9" fontId="52" fillId="4" borderId="69" xfId="0" applyNumberFormat="1" applyFont="1" applyFill="1" applyBorder="1" applyAlignment="1" applyProtection="1">
      <alignment horizontal="right" vertical="center"/>
    </xf>
    <xf numFmtId="10" fontId="52" fillId="9" borderId="69" xfId="3" applyNumberFormat="1" applyFont="1" applyFill="1" applyBorder="1" applyAlignment="1" applyProtection="1">
      <alignment horizontal="center" vertical="center"/>
    </xf>
    <xf numFmtId="10" fontId="52" fillId="9" borderId="88" xfId="3" applyNumberFormat="1" applyFont="1" applyFill="1" applyBorder="1" applyAlignment="1" applyProtection="1">
      <alignment horizontal="center" vertical="center"/>
    </xf>
    <xf numFmtId="170" fontId="51" fillId="0" borderId="2" xfId="1" applyNumberFormat="1" applyFont="1" applyFill="1" applyBorder="1" applyAlignment="1" applyProtection="1">
      <alignment horizontal="center" vertical="center"/>
    </xf>
    <xf numFmtId="170" fontId="51" fillId="8" borderId="69" xfId="1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</xf>
    <xf numFmtId="170" fontId="51" fillId="8" borderId="24" xfId="1" applyNumberFormat="1" applyFont="1" applyFill="1" applyBorder="1" applyAlignment="1" applyProtection="1">
      <alignment horizontal="center" vertical="center"/>
      <protection locked="0"/>
    </xf>
    <xf numFmtId="170" fontId="51" fillId="0" borderId="27" xfId="1" applyNumberFormat="1" applyFont="1" applyFill="1" applyBorder="1" applyAlignment="1" applyProtection="1">
      <alignment horizontal="center" vertical="center"/>
    </xf>
    <xf numFmtId="167" fontId="18" fillId="8" borderId="56" xfId="3" applyNumberFormat="1" applyFont="1" applyFill="1" applyBorder="1" applyAlignment="1" applyProtection="1">
      <alignment horizontal="center" vertical="center"/>
      <protection locked="0"/>
    </xf>
    <xf numFmtId="167" fontId="18" fillId="8" borderId="19" xfId="3" applyNumberFormat="1" applyFont="1" applyFill="1" applyBorder="1" applyAlignment="1" applyProtection="1">
      <alignment horizontal="center" vertical="center"/>
      <protection locked="0"/>
    </xf>
    <xf numFmtId="167" fontId="18" fillId="8" borderId="21" xfId="3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 applyProtection="1">
      <alignment vertical="center"/>
    </xf>
    <xf numFmtId="164" fontId="10" fillId="0" borderId="0" xfId="0" applyNumberFormat="1" applyFont="1" applyFill="1" applyBorder="1" applyAlignment="1" applyProtection="1">
      <alignment vertical="center"/>
    </xf>
    <xf numFmtId="10" fontId="60" fillId="0" borderId="3" xfId="3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righ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69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31" xfId="1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22" xfId="1" applyNumberFormat="1" applyFont="1" applyFill="1" applyBorder="1" applyAlignment="1" applyProtection="1">
      <alignment horizontal="center" vertical="center" wrapText="1"/>
    </xf>
    <xf numFmtId="0" fontId="3" fillId="0" borderId="24" xfId="1" applyNumberFormat="1" applyFont="1" applyFill="1" applyBorder="1" applyAlignment="1" applyProtection="1">
      <alignment horizontal="center" vertical="center" wrapText="1"/>
    </xf>
    <xf numFmtId="165" fontId="4" fillId="3" borderId="5" xfId="1" applyNumberFormat="1" applyFont="1" applyFill="1" applyBorder="1" applyAlignment="1" applyProtection="1">
      <alignment horizontal="center" vertical="center" wrapText="1"/>
    </xf>
    <xf numFmtId="170" fontId="51" fillId="0" borderId="69" xfId="1" applyNumberFormat="1" applyFont="1" applyFill="1" applyBorder="1" applyAlignment="1" applyProtection="1">
      <alignment horizontal="center" vertical="center" wrapText="1"/>
    </xf>
    <xf numFmtId="10" fontId="52" fillId="9" borderId="69" xfId="3" applyNumberFormat="1" applyFont="1" applyFill="1" applyBorder="1" applyAlignment="1" applyProtection="1">
      <alignment horizontal="center" vertical="center" wrapText="1"/>
    </xf>
    <xf numFmtId="170" fontId="51" fillId="0" borderId="1" xfId="1" applyNumberFormat="1" applyFont="1" applyFill="1" applyBorder="1" applyAlignment="1" applyProtection="1">
      <alignment horizontal="center" vertical="center" wrapText="1"/>
    </xf>
    <xf numFmtId="170" fontId="51" fillId="0" borderId="24" xfId="1" applyNumberFormat="1" applyFont="1" applyFill="1" applyBorder="1" applyAlignment="1" applyProtection="1">
      <alignment horizontal="center" vertical="center" wrapText="1"/>
    </xf>
    <xf numFmtId="10" fontId="52" fillId="0" borderId="0" xfId="3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23" fillId="0" borderId="98" xfId="0" applyFont="1" applyBorder="1" applyAlignment="1">
      <alignment horizontal="center" vertical="center" wrapText="1"/>
    </xf>
    <xf numFmtId="0" fontId="23" fillId="0" borderId="99" xfId="0" applyFont="1" applyBorder="1" applyAlignment="1">
      <alignment horizontal="center" vertical="center" wrapText="1"/>
    </xf>
    <xf numFmtId="0" fontId="23" fillId="0" borderId="100" xfId="0" applyFont="1" applyBorder="1" applyAlignment="1">
      <alignment horizontal="center" vertical="center" wrapText="1"/>
    </xf>
    <xf numFmtId="0" fontId="23" fillId="0" borderId="10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0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46" fillId="0" borderId="37" xfId="0" applyFont="1" applyBorder="1" applyAlignment="1">
      <alignment horizontal="left" vertical="center" wrapText="1"/>
    </xf>
    <xf numFmtId="0" fontId="23" fillId="0" borderId="38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0" fontId="32" fillId="0" borderId="46" xfId="0" applyFont="1" applyBorder="1" applyAlignment="1">
      <alignment horizontal="center" vertical="center" wrapText="1"/>
    </xf>
    <xf numFmtId="0" fontId="32" fillId="0" borderId="47" xfId="0" applyFont="1" applyBorder="1" applyAlignment="1">
      <alignment horizontal="center" vertical="center" wrapText="1"/>
    </xf>
    <xf numFmtId="0" fontId="51" fillId="0" borderId="62" xfId="0" applyFont="1" applyFill="1" applyBorder="1" applyAlignment="1" applyProtection="1">
      <alignment horizontal="center" vertical="center"/>
    </xf>
    <xf numFmtId="0" fontId="51" fillId="0" borderId="34" xfId="0" applyFont="1" applyFill="1" applyBorder="1" applyAlignment="1" applyProtection="1">
      <alignment horizontal="center" vertical="center"/>
    </xf>
    <xf numFmtId="170" fontId="51" fillId="8" borderId="24" xfId="1" applyNumberFormat="1" applyFont="1" applyFill="1" applyBorder="1" applyAlignment="1" applyProtection="1">
      <alignment horizontal="center" vertical="center"/>
      <protection locked="0"/>
    </xf>
    <xf numFmtId="9" fontId="52" fillId="4" borderId="22" xfId="0" applyNumberFormat="1" applyFont="1" applyFill="1" applyBorder="1" applyAlignment="1" applyProtection="1">
      <alignment horizontal="center" vertical="center"/>
    </xf>
    <xf numFmtId="0" fontId="3" fillId="0" borderId="91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51" fillId="0" borderId="33" xfId="0" applyFont="1" applyFill="1" applyBorder="1" applyAlignment="1" applyProtection="1">
      <alignment horizontal="center" vertical="center"/>
    </xf>
    <xf numFmtId="170" fontId="51" fillId="8" borderId="69" xfId="1" applyNumberFormat="1" applyFont="1" applyFill="1" applyBorder="1" applyAlignment="1" applyProtection="1">
      <alignment horizontal="center" vertical="center"/>
      <protection locked="0"/>
    </xf>
    <xf numFmtId="9" fontId="52" fillId="4" borderId="3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4" fillId="0" borderId="46" xfId="0" applyFont="1" applyFill="1" applyBorder="1" applyAlignment="1" applyProtection="1">
      <alignment horizontal="center" vertical="center"/>
    </xf>
    <xf numFmtId="0" fontId="4" fillId="0" borderId="93" xfId="0" applyFont="1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center" vertical="center"/>
    </xf>
    <xf numFmtId="0" fontId="3" fillId="8" borderId="7" xfId="0" applyFont="1" applyFill="1" applyBorder="1" applyAlignment="1" applyProtection="1">
      <alignment horizontal="center" vertical="center"/>
      <protection locked="0"/>
    </xf>
    <xf numFmtId="2" fontId="3" fillId="0" borderId="46" xfId="0" applyNumberFormat="1" applyFont="1" applyFill="1" applyBorder="1" applyAlignment="1" applyProtection="1">
      <alignment horizontal="center" vertical="center"/>
    </xf>
    <xf numFmtId="2" fontId="3" fillId="0" borderId="93" xfId="0" applyNumberFormat="1" applyFont="1" applyFill="1" applyBorder="1" applyAlignment="1" applyProtection="1">
      <alignment horizontal="center" vertical="center"/>
    </xf>
    <xf numFmtId="2" fontId="3" fillId="0" borderId="47" xfId="0" applyNumberFormat="1" applyFont="1" applyFill="1" applyBorder="1" applyAlignment="1" applyProtection="1">
      <alignment horizontal="center" vertical="center"/>
    </xf>
    <xf numFmtId="0" fontId="47" fillId="0" borderId="46" xfId="0" applyFont="1" applyFill="1" applyBorder="1" applyAlignment="1" applyProtection="1">
      <alignment horizontal="center" vertical="center"/>
    </xf>
    <xf numFmtId="0" fontId="47" fillId="0" borderId="93" xfId="0" applyFont="1" applyFill="1" applyBorder="1" applyAlignment="1" applyProtection="1">
      <alignment horizontal="center" vertical="center"/>
    </xf>
    <xf numFmtId="0" fontId="47" fillId="0" borderId="47" xfId="0" applyFont="1" applyFill="1" applyBorder="1" applyAlignment="1" applyProtection="1">
      <alignment horizontal="center" vertical="center"/>
    </xf>
    <xf numFmtId="0" fontId="47" fillId="0" borderId="94" xfId="0" applyFont="1" applyFill="1" applyBorder="1" applyAlignment="1" applyProtection="1">
      <alignment horizontal="center" vertical="center"/>
    </xf>
    <xf numFmtId="0" fontId="47" fillId="0" borderId="95" xfId="0" applyFont="1" applyFill="1" applyBorder="1" applyAlignment="1" applyProtection="1">
      <alignment horizontal="center" vertical="center"/>
    </xf>
    <xf numFmtId="0" fontId="47" fillId="0" borderId="96" xfId="0" applyFont="1" applyFill="1" applyBorder="1" applyAlignment="1" applyProtection="1">
      <alignment horizontal="center" vertical="center"/>
    </xf>
    <xf numFmtId="0" fontId="47" fillId="0" borderId="92" xfId="0" applyFont="1" applyFill="1" applyBorder="1" applyAlignment="1" applyProtection="1">
      <alignment horizontal="center" vertical="center"/>
    </xf>
    <xf numFmtId="0" fontId="51" fillId="0" borderId="91" xfId="0" applyFont="1" applyFill="1" applyBorder="1" applyAlignment="1" applyProtection="1">
      <alignment horizontal="center" vertical="center"/>
    </xf>
    <xf numFmtId="0" fontId="51" fillId="0" borderId="12" xfId="0" applyFont="1" applyFill="1" applyBorder="1" applyAlignment="1" applyProtection="1">
      <alignment horizontal="center" vertical="center"/>
    </xf>
    <xf numFmtId="0" fontId="51" fillId="0" borderId="15" xfId="0" applyFont="1" applyFill="1" applyBorder="1" applyAlignment="1" applyProtection="1">
      <alignment horizontal="center" vertical="center"/>
    </xf>
    <xf numFmtId="0" fontId="51" fillId="0" borderId="11" xfId="0" applyFont="1" applyFill="1" applyBorder="1" applyAlignment="1" applyProtection="1">
      <alignment horizontal="center" vertical="center"/>
    </xf>
    <xf numFmtId="0" fontId="3" fillId="8" borderId="38" xfId="0" applyFont="1" applyFill="1" applyBorder="1" applyAlignment="1" applyProtection="1">
      <alignment horizontal="center" vertical="center"/>
      <protection locked="0"/>
    </xf>
    <xf numFmtId="0" fontId="51" fillId="0" borderId="78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2" fontId="3" fillId="0" borderId="93" xfId="0" applyNumberFormat="1" applyFont="1" applyFill="1" applyBorder="1" applyAlignment="1" applyProtection="1">
      <alignment horizontal="center" vertical="center" wrapText="1"/>
    </xf>
    <xf numFmtId="2" fontId="3" fillId="0" borderId="47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4" xfId="0" applyFont="1" applyFill="1" applyBorder="1" applyAlignment="1" applyProtection="1">
      <alignment horizontal="center" vertical="center"/>
    </xf>
    <xf numFmtId="0" fontId="4" fillId="0" borderId="95" xfId="0" applyFont="1" applyFill="1" applyBorder="1" applyAlignment="1" applyProtection="1">
      <alignment horizontal="center" vertical="center"/>
    </xf>
    <xf numFmtId="0" fontId="4" fillId="0" borderId="96" xfId="0" applyFont="1" applyFill="1" applyBorder="1" applyAlignment="1" applyProtection="1">
      <alignment horizontal="center" vertical="center"/>
    </xf>
    <xf numFmtId="0" fontId="4" fillId="0" borderId="92" xfId="0" applyFont="1" applyFill="1" applyBorder="1" applyAlignment="1" applyProtection="1">
      <alignment horizontal="center" vertical="center"/>
    </xf>
    <xf numFmtId="0" fontId="3" fillId="0" borderId="78" xfId="0" applyFont="1" applyFill="1" applyBorder="1" applyAlignment="1" applyProtection="1">
      <alignment horizontal="center" vertical="center"/>
    </xf>
    <xf numFmtId="2" fontId="3" fillId="0" borderId="46" xfId="0" applyNumberFormat="1" applyFont="1" applyFill="1" applyBorder="1" applyAlignment="1" applyProtection="1">
      <alignment horizontal="center" vertical="center" wrapText="1"/>
    </xf>
    <xf numFmtId="0" fontId="4" fillId="0" borderId="52" xfId="0" applyFont="1" applyFill="1" applyBorder="1" applyAlignment="1" applyProtection="1">
      <alignment horizontal="center" vertical="center"/>
    </xf>
    <xf numFmtId="0" fontId="4" fillId="0" borderId="42" xfId="0" applyFont="1" applyFill="1" applyBorder="1" applyAlignment="1" applyProtection="1">
      <alignment horizontal="center" vertical="center"/>
    </xf>
    <xf numFmtId="0" fontId="4" fillId="0" borderId="97" xfId="0" applyFont="1" applyFill="1" applyBorder="1" applyAlignment="1" applyProtection="1">
      <alignment horizontal="center" vertical="center"/>
    </xf>
    <xf numFmtId="2" fontId="47" fillId="0" borderId="23" xfId="0" applyNumberFormat="1" applyFont="1" applyFill="1" applyBorder="1" applyAlignment="1" applyProtection="1">
      <alignment horizontal="center" vertical="center" wrapText="1"/>
    </xf>
    <xf numFmtId="2" fontId="47" fillId="0" borderId="73" xfId="0" applyNumberFormat="1" applyFont="1" applyFill="1" applyBorder="1" applyAlignment="1" applyProtection="1">
      <alignment horizontal="center" vertical="center" wrapText="1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4" fillId="8" borderId="7" xfId="0" applyFont="1" applyFill="1" applyBorder="1" applyAlignment="1" applyProtection="1">
      <alignment horizontal="center" vertical="center"/>
      <protection locked="0"/>
    </xf>
    <xf numFmtId="164" fontId="4" fillId="8" borderId="7" xfId="0" applyNumberFormat="1" applyFont="1" applyFill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</xf>
    <xf numFmtId="0" fontId="15" fillId="0" borderId="37" xfId="0" applyFont="1" applyFill="1" applyBorder="1" applyAlignment="1" applyProtection="1">
      <alignment horizontal="right" vertical="center"/>
    </xf>
    <xf numFmtId="0" fontId="15" fillId="0" borderId="38" xfId="0" applyFont="1" applyFill="1" applyBorder="1" applyAlignment="1" applyProtection="1">
      <alignment horizontal="right" vertical="center"/>
    </xf>
    <xf numFmtId="0" fontId="15" fillId="0" borderId="16" xfId="0" applyFont="1" applyFill="1" applyBorder="1" applyAlignment="1" applyProtection="1">
      <alignment horizontal="right" vertical="center"/>
    </xf>
    <xf numFmtId="0" fontId="15" fillId="5" borderId="37" xfId="0" applyFont="1" applyFill="1" applyBorder="1" applyAlignment="1" applyProtection="1">
      <alignment horizontal="right" vertical="center"/>
    </xf>
    <xf numFmtId="0" fontId="15" fillId="5" borderId="38" xfId="0" applyFont="1" applyFill="1" applyBorder="1" applyAlignment="1" applyProtection="1">
      <alignment horizontal="right" vertical="center"/>
    </xf>
    <xf numFmtId="0" fontId="15" fillId="5" borderId="16" xfId="0" applyFont="1" applyFill="1" applyBorder="1" applyAlignment="1" applyProtection="1">
      <alignment horizontal="right" vertical="center"/>
    </xf>
    <xf numFmtId="0" fontId="18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right" vertical="center"/>
    </xf>
    <xf numFmtId="0" fontId="20" fillId="0" borderId="0" xfId="0" applyFont="1" applyAlignment="1" applyProtection="1">
      <alignment horizontal="center" vertical="center"/>
      <protection hidden="1"/>
    </xf>
    <xf numFmtId="0" fontId="15" fillId="0" borderId="54" xfId="0" applyFont="1" applyFill="1" applyBorder="1" applyAlignment="1" applyProtection="1">
      <alignment horizontal="right" vertical="center"/>
    </xf>
    <xf numFmtId="0" fontId="17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" fillId="0" borderId="62" xfId="0" applyFont="1" applyFill="1" applyBorder="1" applyAlignment="1" applyProtection="1">
      <alignment horizontal="center" vertical="center"/>
    </xf>
    <xf numFmtId="0" fontId="1" fillId="0" borderId="33" xfId="0" applyFont="1" applyFill="1" applyBorder="1" applyAlignment="1" applyProtection="1">
      <alignment horizontal="center" vertical="center"/>
    </xf>
    <xf numFmtId="0" fontId="1" fillId="0" borderId="67" xfId="0" applyFont="1" applyFill="1" applyBorder="1" applyAlignment="1" applyProtection="1">
      <alignment horizontal="center" vertical="center"/>
    </xf>
    <xf numFmtId="2" fontId="12" fillId="0" borderId="78" xfId="0" applyNumberFormat="1" applyFont="1" applyFill="1" applyBorder="1" applyAlignment="1" applyProtection="1">
      <alignment horizontal="center" vertical="center"/>
    </xf>
    <xf numFmtId="2" fontId="12" fillId="0" borderId="15" xfId="0" applyNumberFormat="1" applyFont="1" applyFill="1" applyBorder="1" applyAlignment="1" applyProtection="1">
      <alignment horizontal="center" vertical="center"/>
    </xf>
    <xf numFmtId="2" fontId="12" fillId="0" borderId="11" xfId="0" applyNumberFormat="1" applyFont="1" applyFill="1" applyBorder="1" applyAlignment="1" applyProtection="1">
      <alignment horizontal="center" vertical="center"/>
    </xf>
    <xf numFmtId="0" fontId="12" fillId="0" borderId="1" xfId="2" applyFont="1" applyFill="1" applyBorder="1" applyAlignment="1" applyProtection="1">
      <alignment horizontal="left" vertical="center"/>
    </xf>
    <xf numFmtId="0" fontId="12" fillId="8" borderId="37" xfId="2" applyFont="1" applyFill="1" applyBorder="1" applyAlignment="1" applyProtection="1">
      <alignment horizontal="center" vertical="center"/>
      <protection locked="0"/>
    </xf>
    <xf numFmtId="0" fontId="12" fillId="8" borderId="38" xfId="2" applyFont="1" applyFill="1" applyBorder="1" applyAlignment="1" applyProtection="1">
      <alignment horizontal="center" vertical="center"/>
      <protection locked="0"/>
    </xf>
    <xf numFmtId="0" fontId="12" fillId="8" borderId="16" xfId="2" applyFont="1" applyFill="1" applyBorder="1" applyAlignment="1" applyProtection="1">
      <alignment horizontal="center" vertical="center"/>
      <protection locked="0"/>
    </xf>
    <xf numFmtId="3" fontId="6" fillId="8" borderId="0" xfId="0" applyNumberFormat="1" applyFont="1" applyFill="1" applyBorder="1" applyAlignment="1" applyProtection="1">
      <alignment horizontal="center" vertical="center"/>
      <protection locked="0"/>
    </xf>
    <xf numFmtId="3" fontId="6" fillId="8" borderId="6" xfId="0" applyNumberFormat="1" applyFont="1" applyFill="1" applyBorder="1" applyAlignment="1" applyProtection="1">
      <alignment horizontal="center" vertical="center"/>
      <protection locked="0"/>
    </xf>
    <xf numFmtId="3" fontId="6" fillId="8" borderId="51" xfId="0" applyNumberFormat="1" applyFont="1" applyFill="1" applyBorder="1" applyAlignment="1" applyProtection="1">
      <alignment horizontal="center" vertical="center"/>
      <protection locked="0"/>
    </xf>
    <xf numFmtId="3" fontId="6" fillId="8" borderId="80" xfId="0" applyNumberFormat="1" applyFont="1" applyFill="1" applyBorder="1" applyAlignment="1" applyProtection="1">
      <alignment horizontal="center" vertical="center"/>
      <protection locked="0"/>
    </xf>
    <xf numFmtId="3" fontId="6" fillId="8" borderId="39" xfId="0" applyNumberFormat="1" applyFont="1" applyFill="1" applyBorder="1" applyAlignment="1" applyProtection="1">
      <alignment horizontal="center" vertical="center"/>
      <protection locked="0"/>
    </xf>
    <xf numFmtId="0" fontId="9" fillId="0" borderId="43" xfId="0" applyFont="1" applyFill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3" fontId="6" fillId="8" borderId="71" xfId="0" applyNumberFormat="1" applyFont="1" applyFill="1" applyBorder="1" applyAlignment="1" applyProtection="1">
      <alignment horizontal="center" vertical="center"/>
      <protection locked="0"/>
    </xf>
    <xf numFmtId="3" fontId="6" fillId="8" borderId="88" xfId="0" applyNumberFormat="1" applyFont="1" applyFill="1" applyBorder="1" applyAlignment="1" applyProtection="1">
      <alignment horizontal="center" vertical="center"/>
      <protection locked="0"/>
    </xf>
    <xf numFmtId="3" fontId="6" fillId="8" borderId="32" xfId="0" applyNumberFormat="1" applyFont="1" applyFill="1" applyBorder="1" applyAlignment="1" applyProtection="1">
      <alignment horizontal="center" vertical="center"/>
      <protection locked="0"/>
    </xf>
    <xf numFmtId="3" fontId="6" fillId="8" borderId="61" xfId="0" applyNumberFormat="1" applyFont="1" applyFill="1" applyBorder="1" applyAlignment="1" applyProtection="1">
      <alignment horizontal="center" vertical="center"/>
      <protection locked="0"/>
    </xf>
    <xf numFmtId="3" fontId="6" fillId="8" borderId="57" xfId="0" applyNumberFormat="1" applyFont="1" applyFill="1" applyBorder="1" applyAlignment="1" applyProtection="1">
      <alignment horizontal="center" vertical="center"/>
      <protection locked="0"/>
    </xf>
    <xf numFmtId="3" fontId="6" fillId="8" borderId="83" xfId="0" applyNumberFormat="1" applyFont="1" applyFill="1" applyBorder="1" applyAlignment="1" applyProtection="1">
      <alignment horizontal="center" vertical="center"/>
      <protection locked="0"/>
    </xf>
    <xf numFmtId="0" fontId="1" fillId="0" borderId="29" xfId="0" applyFont="1" applyFill="1" applyBorder="1" applyAlignment="1" applyProtection="1">
      <alignment horizontal="center" vertical="center"/>
    </xf>
    <xf numFmtId="0" fontId="1" fillId="0" borderId="32" xfId="0" applyFont="1" applyFill="1" applyBorder="1" applyAlignment="1" applyProtection="1">
      <alignment horizontal="center" vertical="center"/>
    </xf>
    <xf numFmtId="0" fontId="1" fillId="0" borderId="30" xfId="0" applyFont="1" applyFill="1" applyBorder="1" applyAlignment="1" applyProtection="1">
      <alignment horizontal="center" vertical="center"/>
    </xf>
    <xf numFmtId="2" fontId="12" fillId="0" borderId="46" xfId="0" applyNumberFormat="1" applyFont="1" applyFill="1" applyBorder="1" applyAlignment="1" applyProtection="1">
      <alignment horizontal="center" vertical="center" wrapText="1"/>
    </xf>
    <xf numFmtId="2" fontId="12" fillId="0" borderId="93" xfId="0" applyNumberFormat="1" applyFont="1" applyFill="1" applyBorder="1" applyAlignment="1" applyProtection="1">
      <alignment horizontal="center" vertical="center" wrapText="1"/>
    </xf>
    <xf numFmtId="2" fontId="12" fillId="0" borderId="47" xfId="0" applyNumberFormat="1" applyFont="1" applyFill="1" applyBorder="1" applyAlignment="1" applyProtection="1">
      <alignment horizontal="center" vertical="center" wrapText="1"/>
    </xf>
    <xf numFmtId="3" fontId="6" fillId="8" borderId="78" xfId="0" applyNumberFormat="1" applyFont="1" applyFill="1" applyBorder="1" applyAlignment="1" applyProtection="1">
      <alignment horizontal="center" vertical="center"/>
      <protection locked="0"/>
    </xf>
    <xf numFmtId="3" fontId="6" fillId="8" borderId="14" xfId="0" applyNumberFormat="1" applyFont="1" applyFill="1" applyBorder="1" applyAlignment="1" applyProtection="1">
      <alignment horizontal="center" vertical="center"/>
      <protection locked="0"/>
    </xf>
    <xf numFmtId="3" fontId="6" fillId="8" borderId="91" xfId="0" applyNumberFormat="1" applyFont="1" applyFill="1" applyBorder="1" applyAlignment="1" applyProtection="1">
      <alignment horizontal="center" vertical="center"/>
      <protection locked="0"/>
    </xf>
    <xf numFmtId="3" fontId="6" fillId="8" borderId="10" xfId="0" applyNumberFormat="1" applyFont="1" applyFill="1" applyBorder="1" applyAlignment="1" applyProtection="1">
      <alignment horizontal="center" vertical="center"/>
      <protection locked="0"/>
    </xf>
    <xf numFmtId="3" fontId="6" fillId="8" borderId="76" xfId="0" applyNumberFormat="1" applyFont="1" applyFill="1" applyBorder="1" applyAlignment="1" applyProtection="1">
      <alignment horizontal="center" vertical="center"/>
      <protection locked="0"/>
    </xf>
    <xf numFmtId="3" fontId="6" fillId="8" borderId="79" xfId="0" applyNumberFormat="1" applyFont="1" applyFill="1" applyBorder="1" applyAlignment="1" applyProtection="1">
      <alignment horizontal="center" vertical="center"/>
      <protection locked="0"/>
    </xf>
    <xf numFmtId="3" fontId="6" fillId="8" borderId="92" xfId="0" applyNumberFormat="1" applyFont="1" applyFill="1" applyBorder="1" applyAlignment="1" applyProtection="1">
      <alignment horizontal="center" vertical="center"/>
      <protection locked="0"/>
    </xf>
    <xf numFmtId="3" fontId="6" fillId="8" borderId="42" xfId="0" applyNumberFormat="1" applyFont="1" applyFill="1" applyBorder="1" applyAlignment="1" applyProtection="1">
      <alignment horizontal="center" vertical="center"/>
      <protection locked="0"/>
    </xf>
    <xf numFmtId="3" fontId="6" fillId="8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Fill="1" applyBorder="1" applyAlignment="1" applyProtection="1">
      <alignment horizontal="center" vertical="center"/>
    </xf>
    <xf numFmtId="2" fontId="12" fillId="0" borderId="46" xfId="0" applyNumberFormat="1" applyFont="1" applyFill="1" applyBorder="1" applyAlignment="1" applyProtection="1">
      <alignment horizontal="center" vertical="center"/>
    </xf>
    <xf numFmtId="2" fontId="12" fillId="0" borderId="93" xfId="0" applyNumberFormat="1" applyFont="1" applyFill="1" applyBorder="1" applyAlignment="1" applyProtection="1">
      <alignment horizontal="center" vertical="center"/>
    </xf>
    <xf numFmtId="2" fontId="12" fillId="0" borderId="47" xfId="0" applyNumberFormat="1" applyFont="1" applyFill="1" applyBorder="1" applyAlignment="1" applyProtection="1">
      <alignment horizontal="center" vertical="center"/>
    </xf>
    <xf numFmtId="3" fontId="6" fillId="8" borderId="15" xfId="0" applyNumberFormat="1" applyFont="1" applyFill="1" applyBorder="1" applyAlignment="1" applyProtection="1">
      <alignment horizontal="center" vertical="center"/>
      <protection locked="0"/>
    </xf>
    <xf numFmtId="3" fontId="6" fillId="8" borderId="47" xfId="0" applyNumberFormat="1" applyFont="1" applyFill="1" applyBorder="1" applyAlignment="1" applyProtection="1">
      <alignment horizontal="center" vertical="center"/>
      <protection locked="0"/>
    </xf>
    <xf numFmtId="3" fontId="6" fillId="8" borderId="62" xfId="0" applyNumberFormat="1" applyFont="1" applyFill="1" applyBorder="1" applyAlignment="1" applyProtection="1">
      <alignment horizontal="center" vertical="center"/>
      <protection locked="0"/>
    </xf>
    <xf numFmtId="3" fontId="6" fillId="8" borderId="74" xfId="0" applyNumberFormat="1" applyFont="1" applyFill="1" applyBorder="1" applyAlignment="1" applyProtection="1">
      <alignment horizontal="center" vertical="center"/>
      <protection locked="0"/>
    </xf>
    <xf numFmtId="3" fontId="6" fillId="8" borderId="29" xfId="0" applyNumberFormat="1" applyFont="1" applyFill="1" applyBorder="1" applyAlignment="1" applyProtection="1">
      <alignment horizontal="center" vertical="center"/>
      <protection locked="0"/>
    </xf>
    <xf numFmtId="3" fontId="6" fillId="8" borderId="2" xfId="0" applyNumberFormat="1" applyFont="1" applyFill="1" applyBorder="1" applyAlignment="1" applyProtection="1">
      <alignment horizontal="center" vertical="center"/>
      <protection locked="0"/>
    </xf>
    <xf numFmtId="3" fontId="6" fillId="8" borderId="10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2" applyFont="1" applyAlignment="1" applyProtection="1">
      <alignment horizontal="center" vertical="center"/>
    </xf>
    <xf numFmtId="1" fontId="10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2" applyFont="1" applyAlignment="1" applyProtection="1">
      <alignment vertical="justify" wrapText="1"/>
    </xf>
    <xf numFmtId="0" fontId="2" fillId="0" borderId="0" xfId="0" applyFont="1" applyAlignment="1" applyProtection="1">
      <alignment horizontal="center" vertical="center"/>
    </xf>
    <xf numFmtId="0" fontId="2" fillId="0" borderId="0" xfId="2" applyFont="1" applyBorder="1" applyAlignment="1" applyProtection="1">
      <alignment horizontal="center" vertical="center"/>
    </xf>
    <xf numFmtId="3" fontId="6" fillId="8" borderId="8" xfId="0" applyNumberFormat="1" applyFont="1" applyFill="1" applyBorder="1" applyAlignment="1" applyProtection="1">
      <alignment horizontal="center" vertical="center"/>
      <protection locked="0"/>
    </xf>
    <xf numFmtId="3" fontId="6" fillId="8" borderId="77" xfId="0" applyNumberFormat="1" applyFont="1" applyFill="1" applyBorder="1" applyAlignment="1" applyProtection="1">
      <alignment horizontal="center" vertical="center"/>
      <protection locked="0"/>
    </xf>
    <xf numFmtId="3" fontId="6" fillId="8" borderId="73" xfId="0" applyNumberFormat="1" applyFont="1" applyFill="1" applyBorder="1" applyAlignment="1" applyProtection="1">
      <alignment horizontal="center" vertical="center"/>
      <protection locked="0"/>
    </xf>
    <xf numFmtId="0" fontId="11" fillId="0" borderId="44" xfId="2" applyFont="1" applyBorder="1" applyAlignment="1" applyProtection="1">
      <alignment horizontal="center" vertical="justify" wrapText="1"/>
    </xf>
    <xf numFmtId="0" fontId="11" fillId="0" borderId="53" xfId="2" applyFont="1" applyBorder="1" applyAlignment="1" applyProtection="1">
      <alignment horizontal="center" vertical="justify" wrapText="1"/>
    </xf>
    <xf numFmtId="0" fontId="11" fillId="0" borderId="45" xfId="2" applyFont="1" applyBorder="1" applyAlignment="1" applyProtection="1">
      <alignment horizontal="center" vertical="justify" wrapText="1"/>
    </xf>
    <xf numFmtId="0" fontId="10" fillId="6" borderId="44" xfId="2" applyFont="1" applyFill="1" applyBorder="1" applyAlignment="1" applyProtection="1">
      <alignment horizontal="center" vertical="center"/>
    </xf>
    <xf numFmtId="0" fontId="10" fillId="6" borderId="53" xfId="2" applyFont="1" applyFill="1" applyBorder="1" applyAlignment="1" applyProtection="1">
      <alignment horizontal="center" vertical="center"/>
    </xf>
    <xf numFmtId="0" fontId="10" fillId="6" borderId="45" xfId="2" applyFont="1" applyFill="1" applyBorder="1" applyAlignment="1" applyProtection="1">
      <alignment horizontal="center" vertical="center"/>
    </xf>
    <xf numFmtId="0" fontId="10" fillId="0" borderId="23" xfId="2" applyFont="1" applyFill="1" applyBorder="1" applyAlignment="1" applyProtection="1">
      <alignment horizontal="center" vertical="center" wrapText="1"/>
    </xf>
    <xf numFmtId="0" fontId="10" fillId="0" borderId="73" xfId="2" applyFont="1" applyFill="1" applyBorder="1" applyAlignment="1" applyProtection="1">
      <alignment horizontal="center" vertical="center" wrapText="1"/>
    </xf>
    <xf numFmtId="0" fontId="10" fillId="0" borderId="53" xfId="2" applyFont="1" applyFill="1" applyBorder="1" applyAlignment="1" applyProtection="1">
      <alignment horizontal="center" vertical="center" wrapText="1"/>
    </xf>
    <xf numFmtId="3" fontId="6" fillId="8" borderId="81" xfId="0" applyNumberFormat="1" applyFont="1" applyFill="1" applyBorder="1" applyAlignment="1" applyProtection="1">
      <alignment horizontal="center" vertical="center"/>
      <protection locked="0"/>
    </xf>
    <xf numFmtId="3" fontId="6" fillId="8" borderId="7" xfId="0" applyNumberFormat="1" applyFont="1" applyFill="1" applyBorder="1" applyAlignment="1" applyProtection="1">
      <alignment horizontal="center" vertical="center"/>
      <protection locked="0"/>
    </xf>
    <xf numFmtId="3" fontId="6" fillId="8" borderId="46" xfId="0" applyNumberFormat="1" applyFont="1" applyFill="1" applyBorder="1" applyAlignment="1" applyProtection="1">
      <alignment horizontal="center" vertical="center"/>
      <protection locked="0"/>
    </xf>
    <xf numFmtId="3" fontId="6" fillId="8" borderId="90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/>
    </xf>
    <xf numFmtId="0" fontId="12" fillId="8" borderId="37" xfId="0" applyNumberFormat="1" applyFont="1" applyFill="1" applyBorder="1" applyAlignment="1" applyProtection="1">
      <alignment horizontal="center" vertical="center"/>
      <protection locked="0"/>
    </xf>
    <xf numFmtId="0" fontId="12" fillId="8" borderId="38" xfId="0" applyNumberFormat="1" applyFont="1" applyFill="1" applyBorder="1" applyAlignment="1" applyProtection="1">
      <alignment horizontal="center" vertical="center"/>
      <protection locked="0"/>
    </xf>
    <xf numFmtId="0" fontId="12" fillId="8" borderId="16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left" vertical="center" wrapText="1"/>
    </xf>
    <xf numFmtId="1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0" fontId="12" fillId="8" borderId="1" xfId="2" applyFont="1" applyFill="1" applyBorder="1" applyAlignment="1" applyProtection="1">
      <alignment horizontal="center" vertical="center"/>
      <protection locked="0"/>
    </xf>
    <xf numFmtId="166" fontId="12" fillId="8" borderId="37" xfId="2" applyNumberFormat="1" applyFont="1" applyFill="1" applyBorder="1" applyAlignment="1" applyProtection="1">
      <alignment horizontal="center" vertical="center"/>
      <protection locked="0"/>
    </xf>
    <xf numFmtId="166" fontId="12" fillId="8" borderId="38" xfId="2" applyNumberFormat="1" applyFont="1" applyFill="1" applyBorder="1" applyAlignment="1" applyProtection="1">
      <alignment horizontal="center" vertical="center"/>
      <protection locked="0"/>
    </xf>
    <xf numFmtId="166" fontId="12" fillId="8" borderId="16" xfId="2" applyNumberFormat="1" applyFont="1" applyFill="1" applyBorder="1" applyAlignment="1" applyProtection="1">
      <alignment horizontal="center" vertical="center"/>
      <protection locked="0"/>
    </xf>
    <xf numFmtId="0" fontId="12" fillId="8" borderId="1" xfId="2" applyNumberFormat="1" applyFont="1" applyFill="1" applyBorder="1" applyAlignment="1" applyProtection="1">
      <alignment horizontal="center" vertical="center"/>
      <protection locked="0"/>
    </xf>
    <xf numFmtId="164" fontId="12" fillId="8" borderId="37" xfId="0" applyNumberFormat="1" applyFont="1" applyFill="1" applyBorder="1" applyAlignment="1" applyProtection="1">
      <alignment horizontal="center" vertical="center"/>
      <protection locked="0"/>
    </xf>
    <xf numFmtId="164" fontId="12" fillId="8" borderId="38" xfId="0" applyNumberFormat="1" applyFont="1" applyFill="1" applyBorder="1" applyAlignment="1" applyProtection="1">
      <alignment horizontal="center" vertical="center"/>
      <protection locked="0"/>
    </xf>
    <xf numFmtId="164" fontId="12" fillId="8" borderId="16" xfId="0" applyNumberFormat="1" applyFont="1" applyFill="1" applyBorder="1" applyAlignment="1" applyProtection="1">
      <alignment horizontal="center" vertical="center"/>
      <protection locked="0"/>
    </xf>
    <xf numFmtId="1" fontId="10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</xf>
    <xf numFmtId="0" fontId="1" fillId="0" borderId="0" xfId="2" applyFont="1" applyAlignment="1" applyProtection="1">
      <alignment horizontal="center" vertical="center"/>
    </xf>
    <xf numFmtId="0" fontId="37" fillId="0" borderId="0" xfId="2" applyFont="1" applyAlignment="1" applyProtection="1">
      <alignment horizontal="center" vertical="center" wrapText="1"/>
    </xf>
    <xf numFmtId="0" fontId="11" fillId="0" borderId="26" xfId="0" applyNumberFormat="1" applyFont="1" applyBorder="1" applyAlignment="1" applyProtection="1">
      <alignment horizontal="left" vertical="center"/>
    </xf>
    <xf numFmtId="0" fontId="11" fillId="0" borderId="0" xfId="0" applyNumberFormat="1" applyFont="1" applyBorder="1" applyAlignment="1" applyProtection="1">
      <alignment horizontal="left" vertical="center"/>
    </xf>
    <xf numFmtId="0" fontId="12" fillId="0" borderId="37" xfId="0" applyFont="1" applyFill="1" applyBorder="1" applyAlignment="1" applyProtection="1">
      <alignment horizontal="left" vertical="center"/>
    </xf>
    <xf numFmtId="0" fontId="12" fillId="0" borderId="16" xfId="0" applyFont="1" applyFill="1" applyBorder="1" applyAlignment="1" applyProtection="1">
      <alignment horizontal="left" vertical="center"/>
    </xf>
    <xf numFmtId="0" fontId="11" fillId="8" borderId="37" xfId="0" applyNumberFormat="1" applyFont="1" applyFill="1" applyBorder="1" applyAlignment="1" applyProtection="1">
      <alignment horizontal="center" vertical="center"/>
      <protection locked="0"/>
    </xf>
    <xf numFmtId="0" fontId="11" fillId="8" borderId="38" xfId="0" applyNumberFormat="1" applyFont="1" applyFill="1" applyBorder="1" applyAlignment="1" applyProtection="1">
      <alignment horizontal="center" vertical="center"/>
      <protection locked="0"/>
    </xf>
    <xf numFmtId="0" fontId="11" fillId="8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7" xfId="2" applyFont="1" applyFill="1" applyBorder="1" applyAlignment="1" applyProtection="1">
      <alignment horizontal="center" vertical="center"/>
    </xf>
    <xf numFmtId="164" fontId="11" fillId="0" borderId="26" xfId="0" applyNumberFormat="1" applyFont="1" applyBorder="1" applyAlignment="1" applyProtection="1">
      <alignment horizontal="left" vertical="center"/>
    </xf>
    <xf numFmtId="164" fontId="11" fillId="0" borderId="0" xfId="0" applyNumberFormat="1" applyFont="1" applyBorder="1" applyAlignment="1" applyProtection="1">
      <alignment horizontal="left" vertical="center"/>
    </xf>
    <xf numFmtId="164" fontId="11" fillId="8" borderId="37" xfId="0" applyNumberFormat="1" applyFont="1" applyFill="1" applyBorder="1" applyAlignment="1" applyProtection="1">
      <alignment horizontal="center" vertical="center"/>
      <protection locked="0"/>
    </xf>
    <xf numFmtId="164" fontId="11" fillId="8" borderId="38" xfId="0" applyNumberFormat="1" applyFont="1" applyFill="1" applyBorder="1" applyAlignment="1" applyProtection="1">
      <alignment horizontal="center" vertical="center"/>
      <protection locked="0"/>
    </xf>
    <xf numFmtId="164" fontId="11" fillId="8" borderId="16" xfId="0" applyNumberFormat="1" applyFont="1" applyFill="1" applyBorder="1" applyAlignment="1" applyProtection="1">
      <alignment horizontal="center" vertical="center"/>
      <protection locked="0"/>
    </xf>
    <xf numFmtId="3" fontId="6" fillId="8" borderId="30" xfId="0" applyNumberFormat="1" applyFont="1" applyFill="1" applyBorder="1" applyAlignment="1" applyProtection="1">
      <alignment horizontal="center" vertical="center"/>
      <protection locked="0"/>
    </xf>
    <xf numFmtId="3" fontId="6" fillId="8" borderId="58" xfId="0" applyNumberFormat="1" applyFont="1" applyFill="1" applyBorder="1" applyAlignment="1" applyProtection="1">
      <alignment horizontal="center" vertical="center"/>
      <protection locked="0"/>
    </xf>
    <xf numFmtId="0" fontId="12" fillId="8" borderId="37" xfId="0" applyFont="1" applyFill="1" applyBorder="1" applyAlignment="1" applyProtection="1">
      <alignment horizontal="center" vertical="center" wrapText="1"/>
      <protection locked="0"/>
    </xf>
    <xf numFmtId="0" fontId="12" fillId="8" borderId="38" xfId="0" applyFont="1" applyFill="1" applyBorder="1" applyAlignment="1" applyProtection="1">
      <alignment horizontal="center" vertical="center" wrapText="1"/>
      <protection locked="0"/>
    </xf>
    <xf numFmtId="0" fontId="12" fillId="8" borderId="16" xfId="0" applyFont="1" applyFill="1" applyBorder="1" applyAlignment="1" applyProtection="1">
      <alignment horizontal="center" vertical="center" wrapText="1"/>
      <protection locked="0"/>
    </xf>
    <xf numFmtId="0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164" fontId="12" fillId="8" borderId="37" xfId="0" applyNumberFormat="1" applyFont="1" applyFill="1" applyBorder="1" applyAlignment="1" applyProtection="1">
      <alignment horizontal="center" vertical="center" wrapText="1"/>
      <protection locked="0"/>
    </xf>
    <xf numFmtId="164" fontId="12" fillId="8" borderId="38" xfId="0" applyNumberFormat="1" applyFont="1" applyFill="1" applyBorder="1" applyAlignment="1" applyProtection="1">
      <alignment horizontal="center" vertical="center" wrapText="1"/>
      <protection locked="0"/>
    </xf>
    <xf numFmtId="164" fontId="12" fillId="8" borderId="16" xfId="0" applyNumberFormat="1" applyFont="1" applyFill="1" applyBorder="1" applyAlignment="1" applyProtection="1">
      <alignment horizontal="center" vertical="center" wrapText="1"/>
      <protection locked="0"/>
    </xf>
    <xf numFmtId="164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4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10" fillId="8" borderId="54" xfId="0" applyFont="1" applyFill="1" applyBorder="1" applyAlignment="1" applyProtection="1">
      <alignment horizontal="center" vertical="center" wrapText="1"/>
      <protection locked="0"/>
    </xf>
    <xf numFmtId="0" fontId="10" fillId="8" borderId="7" xfId="0" applyFont="1" applyFill="1" applyBorder="1" applyAlignment="1" applyProtection="1">
      <alignment horizontal="center" vertical="center" wrapText="1"/>
      <protection locked="0"/>
    </xf>
    <xf numFmtId="0" fontId="10" fillId="8" borderId="48" xfId="0" applyFont="1" applyFill="1" applyBorder="1" applyAlignment="1" applyProtection="1">
      <alignment horizontal="center" vertical="center" wrapText="1"/>
      <protection locked="0"/>
    </xf>
    <xf numFmtId="0" fontId="10" fillId="8" borderId="60" xfId="0" applyFont="1" applyFill="1" applyBorder="1" applyAlignment="1" applyProtection="1">
      <alignment horizontal="center" vertical="center" wrapText="1"/>
      <protection locked="0"/>
    </xf>
    <xf numFmtId="0" fontId="10" fillId="8" borderId="85" xfId="0" applyFont="1" applyFill="1" applyBorder="1" applyAlignment="1" applyProtection="1">
      <alignment horizontal="center" vertical="center" wrapText="1"/>
      <protection locked="0"/>
    </xf>
    <xf numFmtId="0" fontId="12" fillId="8" borderId="37" xfId="0" applyNumberFormat="1" applyFont="1" applyFill="1" applyBorder="1" applyAlignment="1" applyProtection="1">
      <alignment horizontal="center" vertical="center" wrapText="1"/>
      <protection locked="0"/>
    </xf>
    <xf numFmtId="0" fontId="12" fillId="8" borderId="38" xfId="0" applyNumberFormat="1" applyFont="1" applyFill="1" applyBorder="1" applyAlignment="1" applyProtection="1">
      <alignment horizontal="center" vertical="center" wrapText="1"/>
      <protection locked="0"/>
    </xf>
    <xf numFmtId="0" fontId="12" fillId="8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49" fontId="4" fillId="0" borderId="35" xfId="0" applyNumberFormat="1" applyFont="1" applyFill="1" applyBorder="1" applyAlignment="1" applyProtection="1">
      <alignment horizontal="center" vertical="center"/>
      <protection locked="0"/>
    </xf>
    <xf numFmtId="49" fontId="4" fillId="0" borderId="3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62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</xf>
    <xf numFmtId="0" fontId="4" fillId="0" borderId="34" xfId="0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10" fillId="8" borderId="49" xfId="0" applyFont="1" applyFill="1" applyBorder="1" applyAlignment="1" applyProtection="1">
      <alignment horizontal="center" vertical="center" wrapText="1"/>
      <protection locked="0"/>
    </xf>
    <xf numFmtId="0" fontId="10" fillId="8" borderId="50" xfId="0" applyFont="1" applyFill="1" applyBorder="1" applyAlignment="1" applyProtection="1">
      <alignment horizontal="center" vertical="center" wrapText="1"/>
      <protection locked="0"/>
    </xf>
    <xf numFmtId="0" fontId="10" fillId="8" borderId="82" xfId="0" applyFont="1" applyFill="1" applyBorder="1" applyAlignment="1" applyProtection="1">
      <alignment horizontal="center" vertical="center" wrapText="1"/>
      <protection locked="0"/>
    </xf>
    <xf numFmtId="0" fontId="12" fillId="0" borderId="37" xfId="2" applyFont="1" applyFill="1" applyBorder="1" applyAlignment="1">
      <alignment horizontal="left" vertical="center"/>
    </xf>
    <xf numFmtId="0" fontId="12" fillId="0" borderId="16" xfId="2" applyFont="1" applyFill="1" applyBorder="1" applyAlignment="1">
      <alignment horizontal="left" vertical="center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/>
    </xf>
    <xf numFmtId="0" fontId="4" fillId="0" borderId="30" xfId="0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3" fillId="0" borderId="43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14" fontId="12" fillId="8" borderId="7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44" xfId="0" applyFont="1" applyBorder="1" applyAlignment="1">
      <alignment horizontal="right" vertical="center"/>
    </xf>
    <xf numFmtId="0" fontId="10" fillId="0" borderId="53" xfId="0" applyFont="1" applyBorder="1" applyAlignment="1">
      <alignment horizontal="right" vertical="center"/>
    </xf>
    <xf numFmtId="0" fontId="4" fillId="0" borderId="71" xfId="0" applyFont="1" applyFill="1" applyBorder="1" applyAlignment="1" applyProtection="1">
      <alignment horizontal="center" vertical="center"/>
    </xf>
    <xf numFmtId="0" fontId="10" fillId="8" borderId="51" xfId="0" applyFont="1" applyFill="1" applyBorder="1" applyAlignment="1" applyProtection="1">
      <alignment horizontal="center" vertical="center" wrapText="1"/>
      <protection locked="0"/>
    </xf>
    <xf numFmtId="0" fontId="12" fillId="0" borderId="1" xfId="2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horizontal="center"/>
    </xf>
    <xf numFmtId="0" fontId="3" fillId="0" borderId="7" xfId="0" applyFont="1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12" fillId="8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/>
    </xf>
    <xf numFmtId="0" fontId="9" fillId="0" borderId="66" xfId="0" applyFont="1" applyBorder="1" applyAlignment="1" applyProtection="1">
      <alignment horizontal="center" vertical="center"/>
      <protection locked="0"/>
    </xf>
    <xf numFmtId="0" fontId="3" fillId="0" borderId="106" xfId="0" applyFont="1" applyFill="1" applyBorder="1" applyAlignment="1" applyProtection="1">
      <alignment horizontal="center" vertical="center"/>
    </xf>
    <xf numFmtId="0" fontId="3" fillId="0" borderId="50" xfId="0" applyFont="1" applyFill="1" applyBorder="1" applyAlignment="1" applyProtection="1">
      <alignment horizontal="center" vertical="center"/>
    </xf>
    <xf numFmtId="0" fontId="3" fillId="0" borderId="105" xfId="0" applyFont="1" applyFill="1" applyBorder="1" applyAlignment="1" applyProtection="1">
      <alignment horizontal="center" vertical="center"/>
    </xf>
    <xf numFmtId="0" fontId="3" fillId="0" borderId="60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>
      <alignment horizontal="right"/>
    </xf>
    <xf numFmtId="0" fontId="4" fillId="0" borderId="53" xfId="0" applyFont="1" applyFill="1" applyBorder="1" applyAlignment="1">
      <alignment horizontal="right"/>
    </xf>
    <xf numFmtId="0" fontId="4" fillId="0" borderId="79" xfId="0" applyFont="1" applyFill="1" applyBorder="1" applyAlignment="1" applyProtection="1">
      <alignment horizontal="center" vertical="center"/>
    </xf>
    <xf numFmtId="0" fontId="4" fillId="0" borderId="15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78" xfId="0" applyFont="1" applyFill="1" applyBorder="1" applyAlignment="1" applyProtection="1">
      <alignment horizontal="center" vertical="center"/>
    </xf>
    <xf numFmtId="0" fontId="4" fillId="0" borderId="74" xfId="0" applyFont="1" applyFill="1" applyBorder="1" applyAlignment="1" applyProtection="1">
      <alignment horizontal="center" vertical="center"/>
    </xf>
    <xf numFmtId="0" fontId="4" fillId="0" borderId="44" xfId="0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/>
    </xf>
    <xf numFmtId="0" fontId="3" fillId="0" borderId="107" xfId="0" applyFont="1" applyFill="1" applyBorder="1" applyAlignment="1" applyProtection="1">
      <alignment horizontal="center" vertical="center"/>
    </xf>
    <xf numFmtId="0" fontId="3" fillId="0" borderId="76" xfId="0" applyFont="1" applyFill="1" applyBorder="1" applyAlignment="1" applyProtection="1">
      <alignment horizontal="center" vertical="center"/>
    </xf>
    <xf numFmtId="0" fontId="3" fillId="0" borderId="68" xfId="0" applyFont="1" applyFill="1" applyBorder="1" applyAlignment="1" applyProtection="1">
      <alignment horizontal="center" vertical="center"/>
    </xf>
    <xf numFmtId="0" fontId="3" fillId="0" borderId="77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54" xfId="0" applyFont="1" applyFill="1" applyBorder="1" applyAlignment="1" applyProtection="1">
      <alignment horizontal="center" vertical="center"/>
    </xf>
    <xf numFmtId="0" fontId="4" fillId="0" borderId="82" xfId="0" applyFont="1" applyFill="1" applyBorder="1" applyAlignment="1" applyProtection="1">
      <alignment horizontal="center" vertical="center"/>
    </xf>
    <xf numFmtId="0" fontId="12" fillId="0" borderId="37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81" xfId="0" applyFont="1" applyFill="1" applyBorder="1" applyAlignment="1" applyProtection="1">
      <alignment horizontal="center" vertical="center"/>
    </xf>
    <xf numFmtId="0" fontId="12" fillId="0" borderId="37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37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6" fillId="0" borderId="44" xfId="0" applyFont="1" applyBorder="1" applyAlignment="1">
      <alignment horizontal="right" vertical="center"/>
    </xf>
    <xf numFmtId="0" fontId="6" fillId="0" borderId="53" xfId="0" applyFont="1" applyBorder="1" applyAlignment="1">
      <alignment horizontal="right" vertical="center"/>
    </xf>
    <xf numFmtId="0" fontId="6" fillId="0" borderId="45" xfId="0" applyFont="1" applyBorder="1" applyAlignment="1">
      <alignment horizontal="right" vertical="center"/>
    </xf>
    <xf numFmtId="0" fontId="10" fillId="0" borderId="44" xfId="0" applyFont="1" applyFill="1" applyBorder="1" applyAlignment="1" applyProtection="1">
      <alignment horizontal="center" vertical="center" wrapText="1"/>
    </xf>
    <xf numFmtId="0" fontId="10" fillId="0" borderId="73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10" fillId="0" borderId="53" xfId="0" applyFont="1" applyFill="1" applyBorder="1" applyAlignment="1" applyProtection="1">
      <alignment horizontal="center" vertical="center" wrapText="1"/>
    </xf>
    <xf numFmtId="1" fontId="12" fillId="8" borderId="37" xfId="0" applyNumberFormat="1" applyFont="1" applyFill="1" applyBorder="1" applyAlignment="1" applyProtection="1">
      <alignment horizontal="center" vertical="center" wrapText="1"/>
      <protection locked="0"/>
    </xf>
    <xf numFmtId="1" fontId="12" fillId="8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center" vertical="center"/>
    </xf>
    <xf numFmtId="0" fontId="4" fillId="0" borderId="45" xfId="0" applyFont="1" applyFill="1" applyBorder="1" applyAlignment="1">
      <alignment horizontal="right"/>
    </xf>
    <xf numFmtId="0" fontId="3" fillId="0" borderId="24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4" fillId="0" borderId="67" xfId="0" applyFont="1" applyFill="1" applyBorder="1" applyAlignment="1" applyProtection="1">
      <alignment horizontal="center" vertic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3" fillId="0" borderId="69" xfId="0" applyFont="1" applyFill="1" applyBorder="1" applyAlignment="1" applyProtection="1">
      <alignment horizontal="center" vertical="center"/>
    </xf>
    <xf numFmtId="0" fontId="3" fillId="0" borderId="57" xfId="0" applyFont="1" applyFill="1" applyBorder="1" applyAlignment="1" applyProtection="1">
      <alignment horizontal="center" vertical="center"/>
    </xf>
    <xf numFmtId="0" fontId="3" fillId="0" borderId="58" xfId="0" applyFont="1" applyFill="1" applyBorder="1" applyAlignment="1" applyProtection="1">
      <alignment horizontal="center" vertical="center"/>
    </xf>
    <xf numFmtId="0" fontId="12" fillId="8" borderId="37" xfId="0" applyFont="1" applyFill="1" applyBorder="1" applyAlignment="1" applyProtection="1">
      <alignment horizontal="center" vertical="center"/>
      <protection locked="0"/>
    </xf>
    <xf numFmtId="0" fontId="12" fillId="8" borderId="38" xfId="0" applyFont="1" applyFill="1" applyBorder="1" applyAlignment="1" applyProtection="1">
      <alignment horizontal="center" vertical="center"/>
      <protection locked="0"/>
    </xf>
    <xf numFmtId="0" fontId="12" fillId="8" borderId="16" xfId="0" applyFont="1" applyFill="1" applyBorder="1" applyAlignment="1" applyProtection="1">
      <alignment horizontal="center" vertical="center"/>
      <protection locked="0"/>
    </xf>
    <xf numFmtId="0" fontId="12" fillId="0" borderId="3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0" fillId="0" borderId="45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vertical="center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8" fillId="0" borderId="66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left" vertical="center" wrapText="1"/>
    </xf>
    <xf numFmtId="0" fontId="4" fillId="0" borderId="69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</cellXfs>
  <cellStyles count="4">
    <cellStyle name="Ezres" xfId="1" builtinId="3"/>
    <cellStyle name="Normál" xfId="0" builtinId="0"/>
    <cellStyle name="Normal 2" xfId="2"/>
    <cellStyle name="Százalék" xfId="3" builtinId="5"/>
  </cellStyles>
  <dxfs count="3552"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  <dxf>
      <font>
        <color theme="0"/>
      </font>
      <fill>
        <patternFill patternType="none">
          <bgColor indexed="65"/>
        </patternFill>
      </fill>
    </dxf>
    <dxf>
      <font>
        <color rgb="FF9C0006"/>
      </font>
      <fill>
        <patternFill patternType="none">
          <bgColor indexed="65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FFFFCC"/>
      <color rgb="FF0033CC"/>
      <color rgb="FFCC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tmp"/><Relationship Id="rId4" Type="http://schemas.openxmlformats.org/officeDocument/2006/relationships/image" Target="../media/image4.tmp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2263775</xdr:colOff>
      <xdr:row>49</xdr:row>
      <xdr:rowOff>101599</xdr:rowOff>
    </xdr:from>
    <xdr:to>
      <xdr:col>5</xdr:col>
      <xdr:colOff>697923</xdr:colOff>
      <xdr:row>57</xdr:row>
      <xdr:rowOff>244474</xdr:rowOff>
    </xdr:to>
    <xdr:pic>
      <xdr:nvPicPr>
        <xdr:cNvPr id="2" name="Kép 1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6750"/>
        <a:stretch/>
      </xdr:blipFill>
      <xdr:spPr>
        <a:xfrm>
          <a:off x="2771775" y="7927974"/>
          <a:ext cx="3590925" cy="3825875"/>
        </a:xfrm>
        <a:prstGeom prst="rect">
          <a:avLst/>
        </a:prstGeom>
      </xdr:spPr>
    </xdr:pic>
    <xdr:clientData/>
  </xdr:twoCellAnchor>
  <xdr:twoCellAnchor>
    <xdr:from>
      <xdr:col>1</xdr:col>
      <xdr:colOff>1866901</xdr:colOff>
      <xdr:row>56</xdr:row>
      <xdr:rowOff>48492</xdr:rowOff>
    </xdr:from>
    <xdr:to>
      <xdr:col>3</xdr:col>
      <xdr:colOff>658091</xdr:colOff>
      <xdr:row>57</xdr:row>
      <xdr:rowOff>294409</xdr:rowOff>
    </xdr:to>
    <xdr:sp macro="" textlink="">
      <xdr:nvSpPr>
        <xdr:cNvPr id="3" name="Ellipszis 2"/>
        <xdr:cNvSpPr/>
      </xdr:nvSpPr>
      <xdr:spPr>
        <a:xfrm>
          <a:off x="2386446" y="10820401"/>
          <a:ext cx="1077190" cy="713508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</xdr:col>
      <xdr:colOff>1464879</xdr:colOff>
      <xdr:row>50</xdr:row>
      <xdr:rowOff>197289</xdr:rowOff>
    </xdr:from>
    <xdr:to>
      <xdr:col>3</xdr:col>
      <xdr:colOff>131379</xdr:colOff>
      <xdr:row>51</xdr:row>
      <xdr:rowOff>321879</xdr:rowOff>
    </xdr:to>
    <xdr:sp macro="" textlink="">
      <xdr:nvSpPr>
        <xdr:cNvPr id="4" name="Ellipszis 3"/>
        <xdr:cNvSpPr/>
      </xdr:nvSpPr>
      <xdr:spPr>
        <a:xfrm>
          <a:off x="1977258" y="8014358"/>
          <a:ext cx="939362" cy="590987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</xdr:col>
      <xdr:colOff>663466</xdr:colOff>
      <xdr:row>49</xdr:row>
      <xdr:rowOff>183931</xdr:rowOff>
    </xdr:from>
    <xdr:to>
      <xdr:col>1</xdr:col>
      <xdr:colOff>1527937</xdr:colOff>
      <xdr:row>50</xdr:row>
      <xdr:rowOff>21329</xdr:rowOff>
    </xdr:to>
    <xdr:sp macro="" textlink="">
      <xdr:nvSpPr>
        <xdr:cNvPr id="5" name="Szövegdoboz 4"/>
        <xdr:cNvSpPr txBox="1"/>
      </xdr:nvSpPr>
      <xdr:spPr>
        <a:xfrm>
          <a:off x="1175845" y="7534603"/>
          <a:ext cx="864471" cy="3037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1100"/>
            <a:t>Jobb klikk</a:t>
          </a:r>
        </a:p>
      </xdr:txBody>
    </xdr:sp>
    <xdr:clientData/>
  </xdr:twoCellAnchor>
  <xdr:twoCellAnchor>
    <xdr:from>
      <xdr:col>1</xdr:col>
      <xdr:colOff>1095702</xdr:colOff>
      <xdr:row>50</xdr:row>
      <xdr:rowOff>21329</xdr:rowOff>
    </xdr:from>
    <xdr:to>
      <xdr:col>2</xdr:col>
      <xdr:colOff>1313</xdr:colOff>
      <xdr:row>50</xdr:row>
      <xdr:rowOff>434975</xdr:rowOff>
    </xdr:to>
    <xdr:cxnSp macro="">
      <xdr:nvCxnSpPr>
        <xdr:cNvPr id="6" name="Egyenes összekötő nyíllal 5"/>
        <xdr:cNvCxnSpPr>
          <a:stCxn id="5" idx="2"/>
        </xdr:cNvCxnSpPr>
      </xdr:nvCxnSpPr>
      <xdr:spPr>
        <a:xfrm>
          <a:off x="1608081" y="7838398"/>
          <a:ext cx="771198" cy="413646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675412</xdr:colOff>
      <xdr:row>48</xdr:row>
      <xdr:rowOff>291352</xdr:rowOff>
    </xdr:from>
    <xdr:to>
      <xdr:col>5</xdr:col>
      <xdr:colOff>1277471</xdr:colOff>
      <xdr:row>56</xdr:row>
      <xdr:rowOff>225136</xdr:rowOff>
    </xdr:to>
    <xdr:cxnSp macro="">
      <xdr:nvCxnSpPr>
        <xdr:cNvPr id="7" name="Egyenes összekötő nyíllal 6"/>
        <xdr:cNvCxnSpPr/>
      </xdr:nvCxnSpPr>
      <xdr:spPr>
        <a:xfrm flipH="1">
          <a:off x="3476883" y="7194176"/>
          <a:ext cx="3089764" cy="3665342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2263775</xdr:colOff>
      <xdr:row>49</xdr:row>
      <xdr:rowOff>101599</xdr:rowOff>
    </xdr:from>
    <xdr:to>
      <xdr:col>5</xdr:col>
      <xdr:colOff>697923</xdr:colOff>
      <xdr:row>57</xdr:row>
      <xdr:rowOff>244474</xdr:rowOff>
    </xdr:to>
    <xdr:pic>
      <xdr:nvPicPr>
        <xdr:cNvPr id="8" name="Kép 7"/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6750"/>
        <a:stretch/>
      </xdr:blipFill>
      <xdr:spPr>
        <a:xfrm>
          <a:off x="2378075" y="7407274"/>
          <a:ext cx="3596698" cy="3876675"/>
        </a:xfrm>
        <a:prstGeom prst="rect">
          <a:avLst/>
        </a:prstGeom>
      </xdr:spPr>
    </xdr:pic>
    <xdr:clientData/>
  </xdr:twoCellAnchor>
  <xdr:twoCellAnchor>
    <xdr:from>
      <xdr:col>1</xdr:col>
      <xdr:colOff>1866901</xdr:colOff>
      <xdr:row>56</xdr:row>
      <xdr:rowOff>48492</xdr:rowOff>
    </xdr:from>
    <xdr:to>
      <xdr:col>3</xdr:col>
      <xdr:colOff>658091</xdr:colOff>
      <xdr:row>57</xdr:row>
      <xdr:rowOff>294409</xdr:rowOff>
    </xdr:to>
    <xdr:sp macro="" textlink="">
      <xdr:nvSpPr>
        <xdr:cNvPr id="9" name="Ellipszis 8"/>
        <xdr:cNvSpPr/>
      </xdr:nvSpPr>
      <xdr:spPr>
        <a:xfrm>
          <a:off x="2381251" y="10621242"/>
          <a:ext cx="1067665" cy="712642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</xdr:col>
      <xdr:colOff>1464879</xdr:colOff>
      <xdr:row>50</xdr:row>
      <xdr:rowOff>197289</xdr:rowOff>
    </xdr:from>
    <xdr:to>
      <xdr:col>3</xdr:col>
      <xdr:colOff>131379</xdr:colOff>
      <xdr:row>51</xdr:row>
      <xdr:rowOff>321879</xdr:rowOff>
    </xdr:to>
    <xdr:sp macro="" textlink="">
      <xdr:nvSpPr>
        <xdr:cNvPr id="10" name="Ellipszis 9"/>
        <xdr:cNvSpPr/>
      </xdr:nvSpPr>
      <xdr:spPr>
        <a:xfrm>
          <a:off x="1979229" y="7969689"/>
          <a:ext cx="942975" cy="591315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hu-HU" sz="1100"/>
        </a:p>
      </xdr:txBody>
    </xdr:sp>
    <xdr:clientData/>
  </xdr:twoCellAnchor>
  <xdr:twoCellAnchor>
    <xdr:from>
      <xdr:col>1</xdr:col>
      <xdr:colOff>663466</xdr:colOff>
      <xdr:row>49</xdr:row>
      <xdr:rowOff>183931</xdr:rowOff>
    </xdr:from>
    <xdr:to>
      <xdr:col>1</xdr:col>
      <xdr:colOff>1527937</xdr:colOff>
      <xdr:row>50</xdr:row>
      <xdr:rowOff>21329</xdr:rowOff>
    </xdr:to>
    <xdr:sp macro="" textlink="">
      <xdr:nvSpPr>
        <xdr:cNvPr id="11" name="Szövegdoboz 10"/>
        <xdr:cNvSpPr txBox="1"/>
      </xdr:nvSpPr>
      <xdr:spPr>
        <a:xfrm>
          <a:off x="1177816" y="7489606"/>
          <a:ext cx="864471" cy="3041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hu-HU" sz="1100"/>
            <a:t>Jobb klikk</a:t>
          </a:r>
        </a:p>
      </xdr:txBody>
    </xdr:sp>
    <xdr:clientData/>
  </xdr:twoCellAnchor>
  <xdr:twoCellAnchor>
    <xdr:from>
      <xdr:col>1</xdr:col>
      <xdr:colOff>1095702</xdr:colOff>
      <xdr:row>50</xdr:row>
      <xdr:rowOff>21329</xdr:rowOff>
    </xdr:from>
    <xdr:to>
      <xdr:col>2</xdr:col>
      <xdr:colOff>1313</xdr:colOff>
      <xdr:row>50</xdr:row>
      <xdr:rowOff>434975</xdr:rowOff>
    </xdr:to>
    <xdr:cxnSp macro="">
      <xdr:nvCxnSpPr>
        <xdr:cNvPr id="12" name="Egyenes összekötő nyíllal 11"/>
        <xdr:cNvCxnSpPr>
          <a:stCxn id="11" idx="2"/>
        </xdr:cNvCxnSpPr>
      </xdr:nvCxnSpPr>
      <xdr:spPr>
        <a:xfrm>
          <a:off x="1610052" y="7793729"/>
          <a:ext cx="772511" cy="413646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675412</xdr:colOff>
      <xdr:row>48</xdr:row>
      <xdr:rowOff>291352</xdr:rowOff>
    </xdr:from>
    <xdr:to>
      <xdr:col>5</xdr:col>
      <xdr:colOff>1277471</xdr:colOff>
      <xdr:row>56</xdr:row>
      <xdr:rowOff>225136</xdr:rowOff>
    </xdr:to>
    <xdr:cxnSp macro="">
      <xdr:nvCxnSpPr>
        <xdr:cNvPr id="13" name="Egyenes összekötő nyíllal 12"/>
        <xdr:cNvCxnSpPr/>
      </xdr:nvCxnSpPr>
      <xdr:spPr>
        <a:xfrm flipH="1">
          <a:off x="3466237" y="7158877"/>
          <a:ext cx="3088084" cy="3639009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23</xdr:row>
      <xdr:rowOff>201706</xdr:rowOff>
    </xdr:from>
    <xdr:to>
      <xdr:col>9</xdr:col>
      <xdr:colOff>268941</xdr:colOff>
      <xdr:row>31</xdr:row>
      <xdr:rowOff>217911</xdr:rowOff>
    </xdr:to>
    <xdr:pic>
      <xdr:nvPicPr>
        <xdr:cNvPr id="20" name="Kép 1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69324"/>
          <a:ext cx="10062882" cy="1809146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0</xdr:col>
      <xdr:colOff>44824</xdr:colOff>
      <xdr:row>33</xdr:row>
      <xdr:rowOff>168088</xdr:rowOff>
    </xdr:from>
    <xdr:to>
      <xdr:col>5</xdr:col>
      <xdr:colOff>516368</xdr:colOff>
      <xdr:row>36</xdr:row>
      <xdr:rowOff>254560</xdr:rowOff>
    </xdr:to>
    <xdr:pic>
      <xdr:nvPicPr>
        <xdr:cNvPr id="16" name="Kép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24" y="7776882"/>
          <a:ext cx="5760720" cy="75882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504265</xdr:colOff>
      <xdr:row>18</xdr:row>
      <xdr:rowOff>201706</xdr:rowOff>
    </xdr:from>
    <xdr:to>
      <xdr:col>5</xdr:col>
      <xdr:colOff>1491280</xdr:colOff>
      <xdr:row>20</xdr:row>
      <xdr:rowOff>220831</xdr:rowOff>
    </xdr:to>
    <xdr:pic>
      <xdr:nvPicPr>
        <xdr:cNvPr id="18" name="Kép 17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9736" y="4448735"/>
          <a:ext cx="5760720" cy="46736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5</xdr:col>
      <xdr:colOff>358587</xdr:colOff>
      <xdr:row>34</xdr:row>
      <xdr:rowOff>145674</xdr:rowOff>
    </xdr:from>
    <xdr:to>
      <xdr:col>9</xdr:col>
      <xdr:colOff>305172</xdr:colOff>
      <xdr:row>37</xdr:row>
      <xdr:rowOff>81800</xdr:rowOff>
    </xdr:to>
    <xdr:pic>
      <xdr:nvPicPr>
        <xdr:cNvPr id="19" name="Kép 18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7763" y="8337174"/>
          <a:ext cx="4451350" cy="74295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>
    <xdr:from>
      <xdr:col>0</xdr:col>
      <xdr:colOff>504265</xdr:colOff>
      <xdr:row>20</xdr:row>
      <xdr:rowOff>145676</xdr:rowOff>
    </xdr:from>
    <xdr:to>
      <xdr:col>4</xdr:col>
      <xdr:colOff>437030</xdr:colOff>
      <xdr:row>23</xdr:row>
      <xdr:rowOff>190501</xdr:rowOff>
    </xdr:to>
    <xdr:cxnSp macro="">
      <xdr:nvCxnSpPr>
        <xdr:cNvPr id="23" name="Egyenes összekötő nyíllal 22"/>
        <xdr:cNvCxnSpPr/>
      </xdr:nvCxnSpPr>
      <xdr:spPr>
        <a:xfrm flipV="1">
          <a:off x="504265" y="4840941"/>
          <a:ext cx="4661647" cy="717178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1759324</xdr:colOff>
      <xdr:row>31</xdr:row>
      <xdr:rowOff>190500</xdr:rowOff>
    </xdr:from>
    <xdr:to>
      <xdr:col>7</xdr:col>
      <xdr:colOff>224117</xdr:colOff>
      <xdr:row>36</xdr:row>
      <xdr:rowOff>67236</xdr:rowOff>
    </xdr:to>
    <xdr:cxnSp macro="">
      <xdr:nvCxnSpPr>
        <xdr:cNvPr id="25" name="Egyenes összekötő nyíllal 24"/>
        <xdr:cNvCxnSpPr/>
      </xdr:nvCxnSpPr>
      <xdr:spPr>
        <a:xfrm>
          <a:off x="7048500" y="7709647"/>
          <a:ext cx="1490382" cy="997324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459441</xdr:colOff>
      <xdr:row>20</xdr:row>
      <xdr:rowOff>190500</xdr:rowOff>
    </xdr:from>
    <xdr:to>
      <xdr:col>5</xdr:col>
      <xdr:colOff>1019736</xdr:colOff>
      <xdr:row>31</xdr:row>
      <xdr:rowOff>22413</xdr:rowOff>
    </xdr:to>
    <xdr:cxnSp macro="">
      <xdr:nvCxnSpPr>
        <xdr:cNvPr id="26" name="Egyenes összekötő nyíllal 25"/>
        <xdr:cNvCxnSpPr/>
      </xdr:nvCxnSpPr>
      <xdr:spPr>
        <a:xfrm flipV="1">
          <a:off x="459441" y="4885765"/>
          <a:ext cx="5849471" cy="2297207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1030943</xdr:colOff>
      <xdr:row>20</xdr:row>
      <xdr:rowOff>201706</xdr:rowOff>
    </xdr:from>
    <xdr:to>
      <xdr:col>5</xdr:col>
      <xdr:colOff>1131795</xdr:colOff>
      <xdr:row>30</xdr:row>
      <xdr:rowOff>156883</xdr:rowOff>
    </xdr:to>
    <xdr:cxnSp macro="">
      <xdr:nvCxnSpPr>
        <xdr:cNvPr id="28" name="Egyenes összekötő nyíllal 27"/>
        <xdr:cNvCxnSpPr/>
      </xdr:nvCxnSpPr>
      <xdr:spPr>
        <a:xfrm flipH="1">
          <a:off x="6320119" y="5255559"/>
          <a:ext cx="100852" cy="2196353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33618</xdr:colOff>
      <xdr:row>32</xdr:row>
      <xdr:rowOff>67236</xdr:rowOff>
    </xdr:from>
    <xdr:to>
      <xdr:col>5</xdr:col>
      <xdr:colOff>358589</xdr:colOff>
      <xdr:row>34</xdr:row>
      <xdr:rowOff>22412</xdr:rowOff>
    </xdr:to>
    <xdr:cxnSp macro="">
      <xdr:nvCxnSpPr>
        <xdr:cNvPr id="29" name="Egyenes összekötő nyíllal 28"/>
        <xdr:cNvCxnSpPr/>
      </xdr:nvCxnSpPr>
      <xdr:spPr>
        <a:xfrm flipV="1">
          <a:off x="4762500" y="7451912"/>
          <a:ext cx="885265" cy="403412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0</xdr:col>
      <xdr:colOff>437029</xdr:colOff>
      <xdr:row>32</xdr:row>
      <xdr:rowOff>22412</xdr:rowOff>
    </xdr:from>
    <xdr:to>
      <xdr:col>5</xdr:col>
      <xdr:colOff>89648</xdr:colOff>
      <xdr:row>34</xdr:row>
      <xdr:rowOff>112059</xdr:rowOff>
    </xdr:to>
    <xdr:cxnSp macro="">
      <xdr:nvCxnSpPr>
        <xdr:cNvPr id="43" name="Egyenes összekötő nyíllal 42"/>
        <xdr:cNvCxnSpPr/>
      </xdr:nvCxnSpPr>
      <xdr:spPr>
        <a:xfrm>
          <a:off x="437029" y="7407088"/>
          <a:ext cx="4941795" cy="537883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31</xdr:row>
      <xdr:rowOff>168088</xdr:rowOff>
    </xdr:from>
    <xdr:to>
      <xdr:col>6</xdr:col>
      <xdr:colOff>1019735</xdr:colOff>
      <xdr:row>35</xdr:row>
      <xdr:rowOff>11206</xdr:rowOff>
    </xdr:to>
    <xdr:cxnSp macro="">
      <xdr:nvCxnSpPr>
        <xdr:cNvPr id="50" name="Egyenes összekötő nyíllal 49"/>
        <xdr:cNvCxnSpPr/>
      </xdr:nvCxnSpPr>
      <xdr:spPr>
        <a:xfrm>
          <a:off x="515471" y="7687235"/>
          <a:ext cx="7732058" cy="739589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zszolgaltato@ohunonprofit.hu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9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rgb="FFC00000"/>
  </sheetPr>
  <dimension ref="A1:H162"/>
  <sheetViews>
    <sheetView view="pageBreakPreview" zoomScale="85" zoomScaleNormal="100" zoomScaleSheetLayoutView="85" workbookViewId="0">
      <selection activeCell="A2" sqref="A2"/>
    </sheetView>
  </sheetViews>
  <sheetFormatPr defaultRowHeight="15" x14ac:dyDescent="0.25"/>
  <cols>
    <col min="1" max="1" width="7.7109375" style="109" customWidth="1"/>
    <col min="2" max="2" width="28" style="133" customWidth="1"/>
    <col min="3" max="3" width="6.140625" style="133" customWidth="1"/>
    <col min="4" max="4" width="28.85546875" style="133" customWidth="1"/>
    <col min="5" max="5" width="8.42578125" style="133" customWidth="1"/>
    <col min="6" max="6" width="29" style="133" bestFit="1" customWidth="1"/>
    <col min="7" max="7" width="16.28515625" style="133" bestFit="1" customWidth="1"/>
    <col min="8" max="8" width="13.140625" style="133" customWidth="1"/>
    <col min="9" max="9" width="9.140625" style="133"/>
    <col min="10" max="10" width="5.7109375" style="133" customWidth="1"/>
    <col min="11" max="11" width="0.28515625" style="133" customWidth="1"/>
    <col min="12" max="12" width="4" style="133" customWidth="1"/>
    <col min="13" max="16384" width="9.140625" style="133"/>
  </cols>
  <sheetData>
    <row r="1" spans="1:8" x14ac:dyDescent="0.25">
      <c r="A1" s="109" t="s">
        <v>697</v>
      </c>
    </row>
    <row r="2" spans="1:8" ht="21" customHeight="1" thickBot="1" x14ac:dyDescent="0.3">
      <c r="A2" s="237" t="s">
        <v>102</v>
      </c>
    </row>
    <row r="3" spans="1:8" ht="21" customHeight="1" thickTop="1" x14ac:dyDescent="0.25">
      <c r="A3" s="495" t="s">
        <v>703</v>
      </c>
      <c r="B3" s="496"/>
      <c r="C3" s="496"/>
      <c r="D3" s="496"/>
      <c r="E3" s="496"/>
      <c r="F3" s="496"/>
      <c r="G3" s="496"/>
      <c r="H3" s="497"/>
    </row>
    <row r="4" spans="1:8" ht="21" customHeight="1" x14ac:dyDescent="0.25">
      <c r="A4" s="498"/>
      <c r="B4" s="499"/>
      <c r="C4" s="499"/>
      <c r="D4" s="499"/>
      <c r="E4" s="499"/>
      <c r="F4" s="499"/>
      <c r="G4" s="499"/>
      <c r="H4" s="500"/>
    </row>
    <row r="5" spans="1:8" ht="15.75" customHeight="1" x14ac:dyDescent="0.25">
      <c r="A5" s="498"/>
      <c r="B5" s="499"/>
      <c r="C5" s="499"/>
      <c r="D5" s="499"/>
      <c r="E5" s="499"/>
      <c r="F5" s="499"/>
      <c r="G5" s="499"/>
      <c r="H5" s="500"/>
    </row>
    <row r="6" spans="1:8" ht="23.25" customHeight="1" x14ac:dyDescent="0.25">
      <c r="A6" s="502" t="s">
        <v>587</v>
      </c>
      <c r="B6" s="503"/>
      <c r="C6" s="503"/>
      <c r="D6" s="503"/>
      <c r="E6" s="503"/>
      <c r="F6" s="503"/>
      <c r="G6" s="503"/>
      <c r="H6" s="504"/>
    </row>
    <row r="7" spans="1:8" ht="23.25" customHeight="1" x14ac:dyDescent="0.25">
      <c r="A7" s="502" t="s">
        <v>588</v>
      </c>
      <c r="B7" s="503"/>
      <c r="C7" s="503"/>
      <c r="D7" s="503"/>
      <c r="E7" s="503"/>
      <c r="F7" s="503"/>
      <c r="G7" s="503"/>
      <c r="H7" s="504"/>
    </row>
    <row r="8" spans="1:8" ht="37.5" customHeight="1" x14ac:dyDescent="0.25">
      <c r="A8" s="501" t="s">
        <v>575</v>
      </c>
      <c r="B8" s="501"/>
      <c r="C8" s="501"/>
      <c r="D8" s="501"/>
      <c r="E8" s="501"/>
      <c r="F8" s="501"/>
      <c r="G8" s="501"/>
    </row>
    <row r="9" spans="1:8" ht="7.5" customHeight="1" x14ac:dyDescent="0.25">
      <c r="A9" s="228"/>
      <c r="B9" s="228"/>
      <c r="C9" s="228"/>
      <c r="D9" s="228"/>
      <c r="E9" s="228"/>
      <c r="F9" s="228"/>
      <c r="G9" s="164"/>
    </row>
    <row r="10" spans="1:8" ht="15.75" x14ac:dyDescent="0.25">
      <c r="A10" s="106" t="s">
        <v>103</v>
      </c>
      <c r="B10" s="165"/>
      <c r="C10" s="165"/>
      <c r="D10" s="165"/>
      <c r="E10" s="165"/>
      <c r="F10" s="165"/>
      <c r="G10" s="165"/>
    </row>
    <row r="11" spans="1:8" ht="15.75" x14ac:dyDescent="0.25">
      <c r="A11" s="148" t="s">
        <v>104</v>
      </c>
      <c r="B11" s="164"/>
      <c r="C11" s="164"/>
      <c r="D11" s="164"/>
      <c r="E11" s="164"/>
      <c r="F11" s="164"/>
      <c r="G11" s="164"/>
    </row>
    <row r="12" spans="1:8" ht="15.75" x14ac:dyDescent="0.25">
      <c r="A12" s="107" t="s">
        <v>105</v>
      </c>
      <c r="B12" s="164"/>
      <c r="C12" s="164"/>
      <c r="D12" s="164"/>
      <c r="E12" s="164"/>
      <c r="F12" s="164"/>
      <c r="G12" s="164"/>
    </row>
    <row r="13" spans="1:8" ht="32.25" customHeight="1" x14ac:dyDescent="0.25">
      <c r="A13" s="505" t="s">
        <v>656</v>
      </c>
      <c r="B13" s="505"/>
      <c r="C13" s="505"/>
      <c r="D13" s="505"/>
      <c r="E13" s="505"/>
      <c r="F13" s="505"/>
      <c r="G13" s="505"/>
      <c r="H13" s="505"/>
    </row>
    <row r="14" spans="1:8" ht="27.75" customHeight="1" x14ac:dyDescent="0.25">
      <c r="A14" s="107" t="s">
        <v>106</v>
      </c>
      <c r="B14" s="164"/>
      <c r="C14" s="164"/>
      <c r="D14" s="164"/>
      <c r="E14" s="164"/>
      <c r="F14" s="164"/>
      <c r="G14" s="164"/>
    </row>
    <row r="15" spans="1:8" ht="15.75" x14ac:dyDescent="0.25">
      <c r="A15" s="107" t="s">
        <v>107</v>
      </c>
      <c r="B15" s="164"/>
      <c r="C15" s="164"/>
      <c r="D15" s="164"/>
      <c r="E15" s="164"/>
      <c r="F15" s="164"/>
      <c r="G15" s="164"/>
    </row>
    <row r="16" spans="1:8" ht="18" customHeight="1" x14ac:dyDescent="0.25">
      <c r="A16" s="107" t="s">
        <v>693</v>
      </c>
      <c r="B16" s="164"/>
      <c r="C16" s="164"/>
      <c r="D16" s="164"/>
      <c r="E16" s="164"/>
      <c r="F16" s="164"/>
      <c r="G16" s="164"/>
    </row>
    <row r="17" spans="1:7" ht="18" customHeight="1" x14ac:dyDescent="0.25">
      <c r="A17" s="107" t="s">
        <v>682</v>
      </c>
      <c r="B17" s="164"/>
      <c r="C17" s="164"/>
      <c r="D17" s="164"/>
      <c r="E17" s="164"/>
      <c r="F17" s="164"/>
      <c r="G17" s="164"/>
    </row>
    <row r="18" spans="1:7" ht="18" customHeight="1" x14ac:dyDescent="0.25">
      <c r="A18" s="147" t="s">
        <v>687</v>
      </c>
      <c r="B18" s="164"/>
      <c r="C18" s="164"/>
      <c r="D18" s="164"/>
      <c r="E18" s="164"/>
      <c r="F18" s="164"/>
      <c r="G18" s="164"/>
    </row>
    <row r="19" spans="1:7" ht="18" customHeight="1" x14ac:dyDescent="0.25">
      <c r="A19" s="148" t="s">
        <v>654</v>
      </c>
      <c r="B19" s="164"/>
      <c r="C19" s="164"/>
      <c r="D19" s="164"/>
      <c r="E19" s="164"/>
      <c r="F19" s="164"/>
      <c r="G19" s="164"/>
    </row>
    <row r="20" spans="1:7" ht="18" customHeight="1" x14ac:dyDescent="0.25">
      <c r="A20" s="148"/>
      <c r="B20" s="164"/>
      <c r="C20" s="164"/>
      <c r="D20" s="164"/>
      <c r="E20" s="164"/>
      <c r="F20" s="164"/>
      <c r="G20" s="164"/>
    </row>
    <row r="21" spans="1:7" ht="18" customHeight="1" x14ac:dyDescent="0.25">
      <c r="A21" s="148"/>
      <c r="B21" s="164"/>
      <c r="C21" s="164"/>
      <c r="D21" s="164"/>
      <c r="E21" s="164"/>
      <c r="F21" s="164"/>
      <c r="G21" s="164"/>
    </row>
    <row r="22" spans="1:7" ht="18" customHeight="1" x14ac:dyDescent="0.25">
      <c r="A22" s="148"/>
      <c r="B22" s="164"/>
      <c r="C22" s="164"/>
      <c r="D22" s="164"/>
      <c r="E22" s="164"/>
      <c r="F22" s="164"/>
      <c r="G22" s="164"/>
    </row>
    <row r="23" spans="1:7" ht="18" customHeight="1" x14ac:dyDescent="0.25">
      <c r="A23" s="148"/>
      <c r="B23" s="164"/>
      <c r="C23" s="164"/>
      <c r="D23" s="164"/>
      <c r="E23" s="164"/>
      <c r="F23" s="164"/>
      <c r="G23" s="164"/>
    </row>
    <row r="24" spans="1:7" ht="18" customHeight="1" x14ac:dyDescent="0.25">
      <c r="A24" s="148"/>
      <c r="B24" s="164"/>
      <c r="C24" s="164"/>
      <c r="D24" s="164"/>
      <c r="E24" s="164"/>
      <c r="F24" s="164"/>
      <c r="G24" s="164"/>
    </row>
    <row r="25" spans="1:7" ht="18" customHeight="1" x14ac:dyDescent="0.25">
      <c r="A25" s="148"/>
      <c r="B25" s="164"/>
      <c r="C25" s="164"/>
      <c r="D25" s="164"/>
      <c r="E25" s="164"/>
      <c r="F25" s="164"/>
      <c r="G25" s="164"/>
    </row>
    <row r="26" spans="1:7" ht="18" customHeight="1" x14ac:dyDescent="0.25">
      <c r="A26" s="148"/>
      <c r="B26" s="164"/>
      <c r="C26" s="164"/>
      <c r="D26" s="164"/>
      <c r="E26" s="164"/>
      <c r="F26" s="164"/>
      <c r="G26" s="164"/>
    </row>
    <row r="27" spans="1:7" ht="18" customHeight="1" x14ac:dyDescent="0.25">
      <c r="A27" s="148"/>
      <c r="B27" s="164"/>
      <c r="C27" s="164"/>
      <c r="D27" s="164"/>
      <c r="E27" s="164"/>
      <c r="F27" s="164"/>
      <c r="G27" s="164"/>
    </row>
    <row r="28" spans="1:7" ht="18" customHeight="1" x14ac:dyDescent="0.25">
      <c r="A28" s="148"/>
      <c r="B28" s="164"/>
      <c r="C28" s="164"/>
      <c r="D28" s="164"/>
      <c r="E28" s="164"/>
      <c r="F28" s="164"/>
      <c r="G28" s="164"/>
    </row>
    <row r="29" spans="1:7" ht="18" customHeight="1" x14ac:dyDescent="0.25">
      <c r="A29" s="148"/>
      <c r="B29" s="164"/>
      <c r="C29" s="164"/>
      <c r="D29" s="164"/>
      <c r="E29" s="164"/>
      <c r="F29" s="164"/>
      <c r="G29" s="164"/>
    </row>
    <row r="30" spans="1:7" ht="18" customHeight="1" x14ac:dyDescent="0.25">
      <c r="A30" s="148"/>
      <c r="B30" s="164"/>
      <c r="C30" s="164"/>
      <c r="D30" s="164"/>
      <c r="E30" s="164"/>
      <c r="F30" s="164"/>
      <c r="G30" s="164"/>
    </row>
    <row r="31" spans="1:7" ht="18" customHeight="1" x14ac:dyDescent="0.25">
      <c r="A31" s="148"/>
      <c r="B31" s="164"/>
      <c r="C31" s="164"/>
      <c r="D31" s="164"/>
      <c r="E31" s="164"/>
      <c r="F31" s="164"/>
      <c r="G31" s="164"/>
    </row>
    <row r="32" spans="1:7" ht="18" customHeight="1" x14ac:dyDescent="0.25">
      <c r="A32" s="148"/>
      <c r="B32" s="164"/>
      <c r="C32" s="164"/>
      <c r="D32" s="164"/>
      <c r="E32" s="164"/>
      <c r="F32" s="164"/>
      <c r="G32" s="164"/>
    </row>
    <row r="33" spans="1:7" ht="18" customHeight="1" x14ac:dyDescent="0.25">
      <c r="A33" s="148"/>
      <c r="B33" s="164"/>
      <c r="C33" s="164"/>
      <c r="D33" s="164"/>
      <c r="E33" s="164"/>
      <c r="F33" s="164"/>
      <c r="G33" s="164"/>
    </row>
    <row r="34" spans="1:7" ht="18" customHeight="1" x14ac:dyDescent="0.25">
      <c r="A34" s="148"/>
      <c r="B34" s="164"/>
      <c r="C34" s="164"/>
      <c r="D34" s="164"/>
      <c r="E34" s="164"/>
      <c r="F34" s="164"/>
      <c r="G34" s="164"/>
    </row>
    <row r="35" spans="1:7" ht="18" customHeight="1" x14ac:dyDescent="0.25">
      <c r="A35" s="148"/>
      <c r="B35" s="164"/>
      <c r="C35" s="164"/>
      <c r="D35" s="164"/>
      <c r="E35" s="164"/>
      <c r="F35" s="164"/>
      <c r="G35" s="164"/>
    </row>
    <row r="36" spans="1:7" ht="18" customHeight="1" x14ac:dyDescent="0.25">
      <c r="A36" s="148"/>
      <c r="B36" s="164"/>
      <c r="C36" s="164"/>
      <c r="D36" s="164"/>
      <c r="E36" s="164"/>
      <c r="F36" s="164"/>
      <c r="G36" s="164"/>
    </row>
    <row r="37" spans="1:7" ht="28.5" customHeight="1" x14ac:dyDescent="0.25">
      <c r="A37" s="148"/>
      <c r="B37" s="164"/>
      <c r="C37" s="164"/>
      <c r="D37" s="164"/>
      <c r="E37" s="164"/>
      <c r="F37" s="164"/>
      <c r="G37" s="164"/>
    </row>
    <row r="38" spans="1:7" ht="19.5" customHeight="1" x14ac:dyDescent="0.25">
      <c r="A38" s="148"/>
      <c r="B38" s="164"/>
      <c r="C38" s="164"/>
      <c r="D38" s="164"/>
      <c r="E38" s="164"/>
      <c r="F38" s="164"/>
      <c r="G38" s="164"/>
    </row>
    <row r="39" spans="1:7" ht="99" customHeight="1" x14ac:dyDescent="0.25">
      <c r="A39" s="501" t="s">
        <v>694</v>
      </c>
      <c r="B39" s="501"/>
      <c r="C39" s="501"/>
      <c r="D39" s="501"/>
      <c r="E39" s="501"/>
      <c r="F39" s="501"/>
      <c r="G39" s="501"/>
    </row>
    <row r="40" spans="1:7" ht="20.25" customHeight="1" x14ac:dyDescent="0.25"/>
    <row r="41" spans="1:7" ht="19.5" customHeight="1" x14ac:dyDescent="0.25">
      <c r="A41" s="492" t="s">
        <v>511</v>
      </c>
      <c r="B41" s="501"/>
      <c r="C41" s="501"/>
      <c r="D41" s="501"/>
      <c r="E41" s="501"/>
      <c r="F41" s="501"/>
      <c r="G41" s="501"/>
    </row>
    <row r="42" spans="1:7" ht="20.25" customHeight="1" x14ac:dyDescent="0.25">
      <c r="A42" s="148" t="s">
        <v>512</v>
      </c>
      <c r="B42" s="164"/>
      <c r="C42" s="164"/>
      <c r="D42" s="164"/>
      <c r="E42" s="164"/>
      <c r="F42" s="164"/>
      <c r="G42" s="164"/>
    </row>
    <row r="43" spans="1:7" ht="38.25" customHeight="1" x14ac:dyDescent="0.25">
      <c r="A43" s="501" t="s">
        <v>109</v>
      </c>
      <c r="B43" s="501"/>
      <c r="C43" s="501"/>
      <c r="D43" s="501"/>
      <c r="E43" s="501"/>
      <c r="F43" s="501"/>
      <c r="G43" s="501"/>
    </row>
    <row r="44" spans="1:7" ht="12" customHeight="1" x14ac:dyDescent="0.25">
      <c r="A44" s="133"/>
    </row>
    <row r="45" spans="1:7" ht="25.5" hidden="1" customHeight="1" x14ac:dyDescent="0.25">
      <c r="G45" s="111"/>
    </row>
    <row r="46" spans="1:7" ht="15.75" x14ac:dyDescent="0.25">
      <c r="A46" s="106" t="s">
        <v>108</v>
      </c>
      <c r="G46" s="111"/>
    </row>
    <row r="47" spans="1:7" ht="15.75" x14ac:dyDescent="0.25">
      <c r="A47" s="493" t="s">
        <v>425</v>
      </c>
      <c r="B47" s="493"/>
      <c r="C47" s="493"/>
      <c r="D47" s="493"/>
      <c r="E47" s="493"/>
      <c r="F47" s="493"/>
      <c r="G47" s="493"/>
    </row>
    <row r="48" spans="1:7" ht="29.25" customHeight="1" x14ac:dyDescent="0.25">
      <c r="A48" s="493" t="s">
        <v>503</v>
      </c>
      <c r="B48" s="493"/>
      <c r="C48" s="493"/>
      <c r="D48" s="493"/>
      <c r="E48" s="493"/>
      <c r="F48" s="493"/>
      <c r="G48" s="493"/>
    </row>
    <row r="49" spans="1:7" ht="36.75" customHeight="1" x14ac:dyDescent="0.25">
      <c r="A49" s="494" t="s">
        <v>679</v>
      </c>
      <c r="B49" s="494"/>
      <c r="C49" s="494"/>
      <c r="D49" s="494"/>
      <c r="E49" s="494"/>
      <c r="F49" s="494"/>
      <c r="G49" s="494"/>
    </row>
    <row r="50" spans="1:7" ht="36.75" customHeight="1" x14ac:dyDescent="0.25">
      <c r="A50" s="229"/>
      <c r="B50" s="229"/>
      <c r="C50" s="229"/>
      <c r="D50" s="229"/>
      <c r="E50" s="229"/>
      <c r="F50" s="229"/>
      <c r="G50" s="111"/>
    </row>
    <row r="51" spans="1:7" ht="36.75" customHeight="1" x14ac:dyDescent="0.25">
      <c r="A51" s="229"/>
      <c r="B51" s="229"/>
      <c r="C51" s="229"/>
      <c r="D51" s="229"/>
      <c r="E51" s="229"/>
      <c r="F51" s="229"/>
      <c r="G51" s="111"/>
    </row>
    <row r="52" spans="1:7" ht="36.75" customHeight="1" x14ac:dyDescent="0.25">
      <c r="A52" s="133"/>
      <c r="G52" s="111"/>
    </row>
    <row r="53" spans="1:7" ht="36.75" customHeight="1" x14ac:dyDescent="0.25">
      <c r="A53" s="133"/>
      <c r="G53" s="111"/>
    </row>
    <row r="54" spans="1:7" ht="36.75" customHeight="1" x14ac:dyDescent="0.25">
      <c r="A54" s="133"/>
      <c r="G54" s="111"/>
    </row>
    <row r="55" spans="1:7" ht="36.75" customHeight="1" x14ac:dyDescent="0.25">
      <c r="A55" s="133"/>
      <c r="G55" s="111"/>
    </row>
    <row r="56" spans="1:7" ht="36.75" customHeight="1" x14ac:dyDescent="0.25">
      <c r="A56" s="229"/>
      <c r="B56" s="229"/>
      <c r="C56" s="229"/>
      <c r="D56" s="229"/>
      <c r="E56" s="229"/>
      <c r="F56" s="229"/>
      <c r="G56" s="111"/>
    </row>
    <row r="57" spans="1:7" ht="36.75" customHeight="1" x14ac:dyDescent="0.25">
      <c r="A57" s="229"/>
      <c r="B57" s="229"/>
      <c r="C57" s="229"/>
      <c r="D57" s="229"/>
      <c r="E57" s="229"/>
      <c r="F57" s="229"/>
      <c r="G57" s="111"/>
    </row>
    <row r="58" spans="1:7" ht="25.5" customHeight="1" x14ac:dyDescent="0.25">
      <c r="A58" s="229"/>
      <c r="B58" s="229"/>
      <c r="C58" s="229"/>
      <c r="D58" s="229"/>
      <c r="E58" s="229"/>
      <c r="F58" s="229"/>
      <c r="G58" s="111"/>
    </row>
    <row r="59" spans="1:7" ht="39" customHeight="1" x14ac:dyDescent="0.25">
      <c r="A59" s="493" t="s">
        <v>504</v>
      </c>
      <c r="B59" s="493"/>
      <c r="C59" s="493"/>
      <c r="D59" s="493"/>
      <c r="E59" s="493"/>
      <c r="F59" s="493"/>
      <c r="G59" s="493"/>
    </row>
    <row r="60" spans="1:7" ht="4.5" customHeight="1" x14ac:dyDescent="0.25"/>
    <row r="61" spans="1:7" ht="15.75" x14ac:dyDescent="0.25">
      <c r="A61" s="108" t="s">
        <v>110</v>
      </c>
    </row>
    <row r="63" spans="1:7" ht="15.75" x14ac:dyDescent="0.25">
      <c r="A63" s="147" t="s">
        <v>491</v>
      </c>
    </row>
    <row r="65" spans="1:8" ht="15.75" x14ac:dyDescent="0.25">
      <c r="A65" s="110" t="s">
        <v>426</v>
      </c>
    </row>
    <row r="66" spans="1:8" ht="22.5" customHeight="1" x14ac:dyDescent="0.25"/>
    <row r="67" spans="1:8" ht="41.25" customHeight="1" x14ac:dyDescent="0.25">
      <c r="A67" s="492" t="s">
        <v>531</v>
      </c>
      <c r="B67" s="492"/>
      <c r="C67" s="492"/>
      <c r="D67" s="492"/>
      <c r="E67" s="492"/>
      <c r="F67" s="492"/>
      <c r="G67" s="492"/>
    </row>
    <row r="68" spans="1:8" ht="9.75" customHeight="1" x14ac:dyDescent="0.25"/>
    <row r="69" spans="1:8" ht="37.5" customHeight="1" x14ac:dyDescent="0.25">
      <c r="A69" s="492" t="s">
        <v>702</v>
      </c>
      <c r="B69" s="492"/>
      <c r="C69" s="492"/>
      <c r="D69" s="492"/>
      <c r="E69" s="492"/>
      <c r="F69" s="492"/>
      <c r="G69" s="492"/>
      <c r="H69" s="492"/>
    </row>
    <row r="70" spans="1:8" ht="12.75" customHeight="1" x14ac:dyDescent="0.25"/>
    <row r="71" spans="1:8" ht="39.75" customHeight="1" x14ac:dyDescent="0.25">
      <c r="A71" s="492" t="s">
        <v>532</v>
      </c>
      <c r="B71" s="492"/>
      <c r="C71" s="492"/>
      <c r="D71" s="492"/>
      <c r="E71" s="492"/>
      <c r="F71" s="492"/>
      <c r="G71" s="492"/>
    </row>
    <row r="73" spans="1:8" ht="15.75" x14ac:dyDescent="0.25">
      <c r="A73" s="147" t="s">
        <v>584</v>
      </c>
    </row>
    <row r="74" spans="1:8" ht="17.25" customHeight="1" x14ac:dyDescent="0.25">
      <c r="A74" s="147"/>
    </row>
    <row r="75" spans="1:8" ht="28.5" customHeight="1" x14ac:dyDescent="0.25">
      <c r="A75" s="506" t="s">
        <v>499</v>
      </c>
      <c r="B75" s="506"/>
      <c r="C75" s="506"/>
      <c r="D75" s="506"/>
      <c r="E75" s="506"/>
      <c r="F75" s="506"/>
      <c r="G75" s="506"/>
    </row>
    <row r="76" spans="1:8" ht="10.5" customHeight="1" x14ac:dyDescent="0.25">
      <c r="A76" s="147"/>
    </row>
    <row r="77" spans="1:8" ht="15.75" x14ac:dyDescent="0.25">
      <c r="A77" s="110" t="s">
        <v>427</v>
      </c>
    </row>
    <row r="78" spans="1:8" ht="15.75" x14ac:dyDescent="0.25">
      <c r="A78" s="166" t="s">
        <v>680</v>
      </c>
    </row>
    <row r="79" spans="1:8" ht="15.75" x14ac:dyDescent="0.25">
      <c r="A79" s="166" t="s">
        <v>505</v>
      </c>
    </row>
    <row r="80" spans="1:8" ht="16.5" thickBot="1" x14ac:dyDescent="0.3">
      <c r="A80" s="147"/>
    </row>
    <row r="81" spans="1:7" x14ac:dyDescent="0.25">
      <c r="A81" s="507" t="s">
        <v>428</v>
      </c>
      <c r="B81" s="507" t="s">
        <v>429</v>
      </c>
      <c r="C81" s="507" t="s">
        <v>428</v>
      </c>
      <c r="D81" s="507" t="s">
        <v>430</v>
      </c>
      <c r="E81" s="507" t="s">
        <v>428</v>
      </c>
      <c r="F81" s="507" t="s">
        <v>431</v>
      </c>
      <c r="G81" s="507" t="s">
        <v>122</v>
      </c>
    </row>
    <row r="82" spans="1:7" ht="15.75" thickBot="1" x14ac:dyDescent="0.3">
      <c r="A82" s="508"/>
      <c r="B82" s="508"/>
      <c r="C82" s="508"/>
      <c r="D82" s="508"/>
      <c r="E82" s="508"/>
      <c r="F82" s="508"/>
      <c r="G82" s="508"/>
    </row>
    <row r="83" spans="1:7" ht="30" x14ac:dyDescent="0.25">
      <c r="A83" s="167">
        <v>1</v>
      </c>
      <c r="B83" s="168" t="s">
        <v>432</v>
      </c>
      <c r="C83" s="169" t="s">
        <v>433</v>
      </c>
      <c r="D83" s="168" t="s">
        <v>434</v>
      </c>
      <c r="E83" s="170">
        <v>14010</v>
      </c>
      <c r="F83" s="171" t="s">
        <v>435</v>
      </c>
      <c r="G83" s="172" t="str">
        <f t="shared" ref="G83:G108" si="0">CONCATENATE(A83,C83,E83)</f>
        <v>141014010</v>
      </c>
    </row>
    <row r="84" spans="1:7" ht="30.75" thickBot="1" x14ac:dyDescent="0.3">
      <c r="A84" s="173">
        <v>2</v>
      </c>
      <c r="B84" s="174" t="s">
        <v>436</v>
      </c>
      <c r="C84" s="175" t="s">
        <v>433</v>
      </c>
      <c r="D84" s="174" t="s">
        <v>434</v>
      </c>
      <c r="E84" s="176">
        <v>14010</v>
      </c>
      <c r="F84" s="177" t="s">
        <v>435</v>
      </c>
      <c r="G84" s="178" t="str">
        <f t="shared" si="0"/>
        <v>241014010</v>
      </c>
    </row>
    <row r="85" spans="1:7" ht="30" x14ac:dyDescent="0.25">
      <c r="A85" s="179">
        <v>1</v>
      </c>
      <c r="B85" s="180" t="s">
        <v>432</v>
      </c>
      <c r="C85" s="181" t="s">
        <v>433</v>
      </c>
      <c r="D85" s="180" t="s">
        <v>434</v>
      </c>
      <c r="E85" s="182">
        <v>14020</v>
      </c>
      <c r="F85" s="183" t="s">
        <v>437</v>
      </c>
      <c r="G85" s="184" t="str">
        <f t="shared" si="0"/>
        <v>141014020</v>
      </c>
    </row>
    <row r="86" spans="1:7" ht="30.75" thickBot="1" x14ac:dyDescent="0.3">
      <c r="A86" s="185">
        <v>2</v>
      </c>
      <c r="B86" s="186" t="s">
        <v>436</v>
      </c>
      <c r="C86" s="187" t="s">
        <v>433</v>
      </c>
      <c r="D86" s="186" t="s">
        <v>434</v>
      </c>
      <c r="E86" s="188">
        <v>14020</v>
      </c>
      <c r="F86" s="189" t="s">
        <v>437</v>
      </c>
      <c r="G86" s="190" t="str">
        <f t="shared" si="0"/>
        <v>241014020</v>
      </c>
    </row>
    <row r="87" spans="1:7" ht="30" x14ac:dyDescent="0.25">
      <c r="A87" s="191">
        <v>1</v>
      </c>
      <c r="B87" s="168" t="s">
        <v>432</v>
      </c>
      <c r="C87" s="192" t="s">
        <v>433</v>
      </c>
      <c r="D87" s="168" t="s">
        <v>434</v>
      </c>
      <c r="E87" s="193">
        <v>15010</v>
      </c>
      <c r="F87" s="171" t="s">
        <v>438</v>
      </c>
      <c r="G87" s="194" t="str">
        <f t="shared" si="0"/>
        <v>141015010</v>
      </c>
    </row>
    <row r="88" spans="1:7" ht="30.75" thickBot="1" x14ac:dyDescent="0.3">
      <c r="A88" s="173">
        <v>2</v>
      </c>
      <c r="B88" s="174" t="s">
        <v>436</v>
      </c>
      <c r="C88" s="175" t="s">
        <v>433</v>
      </c>
      <c r="D88" s="174" t="s">
        <v>434</v>
      </c>
      <c r="E88" s="176">
        <v>15010</v>
      </c>
      <c r="F88" s="177" t="s">
        <v>438</v>
      </c>
      <c r="G88" s="178" t="str">
        <f t="shared" si="0"/>
        <v>241015010</v>
      </c>
    </row>
    <row r="89" spans="1:7" ht="30" x14ac:dyDescent="0.25">
      <c r="A89" s="179">
        <v>1</v>
      </c>
      <c r="B89" s="180" t="s">
        <v>432</v>
      </c>
      <c r="C89" s="181" t="s">
        <v>433</v>
      </c>
      <c r="D89" s="180" t="s">
        <v>434</v>
      </c>
      <c r="E89" s="182">
        <v>15020</v>
      </c>
      <c r="F89" s="183" t="s">
        <v>439</v>
      </c>
      <c r="G89" s="184" t="str">
        <f t="shared" si="0"/>
        <v>141015020</v>
      </c>
    </row>
    <row r="90" spans="1:7" ht="30.75" thickBot="1" x14ac:dyDescent="0.3">
      <c r="A90" s="185">
        <v>2</v>
      </c>
      <c r="B90" s="186" t="s">
        <v>436</v>
      </c>
      <c r="C90" s="187" t="s">
        <v>433</v>
      </c>
      <c r="D90" s="186" t="s">
        <v>434</v>
      </c>
      <c r="E90" s="188">
        <v>15020</v>
      </c>
      <c r="F90" s="189" t="s">
        <v>439</v>
      </c>
      <c r="G90" s="190" t="str">
        <f t="shared" si="0"/>
        <v>241015020</v>
      </c>
    </row>
    <row r="91" spans="1:7" ht="30" x14ac:dyDescent="0.25">
      <c r="A91" s="191">
        <v>1</v>
      </c>
      <c r="B91" s="168" t="s">
        <v>432</v>
      </c>
      <c r="C91" s="192" t="s">
        <v>433</v>
      </c>
      <c r="D91" s="168" t="s">
        <v>434</v>
      </c>
      <c r="E91" s="193">
        <v>15030</v>
      </c>
      <c r="F91" s="171" t="s">
        <v>440</v>
      </c>
      <c r="G91" s="194" t="str">
        <f t="shared" si="0"/>
        <v>141015030</v>
      </c>
    </row>
    <row r="92" spans="1:7" ht="30.75" thickBot="1" x14ac:dyDescent="0.3">
      <c r="A92" s="173">
        <v>2</v>
      </c>
      <c r="B92" s="174" t="s">
        <v>436</v>
      </c>
      <c r="C92" s="175" t="s">
        <v>433</v>
      </c>
      <c r="D92" s="174" t="s">
        <v>434</v>
      </c>
      <c r="E92" s="176">
        <v>15030</v>
      </c>
      <c r="F92" s="177" t="s">
        <v>440</v>
      </c>
      <c r="G92" s="178" t="str">
        <f t="shared" si="0"/>
        <v>241015030</v>
      </c>
    </row>
    <row r="93" spans="1:7" ht="30" x14ac:dyDescent="0.25">
      <c r="A93" s="179">
        <v>1</v>
      </c>
      <c r="B93" s="180" t="s">
        <v>432</v>
      </c>
      <c r="C93" s="181" t="s">
        <v>433</v>
      </c>
      <c r="D93" s="180" t="s">
        <v>434</v>
      </c>
      <c r="E93" s="182">
        <v>16010</v>
      </c>
      <c r="F93" s="183" t="s">
        <v>441</v>
      </c>
      <c r="G93" s="184" t="str">
        <f t="shared" si="0"/>
        <v>141016010</v>
      </c>
    </row>
    <row r="94" spans="1:7" ht="30.75" thickBot="1" x14ac:dyDescent="0.3">
      <c r="A94" s="185">
        <v>2</v>
      </c>
      <c r="B94" s="186" t="s">
        <v>436</v>
      </c>
      <c r="C94" s="187" t="s">
        <v>433</v>
      </c>
      <c r="D94" s="186" t="s">
        <v>434</v>
      </c>
      <c r="E94" s="188">
        <v>16010</v>
      </c>
      <c r="F94" s="189" t="s">
        <v>441</v>
      </c>
      <c r="G94" s="190" t="str">
        <f t="shared" si="0"/>
        <v>241016010</v>
      </c>
    </row>
    <row r="95" spans="1:7" ht="30" x14ac:dyDescent="0.25">
      <c r="A95" s="191">
        <v>1</v>
      </c>
      <c r="B95" s="168" t="s">
        <v>432</v>
      </c>
      <c r="C95" s="192" t="s">
        <v>433</v>
      </c>
      <c r="D95" s="168" t="s">
        <v>434</v>
      </c>
      <c r="E95" s="193">
        <v>16020</v>
      </c>
      <c r="F95" s="171" t="s">
        <v>442</v>
      </c>
      <c r="G95" s="194" t="str">
        <f t="shared" si="0"/>
        <v>141016020</v>
      </c>
    </row>
    <row r="96" spans="1:7" ht="30.75" thickBot="1" x14ac:dyDescent="0.3">
      <c r="A96" s="173">
        <v>2</v>
      </c>
      <c r="B96" s="174" t="s">
        <v>436</v>
      </c>
      <c r="C96" s="175" t="s">
        <v>433</v>
      </c>
      <c r="D96" s="174" t="s">
        <v>434</v>
      </c>
      <c r="E96" s="176">
        <v>16020</v>
      </c>
      <c r="F96" s="177" t="s">
        <v>442</v>
      </c>
      <c r="G96" s="178" t="str">
        <f t="shared" si="0"/>
        <v>241016020</v>
      </c>
    </row>
    <row r="97" spans="1:7" ht="30" x14ac:dyDescent="0.25">
      <c r="A97" s="179">
        <v>1</v>
      </c>
      <c r="B97" s="180" t="s">
        <v>432</v>
      </c>
      <c r="C97" s="181" t="s">
        <v>433</v>
      </c>
      <c r="D97" s="180" t="s">
        <v>434</v>
      </c>
      <c r="E97" s="182">
        <v>16030</v>
      </c>
      <c r="F97" s="183" t="s">
        <v>443</v>
      </c>
      <c r="G97" s="184" t="str">
        <f t="shared" si="0"/>
        <v>141016030</v>
      </c>
    </row>
    <row r="98" spans="1:7" ht="30.75" thickBot="1" x14ac:dyDescent="0.3">
      <c r="A98" s="185">
        <v>2</v>
      </c>
      <c r="B98" s="186" t="s">
        <v>436</v>
      </c>
      <c r="C98" s="187" t="s">
        <v>433</v>
      </c>
      <c r="D98" s="186" t="s">
        <v>434</v>
      </c>
      <c r="E98" s="188">
        <v>16030</v>
      </c>
      <c r="F98" s="189" t="s">
        <v>443</v>
      </c>
      <c r="G98" s="190" t="str">
        <f t="shared" si="0"/>
        <v>241016030</v>
      </c>
    </row>
    <row r="99" spans="1:7" ht="30" x14ac:dyDescent="0.25">
      <c r="A99" s="191">
        <v>1</v>
      </c>
      <c r="B99" s="168" t="s">
        <v>432</v>
      </c>
      <c r="C99" s="192" t="s">
        <v>433</v>
      </c>
      <c r="D99" s="168" t="s">
        <v>434</v>
      </c>
      <c r="E99" s="193">
        <v>17010</v>
      </c>
      <c r="F99" s="171" t="s">
        <v>444</v>
      </c>
      <c r="G99" s="194" t="str">
        <f t="shared" si="0"/>
        <v>141017010</v>
      </c>
    </row>
    <row r="100" spans="1:7" ht="30.75" thickBot="1" x14ac:dyDescent="0.3">
      <c r="A100" s="173">
        <v>2</v>
      </c>
      <c r="B100" s="174" t="s">
        <v>436</v>
      </c>
      <c r="C100" s="175" t="s">
        <v>433</v>
      </c>
      <c r="D100" s="174" t="s">
        <v>434</v>
      </c>
      <c r="E100" s="176">
        <v>17010</v>
      </c>
      <c r="F100" s="177" t="s">
        <v>444</v>
      </c>
      <c r="G100" s="178" t="str">
        <f t="shared" si="0"/>
        <v>241017010</v>
      </c>
    </row>
    <row r="101" spans="1:7" ht="30" x14ac:dyDescent="0.25">
      <c r="A101" s="179">
        <v>1</v>
      </c>
      <c r="B101" s="180" t="s">
        <v>432</v>
      </c>
      <c r="C101" s="181" t="s">
        <v>433</v>
      </c>
      <c r="D101" s="180" t="s">
        <v>434</v>
      </c>
      <c r="E101" s="182">
        <v>17020</v>
      </c>
      <c r="F101" s="183" t="s">
        <v>661</v>
      </c>
      <c r="G101" s="184" t="str">
        <f>CONCATENATE(A101,C101,E101)</f>
        <v>141017020</v>
      </c>
    </row>
    <row r="102" spans="1:7" ht="30.75" thickBot="1" x14ac:dyDescent="0.3">
      <c r="A102" s="185">
        <v>2</v>
      </c>
      <c r="B102" s="186" t="s">
        <v>436</v>
      </c>
      <c r="C102" s="187" t="s">
        <v>433</v>
      </c>
      <c r="D102" s="186" t="s">
        <v>434</v>
      </c>
      <c r="E102" s="188">
        <v>17020</v>
      </c>
      <c r="F102" s="189" t="s">
        <v>661</v>
      </c>
      <c r="G102" s="190" t="str">
        <f t="shared" ref="G102" si="1">CONCATENATE(A102,C102,E102)</f>
        <v>241017020</v>
      </c>
    </row>
    <row r="103" spans="1:7" ht="30" x14ac:dyDescent="0.25">
      <c r="A103" s="191">
        <v>1</v>
      </c>
      <c r="B103" s="168" t="s">
        <v>432</v>
      </c>
      <c r="C103" s="192" t="s">
        <v>433</v>
      </c>
      <c r="D103" s="168" t="s">
        <v>434</v>
      </c>
      <c r="E103" s="193">
        <v>19010</v>
      </c>
      <c r="F103" s="171" t="s">
        <v>445</v>
      </c>
      <c r="G103" s="194" t="str">
        <f t="shared" si="0"/>
        <v>141019010</v>
      </c>
    </row>
    <row r="104" spans="1:7" ht="30.75" thickBot="1" x14ac:dyDescent="0.3">
      <c r="A104" s="173">
        <v>2</v>
      </c>
      <c r="B104" s="174" t="s">
        <v>436</v>
      </c>
      <c r="C104" s="175" t="s">
        <v>433</v>
      </c>
      <c r="D104" s="174" t="s">
        <v>434</v>
      </c>
      <c r="E104" s="176">
        <v>19010</v>
      </c>
      <c r="F104" s="177" t="s">
        <v>445</v>
      </c>
      <c r="G104" s="178" t="str">
        <f t="shared" si="0"/>
        <v>241019010</v>
      </c>
    </row>
    <row r="105" spans="1:7" ht="30" x14ac:dyDescent="0.25">
      <c r="A105" s="179">
        <v>1</v>
      </c>
      <c r="B105" s="180" t="s">
        <v>432</v>
      </c>
      <c r="C105" s="181" t="s">
        <v>433</v>
      </c>
      <c r="D105" s="180" t="s">
        <v>434</v>
      </c>
      <c r="E105" s="182">
        <v>19020</v>
      </c>
      <c r="F105" s="183" t="s">
        <v>446</v>
      </c>
      <c r="G105" s="184" t="str">
        <f t="shared" si="0"/>
        <v>141019020</v>
      </c>
    </row>
    <row r="106" spans="1:7" ht="30.75" thickBot="1" x14ac:dyDescent="0.3">
      <c r="A106" s="185">
        <v>2</v>
      </c>
      <c r="B106" s="186" t="s">
        <v>436</v>
      </c>
      <c r="C106" s="187" t="s">
        <v>433</v>
      </c>
      <c r="D106" s="186" t="s">
        <v>434</v>
      </c>
      <c r="E106" s="188">
        <v>19020</v>
      </c>
      <c r="F106" s="189" t="s">
        <v>446</v>
      </c>
      <c r="G106" s="190" t="str">
        <f t="shared" si="0"/>
        <v>241019020</v>
      </c>
    </row>
    <row r="107" spans="1:7" ht="30" x14ac:dyDescent="0.25">
      <c r="A107" s="191">
        <v>1</v>
      </c>
      <c r="B107" s="168" t="s">
        <v>432</v>
      </c>
      <c r="C107" s="192" t="s">
        <v>433</v>
      </c>
      <c r="D107" s="168" t="s">
        <v>434</v>
      </c>
      <c r="E107" s="193">
        <v>19030</v>
      </c>
      <c r="F107" s="171" t="s">
        <v>447</v>
      </c>
      <c r="G107" s="194" t="str">
        <f t="shared" si="0"/>
        <v>141019030</v>
      </c>
    </row>
    <row r="108" spans="1:7" s="132" customFormat="1" ht="30.75" thickBot="1" x14ac:dyDescent="0.3">
      <c r="A108" s="173">
        <v>2</v>
      </c>
      <c r="B108" s="174" t="s">
        <v>436</v>
      </c>
      <c r="C108" s="175" t="s">
        <v>433</v>
      </c>
      <c r="D108" s="174" t="s">
        <v>434</v>
      </c>
      <c r="E108" s="176">
        <v>19030</v>
      </c>
      <c r="F108" s="177" t="s">
        <v>447</v>
      </c>
      <c r="G108" s="178" t="str">
        <f t="shared" si="0"/>
        <v>241019030</v>
      </c>
    </row>
    <row r="109" spans="1:7" s="132" customFormat="1" ht="30" x14ac:dyDescent="0.25">
      <c r="A109" s="282">
        <v>1</v>
      </c>
      <c r="B109" s="283" t="s">
        <v>432</v>
      </c>
      <c r="C109" s="284" t="s">
        <v>433</v>
      </c>
      <c r="D109" s="283" t="s">
        <v>434</v>
      </c>
      <c r="E109" s="285">
        <v>7030</v>
      </c>
      <c r="F109" s="286" t="s">
        <v>519</v>
      </c>
      <c r="G109" s="287">
        <v>141007030</v>
      </c>
    </row>
    <row r="110" spans="1:7" s="132" customFormat="1" ht="30.75" thickBot="1" x14ac:dyDescent="0.3">
      <c r="A110" s="288">
        <v>2</v>
      </c>
      <c r="B110" s="289" t="s">
        <v>436</v>
      </c>
      <c r="C110" s="290" t="s">
        <v>433</v>
      </c>
      <c r="D110" s="289" t="s">
        <v>434</v>
      </c>
      <c r="E110" s="291">
        <v>7030</v>
      </c>
      <c r="F110" s="336" t="s">
        <v>519</v>
      </c>
      <c r="G110" s="292">
        <v>240107030</v>
      </c>
    </row>
    <row r="111" spans="1:7" s="132" customFormat="1" x14ac:dyDescent="0.25">
      <c r="A111" s="127"/>
      <c r="B111" s="128"/>
      <c r="C111" s="129"/>
      <c r="D111" s="130"/>
      <c r="E111" s="127"/>
      <c r="F111" s="131"/>
      <c r="G111" s="127"/>
    </row>
    <row r="112" spans="1:7" s="132" customFormat="1" ht="5.25" customHeight="1" x14ac:dyDescent="0.25">
      <c r="A112" s="127"/>
      <c r="B112" s="128"/>
      <c r="C112" s="129"/>
      <c r="D112" s="130"/>
      <c r="E112" s="127"/>
      <c r="F112" s="131"/>
      <c r="G112" s="127"/>
    </row>
    <row r="113" spans="1:7" ht="5.25" customHeight="1" x14ac:dyDescent="0.25">
      <c r="A113" s="127"/>
      <c r="B113" s="128"/>
      <c r="C113" s="129"/>
      <c r="D113" s="130"/>
      <c r="E113" s="127"/>
      <c r="F113" s="131"/>
      <c r="G113" s="127"/>
    </row>
    <row r="114" spans="1:7" ht="59.25" customHeight="1" x14ac:dyDescent="0.25">
      <c r="A114" s="492" t="s">
        <v>696</v>
      </c>
      <c r="B114" s="492"/>
      <c r="C114" s="492"/>
      <c r="D114" s="492"/>
      <c r="E114" s="492"/>
      <c r="F114" s="492"/>
      <c r="G114" s="492"/>
    </row>
    <row r="115" spans="1:7" ht="15.75" customHeight="1" x14ac:dyDescent="0.25">
      <c r="A115" s="147"/>
    </row>
    <row r="116" spans="1:7" ht="48" customHeight="1" x14ac:dyDescent="0.25">
      <c r="A116" s="492" t="s">
        <v>655</v>
      </c>
      <c r="B116" s="492"/>
      <c r="C116" s="492"/>
      <c r="D116" s="492"/>
      <c r="E116" s="492"/>
      <c r="F116" s="492"/>
      <c r="G116" s="492"/>
    </row>
    <row r="117" spans="1:7" ht="8.25" customHeight="1" x14ac:dyDescent="0.25">
      <c r="A117" s="147"/>
    </row>
    <row r="118" spans="1:7" ht="49.5" customHeight="1" x14ac:dyDescent="0.25">
      <c r="A118" s="492" t="s">
        <v>695</v>
      </c>
      <c r="B118" s="492"/>
      <c r="C118" s="492"/>
      <c r="D118" s="492"/>
      <c r="E118" s="492"/>
      <c r="F118" s="492"/>
      <c r="G118" s="492"/>
    </row>
    <row r="119" spans="1:7" ht="9" customHeight="1" x14ac:dyDescent="0.25">
      <c r="A119" s="147"/>
    </row>
    <row r="120" spans="1:7" ht="24" customHeight="1" x14ac:dyDescent="0.25">
      <c r="A120" s="147" t="s">
        <v>492</v>
      </c>
    </row>
    <row r="121" spans="1:7" ht="6" customHeight="1" x14ac:dyDescent="0.25">
      <c r="A121" s="147"/>
    </row>
    <row r="122" spans="1:7" ht="27.75" customHeight="1" x14ac:dyDescent="0.25">
      <c r="A122" s="147" t="s">
        <v>493</v>
      </c>
    </row>
    <row r="123" spans="1:7" ht="12" customHeight="1" x14ac:dyDescent="0.25">
      <c r="A123" s="147"/>
    </row>
    <row r="124" spans="1:7" ht="59.25" customHeight="1" x14ac:dyDescent="0.25">
      <c r="A124" s="492" t="s">
        <v>494</v>
      </c>
      <c r="B124" s="492"/>
      <c r="C124" s="492"/>
      <c r="D124" s="492"/>
      <c r="E124" s="492"/>
      <c r="F124" s="492"/>
      <c r="G124" s="492"/>
    </row>
    <row r="125" spans="1:7" ht="12.75" customHeight="1" x14ac:dyDescent="0.25">
      <c r="A125" s="147"/>
    </row>
    <row r="126" spans="1:7" ht="33.75" customHeight="1" x14ac:dyDescent="0.25">
      <c r="A126" s="492" t="s">
        <v>657</v>
      </c>
      <c r="B126" s="492"/>
      <c r="C126" s="492"/>
      <c r="D126" s="492"/>
      <c r="E126" s="492"/>
      <c r="F126" s="492"/>
      <c r="G126" s="492"/>
    </row>
    <row r="127" spans="1:7" ht="42.75" customHeight="1" x14ac:dyDescent="0.25">
      <c r="A127" s="492" t="s">
        <v>111</v>
      </c>
      <c r="B127" s="492"/>
      <c r="C127" s="492"/>
      <c r="D127" s="492"/>
      <c r="E127" s="492"/>
      <c r="F127" s="492"/>
      <c r="G127" s="492"/>
    </row>
    <row r="128" spans="1:7" ht="87.75" customHeight="1" x14ac:dyDescent="0.25">
      <c r="A128" s="501" t="s">
        <v>579</v>
      </c>
      <c r="B128" s="501"/>
      <c r="C128" s="501"/>
      <c r="D128" s="501"/>
      <c r="E128" s="501"/>
      <c r="F128" s="501"/>
      <c r="G128" s="501"/>
    </row>
    <row r="129" spans="1:7" ht="45.75" customHeight="1" x14ac:dyDescent="0.25">
      <c r="A129" s="501" t="s">
        <v>112</v>
      </c>
      <c r="B129" s="501"/>
      <c r="C129" s="501"/>
      <c r="D129" s="501"/>
      <c r="E129" s="501"/>
      <c r="F129" s="501"/>
      <c r="G129" s="501"/>
    </row>
    <row r="130" spans="1:7" ht="45.75" customHeight="1" x14ac:dyDescent="0.25">
      <c r="A130" s="501" t="s">
        <v>586</v>
      </c>
      <c r="B130" s="501"/>
      <c r="C130" s="501"/>
      <c r="D130" s="501"/>
      <c r="E130" s="501"/>
      <c r="F130" s="501"/>
      <c r="G130" s="501"/>
    </row>
    <row r="131" spans="1:7" ht="45.75" customHeight="1" x14ac:dyDescent="0.25">
      <c r="A131" s="501" t="s">
        <v>658</v>
      </c>
      <c r="B131" s="501"/>
      <c r="C131" s="501"/>
      <c r="D131" s="501"/>
      <c r="E131" s="501"/>
      <c r="F131" s="501"/>
      <c r="G131" s="501"/>
    </row>
    <row r="132" spans="1:7" ht="12" customHeight="1" x14ac:dyDescent="0.25"/>
    <row r="133" spans="1:7" ht="23.25" customHeight="1" x14ac:dyDescent="0.25">
      <c r="A133" s="506" t="s">
        <v>495</v>
      </c>
      <c r="B133" s="506"/>
      <c r="C133" s="506"/>
      <c r="D133" s="506"/>
      <c r="E133" s="506"/>
      <c r="F133" s="506"/>
      <c r="G133" s="506"/>
    </row>
    <row r="134" spans="1:7" ht="9" customHeight="1" x14ac:dyDescent="0.25"/>
    <row r="135" spans="1:7" ht="15.75" x14ac:dyDescent="0.25">
      <c r="A135" s="147" t="s">
        <v>113</v>
      </c>
    </row>
    <row r="136" spans="1:7" ht="15.75" x14ac:dyDescent="0.25">
      <c r="A136" s="148" t="s">
        <v>114</v>
      </c>
    </row>
    <row r="137" spans="1:7" ht="20.25" customHeight="1" x14ac:dyDescent="0.25">
      <c r="A137" s="148" t="s">
        <v>685</v>
      </c>
    </row>
    <row r="138" spans="1:7" ht="22.5" customHeight="1" x14ac:dyDescent="0.25">
      <c r="A138" s="147" t="s">
        <v>115</v>
      </c>
    </row>
    <row r="139" spans="1:7" ht="25.5" customHeight="1" x14ac:dyDescent="0.25">
      <c r="A139" s="147" t="s">
        <v>116</v>
      </c>
    </row>
    <row r="140" spans="1:7" ht="79.5" customHeight="1" x14ac:dyDescent="0.25">
      <c r="A140" s="492" t="s">
        <v>585</v>
      </c>
      <c r="B140" s="492"/>
      <c r="C140" s="492"/>
      <c r="D140" s="492"/>
      <c r="E140" s="492"/>
      <c r="F140" s="492"/>
      <c r="G140" s="492"/>
    </row>
    <row r="141" spans="1:7" ht="45.75" customHeight="1" x14ac:dyDescent="0.25">
      <c r="A141" s="501" t="s">
        <v>683</v>
      </c>
      <c r="B141" s="501"/>
      <c r="C141" s="501"/>
      <c r="D141" s="501"/>
      <c r="E141" s="501"/>
      <c r="F141" s="501"/>
      <c r="G141" s="501"/>
    </row>
    <row r="142" spans="1:7" ht="6" customHeight="1" x14ac:dyDescent="0.25"/>
    <row r="143" spans="1:7" ht="27" customHeight="1" x14ac:dyDescent="0.25">
      <c r="A143" s="147" t="s">
        <v>517</v>
      </c>
    </row>
    <row r="144" spans="1:7" ht="42.75" customHeight="1" x14ac:dyDescent="0.25">
      <c r="A144" s="501" t="s">
        <v>518</v>
      </c>
      <c r="B144" s="501"/>
      <c r="C144" s="501"/>
      <c r="D144" s="501"/>
      <c r="E144" s="501"/>
      <c r="F144" s="501"/>
      <c r="G144" s="501"/>
    </row>
    <row r="145" spans="1:7" ht="43.5" customHeight="1" x14ac:dyDescent="0.25">
      <c r="A145" s="501" t="s">
        <v>509</v>
      </c>
      <c r="B145" s="501"/>
      <c r="C145" s="501"/>
      <c r="D145" s="501"/>
      <c r="E145" s="501"/>
      <c r="F145" s="501"/>
      <c r="G145" s="501"/>
    </row>
    <row r="146" spans="1:7" ht="15.75" x14ac:dyDescent="0.25">
      <c r="A146" s="228"/>
      <c r="B146" s="228"/>
      <c r="C146" s="228"/>
      <c r="D146" s="228"/>
      <c r="E146" s="228"/>
      <c r="F146" s="228"/>
      <c r="G146" s="228"/>
    </row>
    <row r="147" spans="1:7" hidden="1" x14ac:dyDescent="0.25"/>
    <row r="148" spans="1:7" ht="48" customHeight="1" x14ac:dyDescent="0.25">
      <c r="A148" s="147" t="s">
        <v>516</v>
      </c>
    </row>
    <row r="149" spans="1:7" ht="64.5" customHeight="1" x14ac:dyDescent="0.25">
      <c r="A149" s="501" t="s">
        <v>578</v>
      </c>
      <c r="B149" s="501"/>
      <c r="C149" s="501"/>
      <c r="D149" s="501"/>
      <c r="E149" s="501"/>
      <c r="F149" s="501"/>
      <c r="G149" s="501"/>
    </row>
    <row r="150" spans="1:7" ht="41.25" customHeight="1" x14ac:dyDescent="0.25">
      <c r="A150" s="501" t="s">
        <v>681</v>
      </c>
      <c r="B150" s="501"/>
      <c r="C150" s="501"/>
      <c r="D150" s="501"/>
      <c r="E150" s="501"/>
      <c r="F150" s="501"/>
      <c r="G150" s="501"/>
    </row>
    <row r="151" spans="1:7" ht="11.25" customHeight="1" x14ac:dyDescent="0.25"/>
    <row r="152" spans="1:7" ht="3.75" customHeight="1" x14ac:dyDescent="0.25"/>
    <row r="153" spans="1:7" ht="18.75" customHeight="1" x14ac:dyDescent="0.25">
      <c r="A153" s="147" t="s">
        <v>580</v>
      </c>
    </row>
    <row r="154" spans="1:7" ht="18.75" customHeight="1" x14ac:dyDescent="0.25">
      <c r="A154" s="148" t="s">
        <v>581</v>
      </c>
    </row>
    <row r="155" spans="1:7" ht="9" customHeight="1" x14ac:dyDescent="0.25">
      <c r="A155" s="148"/>
    </row>
    <row r="156" spans="1:7" s="149" customFormat="1" ht="20.25" customHeight="1" x14ac:dyDescent="0.25">
      <c r="A156" s="147" t="s">
        <v>582</v>
      </c>
      <c r="B156" s="133"/>
      <c r="C156" s="133"/>
      <c r="D156" s="133"/>
      <c r="E156" s="133"/>
      <c r="F156" s="133"/>
      <c r="G156" s="133"/>
    </row>
    <row r="157" spans="1:7" s="149" customFormat="1" ht="34.5" customHeight="1" x14ac:dyDescent="0.25">
      <c r="A157" s="492" t="s">
        <v>583</v>
      </c>
      <c r="B157" s="492"/>
      <c r="C157" s="492"/>
      <c r="D157" s="492"/>
      <c r="E157" s="492"/>
      <c r="F157" s="492"/>
      <c r="G157" s="492"/>
    </row>
    <row r="158" spans="1:7" ht="98.25" customHeight="1" x14ac:dyDescent="0.25">
      <c r="A158" s="501" t="s">
        <v>651</v>
      </c>
      <c r="B158" s="501"/>
      <c r="C158" s="501"/>
      <c r="D158" s="501"/>
      <c r="E158" s="501"/>
      <c r="F158" s="501"/>
      <c r="G158" s="501"/>
    </row>
    <row r="159" spans="1:7" s="164" customFormat="1" ht="8.25" customHeight="1" x14ac:dyDescent="0.25">
      <c r="A159" s="148"/>
      <c r="B159" s="133"/>
      <c r="C159" s="133"/>
      <c r="D159" s="133"/>
      <c r="E159" s="133"/>
      <c r="F159" s="133"/>
      <c r="G159" s="133"/>
    </row>
    <row r="160" spans="1:7" s="164" customFormat="1" ht="51.75" customHeight="1" x14ac:dyDescent="0.25">
      <c r="A160" s="492" t="s">
        <v>513</v>
      </c>
      <c r="B160" s="492"/>
      <c r="C160" s="492"/>
      <c r="D160" s="492"/>
      <c r="E160" s="492"/>
      <c r="F160" s="492"/>
      <c r="G160" s="492"/>
    </row>
    <row r="161" spans="1:7" s="164" customFormat="1" ht="45.75" customHeight="1" x14ac:dyDescent="0.25">
      <c r="A161" s="492" t="s">
        <v>117</v>
      </c>
      <c r="B161" s="492"/>
      <c r="C161" s="492"/>
      <c r="D161" s="492"/>
      <c r="E161" s="492"/>
      <c r="F161" s="492"/>
      <c r="G161" s="492"/>
    </row>
    <row r="162" spans="1:7" ht="39" customHeight="1" x14ac:dyDescent="0.25">
      <c r="A162" s="501" t="s">
        <v>704</v>
      </c>
      <c r="B162" s="501"/>
      <c r="C162" s="501"/>
      <c r="D162" s="501"/>
      <c r="E162" s="501"/>
      <c r="F162" s="501"/>
      <c r="G162" s="501"/>
    </row>
  </sheetData>
  <sheetProtection password="9D8B" sheet="1" objects="1" scenarios="1" selectLockedCells="1"/>
  <mergeCells count="45">
    <mergeCell ref="A162:G162"/>
    <mergeCell ref="A150:G150"/>
    <mergeCell ref="A158:G158"/>
    <mergeCell ref="A160:G160"/>
    <mergeCell ref="A161:G161"/>
    <mergeCell ref="A157:G157"/>
    <mergeCell ref="A140:G140"/>
    <mergeCell ref="A141:G141"/>
    <mergeCell ref="A144:G144"/>
    <mergeCell ref="A145:G145"/>
    <mergeCell ref="A149:G149"/>
    <mergeCell ref="A126:G126"/>
    <mergeCell ref="A127:G127"/>
    <mergeCell ref="A128:G128"/>
    <mergeCell ref="A129:G129"/>
    <mergeCell ref="A133:G133"/>
    <mergeCell ref="A130:G130"/>
    <mergeCell ref="A131:G131"/>
    <mergeCell ref="A75:G75"/>
    <mergeCell ref="A114:G114"/>
    <mergeCell ref="A116:G116"/>
    <mergeCell ref="A118:G118"/>
    <mergeCell ref="A124:G124"/>
    <mergeCell ref="G81:G82"/>
    <mergeCell ref="A81:A82"/>
    <mergeCell ref="B81:B82"/>
    <mergeCell ref="C81:C82"/>
    <mergeCell ref="D81:D82"/>
    <mergeCell ref="E81:E82"/>
    <mergeCell ref="F81:F82"/>
    <mergeCell ref="A3:H5"/>
    <mergeCell ref="A8:G8"/>
    <mergeCell ref="A39:G39"/>
    <mergeCell ref="A41:G41"/>
    <mergeCell ref="A43:G43"/>
    <mergeCell ref="A6:H6"/>
    <mergeCell ref="A7:H7"/>
    <mergeCell ref="A13:H13"/>
    <mergeCell ref="A71:G71"/>
    <mergeCell ref="A47:G47"/>
    <mergeCell ref="A48:G48"/>
    <mergeCell ref="A49:G49"/>
    <mergeCell ref="A59:G59"/>
    <mergeCell ref="A67:G67"/>
    <mergeCell ref="A69:H69"/>
  </mergeCells>
  <hyperlinks>
    <hyperlink ref="A162" r:id="rId1" display="mailto:kozszolgaltato@ohunonprofit.hu"/>
  </hyperlinks>
  <pageMargins left="0.70866141732283472" right="0.70866141732283472" top="0.74803149606299213" bottom="0.94488188976377963" header="0.31496062992125984" footer="0.31496062992125984"/>
  <pageSetup paperSize="9" scale="43" orientation="portrait" r:id="rId2"/>
  <headerFooter>
    <oddHeader>&amp;L&amp;A</oddHeader>
    <oddFooter>&amp;C&amp;P</oddFooter>
  </headerFooter>
  <rowBreaks count="2" manualBreakCount="2">
    <brk id="75" max="16383" man="1"/>
    <brk id="133" max="16383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249977111117893"/>
  </sheetPr>
  <dimension ref="A1:V327"/>
  <sheetViews>
    <sheetView showGridLines="0" view="pageBreakPreview" zoomScale="28" zoomScaleNormal="25" zoomScaleSheetLayoutView="28" zoomScalePageLayoutView="40" workbookViewId="0">
      <selection activeCell="B9" sqref="B9"/>
    </sheetView>
  </sheetViews>
  <sheetFormatPr defaultColWidth="8.85546875" defaultRowHeight="27.75" x14ac:dyDescent="0.25"/>
  <cols>
    <col min="1" max="1" width="16.140625" style="20" customWidth="1"/>
    <col min="2" max="2" width="29.5703125" style="20" customWidth="1"/>
    <col min="3" max="3" width="68.7109375" style="20" customWidth="1"/>
    <col min="4" max="4" width="45.7109375" style="20" customWidth="1"/>
    <col min="5" max="5" width="48" style="20" customWidth="1"/>
    <col min="6" max="6" width="35.5703125" style="20" customWidth="1"/>
    <col min="7" max="7" width="28.5703125" style="20" customWidth="1"/>
    <col min="8" max="8" width="36.5703125" style="20" customWidth="1"/>
    <col min="9" max="9" width="34" style="20" customWidth="1"/>
    <col min="10" max="10" width="44" style="20" customWidth="1"/>
    <col min="11" max="11" width="29.28515625" style="20" customWidth="1"/>
    <col min="12" max="12" width="37.140625" style="20" customWidth="1"/>
    <col min="13" max="13" width="51.5703125" style="25" customWidth="1"/>
    <col min="14" max="14" width="44.85546875" style="25" customWidth="1"/>
    <col min="15" max="17" width="8.85546875" style="20" hidden="1" customWidth="1"/>
    <col min="18" max="18" width="0" style="20" hidden="1" customWidth="1"/>
    <col min="19" max="16384" width="8.85546875" style="20"/>
  </cols>
  <sheetData>
    <row r="1" spans="1:22" ht="35.25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297"/>
    </row>
    <row r="2" spans="1:22" ht="33" x14ac:dyDescent="0.25">
      <c r="A2" s="79" t="s">
        <v>0</v>
      </c>
      <c r="B2" s="253">
        <f>FŐLAP!C8</f>
        <v>0</v>
      </c>
      <c r="C2" s="80" t="s">
        <v>1</v>
      </c>
      <c r="D2" s="253">
        <f>FŐLAP!E8</f>
        <v>0</v>
      </c>
      <c r="E2" s="76"/>
      <c r="F2" s="76"/>
      <c r="G2" s="76"/>
      <c r="H2" s="76"/>
      <c r="I2" s="76"/>
      <c r="J2" s="342" t="s">
        <v>538</v>
      </c>
      <c r="K2" s="343">
        <f>FŐLAP!G3</f>
        <v>0</v>
      </c>
      <c r="L2" s="202" t="s">
        <v>697</v>
      </c>
      <c r="M2" s="565" t="s">
        <v>119</v>
      </c>
      <c r="N2" s="566"/>
    </row>
    <row r="3" spans="1:22" ht="37.5" customHeight="1" x14ac:dyDescent="0.25">
      <c r="A3" s="567" t="s">
        <v>101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94"/>
      <c r="O3" s="26"/>
      <c r="P3" s="26"/>
      <c r="Q3" s="26"/>
      <c r="R3" s="26"/>
      <c r="S3" s="26"/>
      <c r="T3" s="26"/>
      <c r="U3" s="26"/>
      <c r="V3" s="26"/>
    </row>
    <row r="4" spans="1:22" ht="37.5" customHeight="1" x14ac:dyDescent="0.25">
      <c r="A4" s="583" t="s">
        <v>534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297"/>
    </row>
    <row r="5" spans="1:22" ht="34.5" x14ac:dyDescent="0.25">
      <c r="A5" s="568" t="s">
        <v>84</v>
      </c>
      <c r="B5" s="568"/>
      <c r="C5" s="569">
        <f>FŐLAP!C10</f>
        <v>0</v>
      </c>
      <c r="D5" s="569"/>
      <c r="E5" s="569"/>
      <c r="F5" s="569"/>
      <c r="G5" s="569"/>
      <c r="H5" s="569"/>
      <c r="I5" s="569"/>
      <c r="J5" s="569"/>
      <c r="K5" s="569"/>
      <c r="L5" s="569"/>
      <c r="M5" s="92"/>
      <c r="N5" s="90"/>
    </row>
    <row r="6" spans="1:22" ht="34.5" x14ac:dyDescent="0.25">
      <c r="A6" s="568" t="s">
        <v>34</v>
      </c>
      <c r="B6" s="568"/>
      <c r="C6" s="82">
        <f>FŐLAP!C12</f>
        <v>0</v>
      </c>
      <c r="D6" s="83"/>
      <c r="E6" s="83"/>
      <c r="F6" s="83"/>
      <c r="G6" s="83"/>
      <c r="H6" s="83"/>
      <c r="I6" s="83"/>
      <c r="J6" s="83"/>
      <c r="K6" s="83"/>
      <c r="L6" s="293"/>
      <c r="M6" s="295" t="s">
        <v>21</v>
      </c>
      <c r="N6" s="277"/>
    </row>
    <row r="7" spans="1:22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90"/>
      <c r="N7" s="90"/>
    </row>
    <row r="8" spans="1:22" ht="159.75" customHeight="1" x14ac:dyDescent="0.25">
      <c r="A8" s="87" t="s">
        <v>25</v>
      </c>
      <c r="B8" s="87" t="s">
        <v>31</v>
      </c>
      <c r="C8" s="414" t="s">
        <v>49</v>
      </c>
      <c r="D8" s="87" t="s">
        <v>26</v>
      </c>
      <c r="E8" s="87" t="s">
        <v>27</v>
      </c>
      <c r="F8" s="87" t="s">
        <v>533</v>
      </c>
      <c r="G8" s="87" t="s">
        <v>122</v>
      </c>
      <c r="H8" s="87" t="s">
        <v>28</v>
      </c>
      <c r="I8" s="87" t="s">
        <v>29</v>
      </c>
      <c r="J8" s="87" t="s">
        <v>30</v>
      </c>
      <c r="K8" s="87" t="s">
        <v>32</v>
      </c>
      <c r="L8" s="87" t="s">
        <v>546</v>
      </c>
      <c r="M8" s="87" t="s">
        <v>50</v>
      </c>
      <c r="N8" s="271" t="s">
        <v>559</v>
      </c>
      <c r="O8" s="320" t="s">
        <v>540</v>
      </c>
      <c r="P8" s="320" t="s">
        <v>537</v>
      </c>
      <c r="Q8" s="320" t="s">
        <v>541</v>
      </c>
    </row>
    <row r="9" spans="1:22" ht="49.5" customHeight="1" x14ac:dyDescent="0.25">
      <c r="A9" s="102" t="s">
        <v>125</v>
      </c>
      <c r="B9" s="242"/>
      <c r="C9" s="415"/>
      <c r="D9" s="243"/>
      <c r="E9" s="243"/>
      <c r="F9" s="306"/>
      <c r="G9" s="244"/>
      <c r="H9" s="433"/>
      <c r="I9" s="433"/>
      <c r="J9" s="245"/>
      <c r="K9" s="242"/>
      <c r="L9" s="246"/>
      <c r="M9" s="466">
        <v>0</v>
      </c>
      <c r="N9" s="231">
        <f t="shared" ref="N9:N72" si="0">L9*M9</f>
        <v>0</v>
      </c>
      <c r="O9" s="321">
        <f>FŐLAP!$E$8</f>
        <v>0</v>
      </c>
      <c r="P9" s="320">
        <f>FŐLAP!$C$10</f>
        <v>0</v>
      </c>
      <c r="Q9" s="322" t="s">
        <v>539</v>
      </c>
    </row>
    <row r="10" spans="1:22" ht="50.1" customHeight="1" x14ac:dyDescent="0.25">
      <c r="A10" s="100" t="s">
        <v>126</v>
      </c>
      <c r="B10" s="337"/>
      <c r="C10" s="412"/>
      <c r="D10" s="244"/>
      <c r="E10" s="244"/>
      <c r="F10" s="244"/>
      <c r="G10" s="244"/>
      <c r="H10" s="434"/>
      <c r="I10" s="245"/>
      <c r="J10" s="245"/>
      <c r="K10" s="337"/>
      <c r="L10" s="249"/>
      <c r="M10" s="467">
        <v>0</v>
      </c>
      <c r="N10" s="231">
        <f t="shared" si="0"/>
        <v>0</v>
      </c>
      <c r="O10" s="321">
        <f>FŐLAP!$E$8</f>
        <v>0</v>
      </c>
      <c r="P10" s="320">
        <f>FŐLAP!$C$10</f>
        <v>0</v>
      </c>
      <c r="Q10" s="322" t="s">
        <v>539</v>
      </c>
    </row>
    <row r="11" spans="1:22" ht="50.1" customHeight="1" x14ac:dyDescent="0.25">
      <c r="A11" s="101" t="s">
        <v>127</v>
      </c>
      <c r="B11" s="337"/>
      <c r="C11" s="412"/>
      <c r="D11" s="244"/>
      <c r="E11" s="244"/>
      <c r="F11" s="244"/>
      <c r="G11" s="244"/>
      <c r="H11" s="434"/>
      <c r="I11" s="245"/>
      <c r="J11" s="245"/>
      <c r="K11" s="337"/>
      <c r="L11" s="249"/>
      <c r="M11" s="467">
        <v>0</v>
      </c>
      <c r="N11" s="231">
        <f t="shared" si="0"/>
        <v>0</v>
      </c>
      <c r="O11" s="321">
        <f>FŐLAP!$E$8</f>
        <v>0</v>
      </c>
      <c r="P11" s="320">
        <f>FŐLAP!$C$10</f>
        <v>0</v>
      </c>
      <c r="Q11" s="322" t="s">
        <v>539</v>
      </c>
    </row>
    <row r="12" spans="1:22" ht="50.1" customHeight="1" x14ac:dyDescent="0.25">
      <c r="A12" s="100" t="s">
        <v>128</v>
      </c>
      <c r="B12" s="337"/>
      <c r="C12" s="412"/>
      <c r="D12" s="244"/>
      <c r="E12" s="244"/>
      <c r="F12" s="244"/>
      <c r="G12" s="244"/>
      <c r="H12" s="434"/>
      <c r="I12" s="245"/>
      <c r="J12" s="245"/>
      <c r="K12" s="337"/>
      <c r="L12" s="249"/>
      <c r="M12" s="467">
        <v>0</v>
      </c>
      <c r="N12" s="231">
        <f t="shared" si="0"/>
        <v>0</v>
      </c>
      <c r="O12" s="321">
        <f>FŐLAP!$E$8</f>
        <v>0</v>
      </c>
      <c r="P12" s="320">
        <f>FŐLAP!$C$10</f>
        <v>0</v>
      </c>
      <c r="Q12" s="322" t="s">
        <v>539</v>
      </c>
    </row>
    <row r="13" spans="1:22" ht="50.1" customHeight="1" x14ac:dyDescent="0.25">
      <c r="A13" s="100" t="s">
        <v>129</v>
      </c>
      <c r="B13" s="337"/>
      <c r="C13" s="412"/>
      <c r="D13" s="244"/>
      <c r="E13" s="244"/>
      <c r="F13" s="244"/>
      <c r="G13" s="244"/>
      <c r="H13" s="434"/>
      <c r="I13" s="245"/>
      <c r="J13" s="245"/>
      <c r="K13" s="337"/>
      <c r="L13" s="249"/>
      <c r="M13" s="467">
        <v>0</v>
      </c>
      <c r="N13" s="231">
        <f t="shared" si="0"/>
        <v>0</v>
      </c>
      <c r="O13" s="321">
        <f>FŐLAP!$E$8</f>
        <v>0</v>
      </c>
      <c r="P13" s="320">
        <f>FŐLAP!$C$10</f>
        <v>0</v>
      </c>
      <c r="Q13" s="322" t="s">
        <v>539</v>
      </c>
    </row>
    <row r="14" spans="1:22" ht="50.1" customHeight="1" x14ac:dyDescent="0.25">
      <c r="A14" s="101" t="s">
        <v>130</v>
      </c>
      <c r="B14" s="337"/>
      <c r="C14" s="412"/>
      <c r="D14" s="244"/>
      <c r="E14" s="244"/>
      <c r="F14" s="244"/>
      <c r="G14" s="244"/>
      <c r="H14" s="434"/>
      <c r="I14" s="245"/>
      <c r="J14" s="245"/>
      <c r="K14" s="337"/>
      <c r="L14" s="249"/>
      <c r="M14" s="467">
        <v>0</v>
      </c>
      <c r="N14" s="231">
        <f t="shared" si="0"/>
        <v>0</v>
      </c>
      <c r="O14" s="321">
        <f>FŐLAP!$E$8</f>
        <v>0</v>
      </c>
      <c r="P14" s="320">
        <f>FŐLAP!$C$10</f>
        <v>0</v>
      </c>
      <c r="Q14" s="322" t="s">
        <v>539</v>
      </c>
    </row>
    <row r="15" spans="1:22" ht="50.1" customHeight="1" x14ac:dyDescent="0.25">
      <c r="A15" s="100" t="s">
        <v>131</v>
      </c>
      <c r="B15" s="337"/>
      <c r="C15" s="412"/>
      <c r="D15" s="244"/>
      <c r="E15" s="244"/>
      <c r="F15" s="244"/>
      <c r="G15" s="244"/>
      <c r="H15" s="434"/>
      <c r="I15" s="245"/>
      <c r="J15" s="245"/>
      <c r="K15" s="337"/>
      <c r="L15" s="249"/>
      <c r="M15" s="467">
        <v>0</v>
      </c>
      <c r="N15" s="231">
        <f t="shared" si="0"/>
        <v>0</v>
      </c>
      <c r="O15" s="321">
        <f>FŐLAP!$E$8</f>
        <v>0</v>
      </c>
      <c r="P15" s="320">
        <f>FŐLAP!$C$10</f>
        <v>0</v>
      </c>
      <c r="Q15" s="322" t="s">
        <v>539</v>
      </c>
    </row>
    <row r="16" spans="1:22" ht="50.1" customHeight="1" x14ac:dyDescent="0.25">
      <c r="A16" s="100" t="s">
        <v>132</v>
      </c>
      <c r="B16" s="337"/>
      <c r="C16" s="412"/>
      <c r="D16" s="244"/>
      <c r="E16" s="244"/>
      <c r="F16" s="244"/>
      <c r="G16" s="244"/>
      <c r="H16" s="434"/>
      <c r="I16" s="245"/>
      <c r="J16" s="245"/>
      <c r="K16" s="337"/>
      <c r="L16" s="249"/>
      <c r="M16" s="467">
        <v>0</v>
      </c>
      <c r="N16" s="231">
        <f t="shared" si="0"/>
        <v>0</v>
      </c>
      <c r="O16" s="321">
        <f>FŐLAP!$E$8</f>
        <v>0</v>
      </c>
      <c r="P16" s="320">
        <f>FŐLAP!$C$10</f>
        <v>0</v>
      </c>
      <c r="Q16" s="322" t="s">
        <v>539</v>
      </c>
    </row>
    <row r="17" spans="1:17" ht="50.1" customHeight="1" x14ac:dyDescent="0.25">
      <c r="A17" s="101" t="s">
        <v>133</v>
      </c>
      <c r="B17" s="337"/>
      <c r="C17" s="412"/>
      <c r="D17" s="244"/>
      <c r="E17" s="244"/>
      <c r="F17" s="244"/>
      <c r="G17" s="244"/>
      <c r="H17" s="434"/>
      <c r="I17" s="245"/>
      <c r="J17" s="245"/>
      <c r="K17" s="337"/>
      <c r="L17" s="249"/>
      <c r="M17" s="467">
        <v>0</v>
      </c>
      <c r="N17" s="231">
        <f t="shared" si="0"/>
        <v>0</v>
      </c>
      <c r="O17" s="321">
        <f>FŐLAP!$E$8</f>
        <v>0</v>
      </c>
      <c r="P17" s="320">
        <f>FŐLAP!$C$10</f>
        <v>0</v>
      </c>
      <c r="Q17" s="322" t="s">
        <v>539</v>
      </c>
    </row>
    <row r="18" spans="1:17" ht="50.1" customHeight="1" x14ac:dyDescent="0.25">
      <c r="A18" s="100" t="s">
        <v>120</v>
      </c>
      <c r="B18" s="337"/>
      <c r="C18" s="412"/>
      <c r="D18" s="244"/>
      <c r="E18" s="244"/>
      <c r="F18" s="244"/>
      <c r="G18" s="244"/>
      <c r="H18" s="434"/>
      <c r="I18" s="245"/>
      <c r="J18" s="245"/>
      <c r="K18" s="337"/>
      <c r="L18" s="249"/>
      <c r="M18" s="467">
        <v>0</v>
      </c>
      <c r="N18" s="231">
        <f t="shared" si="0"/>
        <v>0</v>
      </c>
      <c r="O18" s="321">
        <f>FŐLAP!$E$8</f>
        <v>0</v>
      </c>
      <c r="P18" s="320">
        <f>FŐLAP!$C$10</f>
        <v>0</v>
      </c>
      <c r="Q18" s="322" t="s">
        <v>539</v>
      </c>
    </row>
    <row r="19" spans="1:17" ht="50.1" customHeight="1" x14ac:dyDescent="0.25">
      <c r="A19" s="100" t="s">
        <v>134</v>
      </c>
      <c r="B19" s="337"/>
      <c r="C19" s="412"/>
      <c r="D19" s="244"/>
      <c r="E19" s="244"/>
      <c r="F19" s="244"/>
      <c r="G19" s="244"/>
      <c r="H19" s="434"/>
      <c r="I19" s="245"/>
      <c r="J19" s="245"/>
      <c r="K19" s="337"/>
      <c r="L19" s="249"/>
      <c r="M19" s="467">
        <v>0</v>
      </c>
      <c r="N19" s="231">
        <f t="shared" si="0"/>
        <v>0</v>
      </c>
      <c r="O19" s="321">
        <f>FŐLAP!$E$8</f>
        <v>0</v>
      </c>
      <c r="P19" s="320">
        <f>FŐLAP!$C$10</f>
        <v>0</v>
      </c>
      <c r="Q19" s="322" t="s">
        <v>539</v>
      </c>
    </row>
    <row r="20" spans="1:17" ht="49.5" customHeight="1" x14ac:dyDescent="0.25">
      <c r="A20" s="101" t="s">
        <v>135</v>
      </c>
      <c r="B20" s="337"/>
      <c r="C20" s="412"/>
      <c r="D20" s="244"/>
      <c r="E20" s="244"/>
      <c r="F20" s="244"/>
      <c r="G20" s="244"/>
      <c r="H20" s="434"/>
      <c r="I20" s="245"/>
      <c r="J20" s="245"/>
      <c r="K20" s="337"/>
      <c r="L20" s="249"/>
      <c r="M20" s="467">
        <v>0</v>
      </c>
      <c r="N20" s="231">
        <f t="shared" si="0"/>
        <v>0</v>
      </c>
      <c r="O20" s="321">
        <f>FŐLAP!$E$8</f>
        <v>0</v>
      </c>
      <c r="P20" s="320">
        <f>FŐLAP!$C$10</f>
        <v>0</v>
      </c>
      <c r="Q20" s="322" t="s">
        <v>539</v>
      </c>
    </row>
    <row r="21" spans="1:17" ht="43.5" customHeight="1" x14ac:dyDescent="0.25">
      <c r="A21" s="100" t="s">
        <v>136</v>
      </c>
      <c r="B21" s="337"/>
      <c r="C21" s="412"/>
      <c r="D21" s="244"/>
      <c r="E21" s="244"/>
      <c r="F21" s="244"/>
      <c r="G21" s="244"/>
      <c r="H21" s="434"/>
      <c r="I21" s="245"/>
      <c r="J21" s="245"/>
      <c r="K21" s="337"/>
      <c r="L21" s="249"/>
      <c r="M21" s="467">
        <v>0</v>
      </c>
      <c r="N21" s="231">
        <f t="shared" si="0"/>
        <v>0</v>
      </c>
      <c r="O21" s="321">
        <f>FŐLAP!$E$8</f>
        <v>0</v>
      </c>
      <c r="P21" s="320">
        <f>FŐLAP!$C$10</f>
        <v>0</v>
      </c>
      <c r="Q21" s="322" t="s">
        <v>539</v>
      </c>
    </row>
    <row r="22" spans="1:17" ht="50.1" hidden="1" customHeight="1" x14ac:dyDescent="0.25">
      <c r="A22" s="100" t="s">
        <v>137</v>
      </c>
      <c r="B22" s="337"/>
      <c r="C22" s="412"/>
      <c r="D22" s="244"/>
      <c r="E22" s="244"/>
      <c r="F22" s="244"/>
      <c r="G22" s="244"/>
      <c r="H22" s="434"/>
      <c r="I22" s="245"/>
      <c r="J22" s="245"/>
      <c r="K22" s="337"/>
      <c r="L22" s="249"/>
      <c r="M22" s="467">
        <v>0</v>
      </c>
      <c r="N22" s="231">
        <f t="shared" si="0"/>
        <v>0</v>
      </c>
      <c r="O22" s="321">
        <f>FŐLAP!$E$8</f>
        <v>0</v>
      </c>
      <c r="P22" s="320">
        <f>FŐLAP!$C$10</f>
        <v>0</v>
      </c>
      <c r="Q22" s="322" t="s">
        <v>539</v>
      </c>
    </row>
    <row r="23" spans="1:17" ht="50.1" hidden="1" customHeight="1" x14ac:dyDescent="0.25">
      <c r="A23" s="101" t="s">
        <v>138</v>
      </c>
      <c r="B23" s="337"/>
      <c r="C23" s="412"/>
      <c r="D23" s="244"/>
      <c r="E23" s="244"/>
      <c r="F23" s="244"/>
      <c r="G23" s="244"/>
      <c r="H23" s="434"/>
      <c r="I23" s="245"/>
      <c r="J23" s="245"/>
      <c r="K23" s="337"/>
      <c r="L23" s="249"/>
      <c r="M23" s="467">
        <v>0</v>
      </c>
      <c r="N23" s="231">
        <f t="shared" si="0"/>
        <v>0</v>
      </c>
      <c r="O23" s="321">
        <f>FŐLAP!$E$8</f>
        <v>0</v>
      </c>
      <c r="P23" s="320">
        <f>FŐLAP!$C$10</f>
        <v>0</v>
      </c>
      <c r="Q23" s="322" t="s">
        <v>539</v>
      </c>
    </row>
    <row r="24" spans="1:17" ht="50.1" hidden="1" customHeight="1" x14ac:dyDescent="0.25">
      <c r="A24" s="100" t="s">
        <v>139</v>
      </c>
      <c r="B24" s="337"/>
      <c r="C24" s="412"/>
      <c r="D24" s="244"/>
      <c r="E24" s="244"/>
      <c r="F24" s="244"/>
      <c r="G24" s="244"/>
      <c r="H24" s="434"/>
      <c r="I24" s="245"/>
      <c r="J24" s="245"/>
      <c r="K24" s="337"/>
      <c r="L24" s="249"/>
      <c r="M24" s="467">
        <v>0</v>
      </c>
      <c r="N24" s="231">
        <f t="shared" si="0"/>
        <v>0</v>
      </c>
      <c r="O24" s="321">
        <f>FŐLAP!$E$8</f>
        <v>0</v>
      </c>
      <c r="P24" s="320">
        <f>FŐLAP!$C$10</f>
        <v>0</v>
      </c>
      <c r="Q24" s="322" t="s">
        <v>539</v>
      </c>
    </row>
    <row r="25" spans="1:17" ht="50.1" hidden="1" customHeight="1" x14ac:dyDescent="0.25">
      <c r="A25" s="100" t="s">
        <v>140</v>
      </c>
      <c r="B25" s="337"/>
      <c r="C25" s="412"/>
      <c r="D25" s="244"/>
      <c r="E25" s="244"/>
      <c r="F25" s="244"/>
      <c r="G25" s="244"/>
      <c r="H25" s="434"/>
      <c r="I25" s="245"/>
      <c r="J25" s="245"/>
      <c r="K25" s="337"/>
      <c r="L25" s="249"/>
      <c r="M25" s="467">
        <v>0</v>
      </c>
      <c r="N25" s="231">
        <f t="shared" si="0"/>
        <v>0</v>
      </c>
      <c r="O25" s="321">
        <f>FŐLAP!$E$8</f>
        <v>0</v>
      </c>
      <c r="P25" s="320">
        <f>FŐLAP!$C$10</f>
        <v>0</v>
      </c>
      <c r="Q25" s="322" t="s">
        <v>539</v>
      </c>
    </row>
    <row r="26" spans="1:17" ht="50.1" hidden="1" customHeight="1" x14ac:dyDescent="0.25">
      <c r="A26" s="100" t="s">
        <v>141</v>
      </c>
      <c r="B26" s="337"/>
      <c r="C26" s="412"/>
      <c r="D26" s="244"/>
      <c r="E26" s="244"/>
      <c r="F26" s="244"/>
      <c r="G26" s="244"/>
      <c r="H26" s="434"/>
      <c r="I26" s="245"/>
      <c r="J26" s="245"/>
      <c r="K26" s="337"/>
      <c r="L26" s="249"/>
      <c r="M26" s="467">
        <v>0</v>
      </c>
      <c r="N26" s="231">
        <f t="shared" si="0"/>
        <v>0</v>
      </c>
      <c r="O26" s="321">
        <f>FŐLAP!$E$8</f>
        <v>0</v>
      </c>
      <c r="P26" s="320">
        <f>FŐLAP!$C$10</f>
        <v>0</v>
      </c>
      <c r="Q26" s="322" t="s">
        <v>539</v>
      </c>
    </row>
    <row r="27" spans="1:17" ht="50.1" hidden="1" customHeight="1" x14ac:dyDescent="0.25">
      <c r="A27" s="100" t="s">
        <v>142</v>
      </c>
      <c r="B27" s="337"/>
      <c r="C27" s="412"/>
      <c r="D27" s="244"/>
      <c r="E27" s="244"/>
      <c r="F27" s="244"/>
      <c r="G27" s="244"/>
      <c r="H27" s="434"/>
      <c r="I27" s="245"/>
      <c r="J27" s="245"/>
      <c r="K27" s="337"/>
      <c r="L27" s="249"/>
      <c r="M27" s="467">
        <v>0</v>
      </c>
      <c r="N27" s="231">
        <f t="shared" si="0"/>
        <v>0</v>
      </c>
      <c r="O27" s="321">
        <f>FŐLAP!$E$8</f>
        <v>0</v>
      </c>
      <c r="P27" s="320">
        <f>FŐLAP!$C$10</f>
        <v>0</v>
      </c>
      <c r="Q27" s="322" t="s">
        <v>539</v>
      </c>
    </row>
    <row r="28" spans="1:17" ht="50.1" hidden="1" customHeight="1" x14ac:dyDescent="0.25">
      <c r="A28" s="101" t="s">
        <v>121</v>
      </c>
      <c r="B28" s="337"/>
      <c r="C28" s="412"/>
      <c r="D28" s="244"/>
      <c r="E28" s="244"/>
      <c r="F28" s="244"/>
      <c r="G28" s="244"/>
      <c r="H28" s="434"/>
      <c r="I28" s="245"/>
      <c r="J28" s="245"/>
      <c r="K28" s="337"/>
      <c r="L28" s="249"/>
      <c r="M28" s="467">
        <v>0</v>
      </c>
      <c r="N28" s="231">
        <f t="shared" si="0"/>
        <v>0</v>
      </c>
      <c r="O28" s="321">
        <f>FŐLAP!$E$8</f>
        <v>0</v>
      </c>
      <c r="P28" s="320">
        <f>FŐLAP!$C$10</f>
        <v>0</v>
      </c>
      <c r="Q28" s="322" t="s">
        <v>539</v>
      </c>
    </row>
    <row r="29" spans="1:17" ht="50.1" hidden="1" customHeight="1" x14ac:dyDescent="0.25">
      <c r="A29" s="100" t="s">
        <v>143</v>
      </c>
      <c r="B29" s="337"/>
      <c r="C29" s="412"/>
      <c r="D29" s="244"/>
      <c r="E29" s="244"/>
      <c r="F29" s="244"/>
      <c r="G29" s="244"/>
      <c r="H29" s="434"/>
      <c r="I29" s="245"/>
      <c r="J29" s="245"/>
      <c r="K29" s="337"/>
      <c r="L29" s="249"/>
      <c r="M29" s="467">
        <v>0</v>
      </c>
      <c r="N29" s="231">
        <f t="shared" si="0"/>
        <v>0</v>
      </c>
      <c r="O29" s="321">
        <f>FŐLAP!$E$8</f>
        <v>0</v>
      </c>
      <c r="P29" s="320">
        <f>FŐLAP!$C$10</f>
        <v>0</v>
      </c>
      <c r="Q29" s="322" t="s">
        <v>539</v>
      </c>
    </row>
    <row r="30" spans="1:17" ht="50.1" hidden="1" customHeight="1" x14ac:dyDescent="0.25">
      <c r="A30" s="100" t="s">
        <v>144</v>
      </c>
      <c r="B30" s="337"/>
      <c r="C30" s="412"/>
      <c r="D30" s="244"/>
      <c r="E30" s="244"/>
      <c r="F30" s="244"/>
      <c r="G30" s="244"/>
      <c r="H30" s="434"/>
      <c r="I30" s="245"/>
      <c r="J30" s="245"/>
      <c r="K30" s="337"/>
      <c r="L30" s="249"/>
      <c r="M30" s="467">
        <v>0</v>
      </c>
      <c r="N30" s="231">
        <f t="shared" si="0"/>
        <v>0</v>
      </c>
      <c r="O30" s="321">
        <f>FŐLAP!$E$8</f>
        <v>0</v>
      </c>
      <c r="P30" s="320">
        <f>FŐLAP!$C$10</f>
        <v>0</v>
      </c>
      <c r="Q30" s="322" t="s">
        <v>539</v>
      </c>
    </row>
    <row r="31" spans="1:17" ht="50.1" hidden="1" customHeight="1" x14ac:dyDescent="0.25">
      <c r="A31" s="101" t="s">
        <v>145</v>
      </c>
      <c r="B31" s="337"/>
      <c r="C31" s="413"/>
      <c r="D31" s="244"/>
      <c r="E31" s="244"/>
      <c r="F31" s="244"/>
      <c r="G31" s="244"/>
      <c r="H31" s="434"/>
      <c r="I31" s="245"/>
      <c r="J31" s="245"/>
      <c r="K31" s="337"/>
      <c r="L31" s="249"/>
      <c r="M31" s="467">
        <v>0</v>
      </c>
      <c r="N31" s="231">
        <f t="shared" si="0"/>
        <v>0</v>
      </c>
      <c r="O31" s="321">
        <f>FŐLAP!$E$8</f>
        <v>0</v>
      </c>
      <c r="P31" s="320">
        <f>FŐLAP!$C$10</f>
        <v>0</v>
      </c>
      <c r="Q31" s="322" t="s">
        <v>539</v>
      </c>
    </row>
    <row r="32" spans="1:17" ht="50.1" hidden="1" customHeight="1" x14ac:dyDescent="0.25">
      <c r="A32" s="100" t="s">
        <v>146</v>
      </c>
      <c r="B32" s="337"/>
      <c r="C32" s="413"/>
      <c r="D32" s="244"/>
      <c r="E32" s="244"/>
      <c r="F32" s="244"/>
      <c r="G32" s="244"/>
      <c r="H32" s="434"/>
      <c r="I32" s="245"/>
      <c r="J32" s="245"/>
      <c r="K32" s="337"/>
      <c r="L32" s="249"/>
      <c r="M32" s="467">
        <v>0</v>
      </c>
      <c r="N32" s="231">
        <f t="shared" si="0"/>
        <v>0</v>
      </c>
      <c r="O32" s="321">
        <f>FŐLAP!$E$8</f>
        <v>0</v>
      </c>
      <c r="P32" s="320">
        <f>FŐLAP!$C$10</f>
        <v>0</v>
      </c>
      <c r="Q32" s="322" t="s">
        <v>539</v>
      </c>
    </row>
    <row r="33" spans="1:17" ht="50.1" hidden="1" customHeight="1" x14ac:dyDescent="0.25">
      <c r="A33" s="100" t="s">
        <v>147</v>
      </c>
      <c r="B33" s="337"/>
      <c r="C33" s="413"/>
      <c r="D33" s="244"/>
      <c r="E33" s="244"/>
      <c r="F33" s="244"/>
      <c r="G33" s="244"/>
      <c r="H33" s="434"/>
      <c r="I33" s="245"/>
      <c r="J33" s="245"/>
      <c r="K33" s="337"/>
      <c r="L33" s="249"/>
      <c r="M33" s="467">
        <v>0</v>
      </c>
      <c r="N33" s="231">
        <f t="shared" si="0"/>
        <v>0</v>
      </c>
      <c r="O33" s="321">
        <f>FŐLAP!$E$8</f>
        <v>0</v>
      </c>
      <c r="P33" s="320">
        <f>FŐLAP!$C$10</f>
        <v>0</v>
      </c>
      <c r="Q33" s="322" t="s">
        <v>539</v>
      </c>
    </row>
    <row r="34" spans="1:17" ht="50.1" hidden="1" customHeight="1" x14ac:dyDescent="0.25">
      <c r="A34" s="101" t="s">
        <v>148</v>
      </c>
      <c r="B34" s="337"/>
      <c r="C34" s="413"/>
      <c r="D34" s="244"/>
      <c r="E34" s="244"/>
      <c r="F34" s="244"/>
      <c r="G34" s="244"/>
      <c r="H34" s="434"/>
      <c r="I34" s="245"/>
      <c r="J34" s="245"/>
      <c r="K34" s="337"/>
      <c r="L34" s="249"/>
      <c r="M34" s="467">
        <v>0</v>
      </c>
      <c r="N34" s="231">
        <f t="shared" si="0"/>
        <v>0</v>
      </c>
      <c r="O34" s="321">
        <f>FŐLAP!$E$8</f>
        <v>0</v>
      </c>
      <c r="P34" s="320">
        <f>FŐLAP!$C$10</f>
        <v>0</v>
      </c>
      <c r="Q34" s="322" t="s">
        <v>539</v>
      </c>
    </row>
    <row r="35" spans="1:17" ht="50.1" hidden="1" customHeight="1" x14ac:dyDescent="0.25">
      <c r="A35" s="100" t="s">
        <v>149</v>
      </c>
      <c r="B35" s="337"/>
      <c r="C35" s="413"/>
      <c r="D35" s="244"/>
      <c r="E35" s="244"/>
      <c r="F35" s="244"/>
      <c r="G35" s="244"/>
      <c r="H35" s="434"/>
      <c r="I35" s="245"/>
      <c r="J35" s="245"/>
      <c r="K35" s="337"/>
      <c r="L35" s="249"/>
      <c r="M35" s="467">
        <v>0</v>
      </c>
      <c r="N35" s="231">
        <f t="shared" si="0"/>
        <v>0</v>
      </c>
      <c r="O35" s="321">
        <f>FŐLAP!$E$8</f>
        <v>0</v>
      </c>
      <c r="P35" s="320">
        <f>FŐLAP!$C$10</f>
        <v>0</v>
      </c>
      <c r="Q35" s="322" t="s">
        <v>539</v>
      </c>
    </row>
    <row r="36" spans="1:17" ht="50.1" hidden="1" customHeight="1" x14ac:dyDescent="0.25">
      <c r="A36" s="100" t="s">
        <v>150</v>
      </c>
      <c r="B36" s="337"/>
      <c r="C36" s="413"/>
      <c r="D36" s="244"/>
      <c r="E36" s="244"/>
      <c r="F36" s="244"/>
      <c r="G36" s="244"/>
      <c r="H36" s="434"/>
      <c r="I36" s="245"/>
      <c r="J36" s="245"/>
      <c r="K36" s="337"/>
      <c r="L36" s="249"/>
      <c r="M36" s="467">
        <v>0</v>
      </c>
      <c r="N36" s="231">
        <f t="shared" si="0"/>
        <v>0</v>
      </c>
      <c r="O36" s="321">
        <f>FŐLAP!$E$8</f>
        <v>0</v>
      </c>
      <c r="P36" s="320">
        <f>FŐLAP!$C$10</f>
        <v>0</v>
      </c>
      <c r="Q36" s="322" t="s">
        <v>539</v>
      </c>
    </row>
    <row r="37" spans="1:17" ht="50.1" hidden="1" customHeight="1" collapsed="1" x14ac:dyDescent="0.25">
      <c r="A37" s="101" t="s">
        <v>151</v>
      </c>
      <c r="B37" s="337"/>
      <c r="C37" s="413"/>
      <c r="D37" s="244"/>
      <c r="E37" s="244"/>
      <c r="F37" s="244"/>
      <c r="G37" s="244"/>
      <c r="H37" s="434"/>
      <c r="I37" s="245"/>
      <c r="J37" s="245"/>
      <c r="K37" s="337"/>
      <c r="L37" s="249"/>
      <c r="M37" s="467">
        <v>0</v>
      </c>
      <c r="N37" s="231">
        <f t="shared" si="0"/>
        <v>0</v>
      </c>
      <c r="O37" s="321">
        <f>FŐLAP!$E$8</f>
        <v>0</v>
      </c>
      <c r="P37" s="320">
        <f>FŐLAP!$C$10</f>
        <v>0</v>
      </c>
      <c r="Q37" s="322" t="s">
        <v>539</v>
      </c>
    </row>
    <row r="38" spans="1:17" ht="50.1" hidden="1" customHeight="1" x14ac:dyDescent="0.25">
      <c r="A38" s="100" t="s">
        <v>152</v>
      </c>
      <c r="B38" s="337"/>
      <c r="C38" s="413"/>
      <c r="D38" s="244"/>
      <c r="E38" s="244"/>
      <c r="F38" s="244"/>
      <c r="G38" s="244"/>
      <c r="H38" s="434"/>
      <c r="I38" s="245"/>
      <c r="J38" s="245"/>
      <c r="K38" s="337"/>
      <c r="L38" s="249"/>
      <c r="M38" s="467">
        <v>0</v>
      </c>
      <c r="N38" s="231">
        <f t="shared" si="0"/>
        <v>0</v>
      </c>
      <c r="O38" s="321">
        <f>FŐLAP!$E$8</f>
        <v>0</v>
      </c>
      <c r="P38" s="320">
        <f>FŐLAP!$C$10</f>
        <v>0</v>
      </c>
      <c r="Q38" s="322" t="s">
        <v>539</v>
      </c>
    </row>
    <row r="39" spans="1:17" ht="50.1" hidden="1" customHeight="1" x14ac:dyDescent="0.25">
      <c r="A39" s="100" t="s">
        <v>153</v>
      </c>
      <c r="B39" s="337"/>
      <c r="C39" s="413"/>
      <c r="D39" s="244"/>
      <c r="E39" s="244"/>
      <c r="F39" s="244"/>
      <c r="G39" s="244"/>
      <c r="H39" s="434"/>
      <c r="I39" s="245"/>
      <c r="J39" s="245"/>
      <c r="K39" s="337"/>
      <c r="L39" s="249"/>
      <c r="M39" s="467">
        <v>0</v>
      </c>
      <c r="N39" s="231">
        <f t="shared" si="0"/>
        <v>0</v>
      </c>
      <c r="O39" s="321">
        <f>FŐLAP!$E$8</f>
        <v>0</v>
      </c>
      <c r="P39" s="320">
        <f>FŐLAP!$C$10</f>
        <v>0</v>
      </c>
      <c r="Q39" s="322" t="s">
        <v>539</v>
      </c>
    </row>
    <row r="40" spans="1:17" ht="50.1" hidden="1" customHeight="1" x14ac:dyDescent="0.25">
      <c r="A40" s="101" t="s">
        <v>154</v>
      </c>
      <c r="B40" s="337"/>
      <c r="C40" s="413"/>
      <c r="D40" s="244"/>
      <c r="E40" s="244"/>
      <c r="F40" s="244"/>
      <c r="G40" s="244"/>
      <c r="H40" s="434"/>
      <c r="I40" s="245"/>
      <c r="J40" s="245"/>
      <c r="K40" s="337"/>
      <c r="L40" s="249"/>
      <c r="M40" s="467">
        <v>0</v>
      </c>
      <c r="N40" s="231">
        <f t="shared" si="0"/>
        <v>0</v>
      </c>
      <c r="O40" s="321">
        <f>FŐLAP!$E$8</f>
        <v>0</v>
      </c>
      <c r="P40" s="320">
        <f>FŐLAP!$C$10</f>
        <v>0</v>
      </c>
      <c r="Q40" s="322" t="s">
        <v>539</v>
      </c>
    </row>
    <row r="41" spans="1:17" ht="50.1" hidden="1" customHeight="1" x14ac:dyDescent="0.25">
      <c r="A41" s="100" t="s">
        <v>155</v>
      </c>
      <c r="B41" s="337"/>
      <c r="C41" s="413"/>
      <c r="D41" s="244"/>
      <c r="E41" s="244"/>
      <c r="F41" s="244"/>
      <c r="G41" s="244"/>
      <c r="H41" s="434"/>
      <c r="I41" s="245"/>
      <c r="J41" s="245"/>
      <c r="K41" s="337"/>
      <c r="L41" s="249"/>
      <c r="M41" s="467">
        <v>0</v>
      </c>
      <c r="N41" s="231">
        <f t="shared" si="0"/>
        <v>0</v>
      </c>
      <c r="O41" s="321">
        <f>FŐLAP!$E$8</f>
        <v>0</v>
      </c>
      <c r="P41" s="320">
        <f>FŐLAP!$C$10</f>
        <v>0</v>
      </c>
      <c r="Q41" s="322" t="s">
        <v>539</v>
      </c>
    </row>
    <row r="42" spans="1:17" ht="50.1" hidden="1" customHeight="1" x14ac:dyDescent="0.25">
      <c r="A42" s="100" t="s">
        <v>156</v>
      </c>
      <c r="B42" s="337"/>
      <c r="C42" s="413"/>
      <c r="D42" s="244"/>
      <c r="E42" s="244"/>
      <c r="F42" s="244"/>
      <c r="G42" s="244"/>
      <c r="H42" s="434"/>
      <c r="I42" s="245"/>
      <c r="J42" s="245"/>
      <c r="K42" s="337"/>
      <c r="L42" s="249"/>
      <c r="M42" s="467">
        <v>0</v>
      </c>
      <c r="N42" s="231">
        <f t="shared" si="0"/>
        <v>0</v>
      </c>
      <c r="O42" s="321">
        <f>FŐLAP!$E$8</f>
        <v>0</v>
      </c>
      <c r="P42" s="320">
        <f>FŐLAP!$C$10</f>
        <v>0</v>
      </c>
      <c r="Q42" s="322" t="s">
        <v>539</v>
      </c>
    </row>
    <row r="43" spans="1:17" ht="50.1" hidden="1" customHeight="1" x14ac:dyDescent="0.25">
      <c r="A43" s="100" t="s">
        <v>157</v>
      </c>
      <c r="B43" s="337"/>
      <c r="C43" s="413"/>
      <c r="D43" s="244"/>
      <c r="E43" s="244"/>
      <c r="F43" s="244"/>
      <c r="G43" s="244"/>
      <c r="H43" s="434"/>
      <c r="I43" s="245"/>
      <c r="J43" s="245"/>
      <c r="K43" s="337"/>
      <c r="L43" s="249"/>
      <c r="M43" s="467">
        <v>0</v>
      </c>
      <c r="N43" s="231">
        <f t="shared" si="0"/>
        <v>0</v>
      </c>
      <c r="O43" s="321">
        <f>FŐLAP!$E$8</f>
        <v>0</v>
      </c>
      <c r="P43" s="320">
        <f>FŐLAP!$C$10</f>
        <v>0</v>
      </c>
      <c r="Q43" s="322" t="s">
        <v>539</v>
      </c>
    </row>
    <row r="44" spans="1:17" ht="50.1" hidden="1" customHeight="1" x14ac:dyDescent="0.25">
      <c r="A44" s="100" t="s">
        <v>158</v>
      </c>
      <c r="B44" s="337"/>
      <c r="C44" s="413"/>
      <c r="D44" s="244"/>
      <c r="E44" s="244"/>
      <c r="F44" s="244"/>
      <c r="G44" s="244"/>
      <c r="H44" s="434"/>
      <c r="I44" s="245"/>
      <c r="J44" s="245"/>
      <c r="K44" s="337"/>
      <c r="L44" s="249"/>
      <c r="M44" s="467">
        <v>0</v>
      </c>
      <c r="N44" s="231">
        <f t="shared" si="0"/>
        <v>0</v>
      </c>
      <c r="O44" s="321">
        <f>FŐLAP!$E$8</f>
        <v>0</v>
      </c>
      <c r="P44" s="320">
        <f>FŐLAP!$C$10</f>
        <v>0</v>
      </c>
      <c r="Q44" s="322" t="s">
        <v>539</v>
      </c>
    </row>
    <row r="45" spans="1:17" ht="50.1" hidden="1" customHeight="1" x14ac:dyDescent="0.25">
      <c r="A45" s="101" t="s">
        <v>159</v>
      </c>
      <c r="B45" s="337"/>
      <c r="C45" s="413"/>
      <c r="D45" s="244"/>
      <c r="E45" s="244"/>
      <c r="F45" s="244"/>
      <c r="G45" s="244"/>
      <c r="H45" s="434"/>
      <c r="I45" s="245"/>
      <c r="J45" s="245"/>
      <c r="K45" s="337"/>
      <c r="L45" s="249"/>
      <c r="M45" s="467">
        <v>0</v>
      </c>
      <c r="N45" s="231">
        <f t="shared" si="0"/>
        <v>0</v>
      </c>
      <c r="O45" s="321">
        <f>FŐLAP!$E$8</f>
        <v>0</v>
      </c>
      <c r="P45" s="320">
        <f>FŐLAP!$C$10</f>
        <v>0</v>
      </c>
      <c r="Q45" s="322" t="s">
        <v>539</v>
      </c>
    </row>
    <row r="46" spans="1:17" ht="50.1" hidden="1" customHeight="1" x14ac:dyDescent="0.25">
      <c r="A46" s="100" t="s">
        <v>160</v>
      </c>
      <c r="B46" s="337"/>
      <c r="C46" s="413"/>
      <c r="D46" s="244"/>
      <c r="E46" s="244"/>
      <c r="F46" s="244"/>
      <c r="G46" s="244"/>
      <c r="H46" s="434"/>
      <c r="I46" s="245"/>
      <c r="J46" s="245"/>
      <c r="K46" s="337"/>
      <c r="L46" s="249"/>
      <c r="M46" s="467">
        <v>0</v>
      </c>
      <c r="N46" s="231">
        <f t="shared" si="0"/>
        <v>0</v>
      </c>
      <c r="O46" s="321">
        <f>FŐLAP!$E$8</f>
        <v>0</v>
      </c>
      <c r="P46" s="320">
        <f>FŐLAP!$C$10</f>
        <v>0</v>
      </c>
      <c r="Q46" s="322" t="s">
        <v>539</v>
      </c>
    </row>
    <row r="47" spans="1:17" ht="50.1" hidden="1" customHeight="1" x14ac:dyDescent="0.25">
      <c r="A47" s="100" t="s">
        <v>161</v>
      </c>
      <c r="B47" s="337"/>
      <c r="C47" s="413"/>
      <c r="D47" s="244"/>
      <c r="E47" s="244"/>
      <c r="F47" s="244"/>
      <c r="G47" s="244"/>
      <c r="H47" s="434"/>
      <c r="I47" s="245"/>
      <c r="J47" s="245"/>
      <c r="K47" s="337"/>
      <c r="L47" s="249"/>
      <c r="M47" s="467">
        <v>0</v>
      </c>
      <c r="N47" s="231">
        <f t="shared" si="0"/>
        <v>0</v>
      </c>
      <c r="O47" s="321">
        <f>FŐLAP!$E$8</f>
        <v>0</v>
      </c>
      <c r="P47" s="320">
        <f>FŐLAP!$C$10</f>
        <v>0</v>
      </c>
      <c r="Q47" s="322" t="s">
        <v>539</v>
      </c>
    </row>
    <row r="48" spans="1:17" ht="50.1" hidden="1" customHeight="1" collapsed="1" x14ac:dyDescent="0.25">
      <c r="A48" s="101" t="s">
        <v>162</v>
      </c>
      <c r="B48" s="337"/>
      <c r="C48" s="413"/>
      <c r="D48" s="244"/>
      <c r="E48" s="244"/>
      <c r="F48" s="244"/>
      <c r="G48" s="244"/>
      <c r="H48" s="434"/>
      <c r="I48" s="245"/>
      <c r="J48" s="245"/>
      <c r="K48" s="337"/>
      <c r="L48" s="249"/>
      <c r="M48" s="467">
        <v>0</v>
      </c>
      <c r="N48" s="231">
        <f t="shared" si="0"/>
        <v>0</v>
      </c>
      <c r="O48" s="321">
        <f>FŐLAP!$E$8</f>
        <v>0</v>
      </c>
      <c r="P48" s="320">
        <f>FŐLAP!$C$10</f>
        <v>0</v>
      </c>
      <c r="Q48" s="322" t="s">
        <v>539</v>
      </c>
    </row>
    <row r="49" spans="1:17" ht="50.1" hidden="1" customHeight="1" x14ac:dyDescent="0.25">
      <c r="A49" s="100" t="s">
        <v>163</v>
      </c>
      <c r="B49" s="337"/>
      <c r="C49" s="413"/>
      <c r="D49" s="244"/>
      <c r="E49" s="244"/>
      <c r="F49" s="244"/>
      <c r="G49" s="244"/>
      <c r="H49" s="434"/>
      <c r="I49" s="245"/>
      <c r="J49" s="245"/>
      <c r="K49" s="337"/>
      <c r="L49" s="249"/>
      <c r="M49" s="467">
        <v>0</v>
      </c>
      <c r="N49" s="231">
        <f t="shared" si="0"/>
        <v>0</v>
      </c>
      <c r="O49" s="321">
        <f>FŐLAP!$E$8</f>
        <v>0</v>
      </c>
      <c r="P49" s="320">
        <f>FŐLAP!$C$10</f>
        <v>0</v>
      </c>
      <c r="Q49" s="322" t="s">
        <v>539</v>
      </c>
    </row>
    <row r="50" spans="1:17" ht="50.1" hidden="1" customHeight="1" x14ac:dyDescent="0.25">
      <c r="A50" s="100" t="s">
        <v>164</v>
      </c>
      <c r="B50" s="337"/>
      <c r="C50" s="413"/>
      <c r="D50" s="244"/>
      <c r="E50" s="244"/>
      <c r="F50" s="244"/>
      <c r="G50" s="244"/>
      <c r="H50" s="434"/>
      <c r="I50" s="245"/>
      <c r="J50" s="245"/>
      <c r="K50" s="337"/>
      <c r="L50" s="249"/>
      <c r="M50" s="467">
        <v>0</v>
      </c>
      <c r="N50" s="231">
        <f t="shared" si="0"/>
        <v>0</v>
      </c>
      <c r="O50" s="321">
        <f>FŐLAP!$E$8</f>
        <v>0</v>
      </c>
      <c r="P50" s="320">
        <f>FŐLAP!$C$10</f>
        <v>0</v>
      </c>
      <c r="Q50" s="322" t="s">
        <v>539</v>
      </c>
    </row>
    <row r="51" spans="1:17" ht="50.1" hidden="1" customHeight="1" x14ac:dyDescent="0.25">
      <c r="A51" s="101" t="s">
        <v>165</v>
      </c>
      <c r="B51" s="337"/>
      <c r="C51" s="413"/>
      <c r="D51" s="244"/>
      <c r="E51" s="244"/>
      <c r="F51" s="244"/>
      <c r="G51" s="244"/>
      <c r="H51" s="434"/>
      <c r="I51" s="245"/>
      <c r="J51" s="245"/>
      <c r="K51" s="337"/>
      <c r="L51" s="249"/>
      <c r="M51" s="467">
        <v>0</v>
      </c>
      <c r="N51" s="231">
        <f t="shared" si="0"/>
        <v>0</v>
      </c>
      <c r="O51" s="321">
        <f>FŐLAP!$E$8</f>
        <v>0</v>
      </c>
      <c r="P51" s="320">
        <f>FŐLAP!$C$10</f>
        <v>0</v>
      </c>
      <c r="Q51" s="322" t="s">
        <v>539</v>
      </c>
    </row>
    <row r="52" spans="1:17" ht="50.1" hidden="1" customHeight="1" x14ac:dyDescent="0.25">
      <c r="A52" s="100" t="s">
        <v>166</v>
      </c>
      <c r="B52" s="337"/>
      <c r="C52" s="413"/>
      <c r="D52" s="244"/>
      <c r="E52" s="244"/>
      <c r="F52" s="244"/>
      <c r="G52" s="244"/>
      <c r="H52" s="434"/>
      <c r="I52" s="245"/>
      <c r="J52" s="245"/>
      <c r="K52" s="337"/>
      <c r="L52" s="249"/>
      <c r="M52" s="467">
        <v>0</v>
      </c>
      <c r="N52" s="231">
        <f t="shared" si="0"/>
        <v>0</v>
      </c>
      <c r="O52" s="321">
        <f>FŐLAP!$E$8</f>
        <v>0</v>
      </c>
      <c r="P52" s="320">
        <f>FŐLAP!$C$10</f>
        <v>0</v>
      </c>
      <c r="Q52" s="322" t="s">
        <v>539</v>
      </c>
    </row>
    <row r="53" spans="1:17" ht="50.1" hidden="1" customHeight="1" x14ac:dyDescent="0.25">
      <c r="A53" s="100" t="s">
        <v>167</v>
      </c>
      <c r="B53" s="337"/>
      <c r="C53" s="413"/>
      <c r="D53" s="244"/>
      <c r="E53" s="244"/>
      <c r="F53" s="244"/>
      <c r="G53" s="244"/>
      <c r="H53" s="434"/>
      <c r="I53" s="245"/>
      <c r="J53" s="245"/>
      <c r="K53" s="337"/>
      <c r="L53" s="249"/>
      <c r="M53" s="467">
        <v>0</v>
      </c>
      <c r="N53" s="231">
        <f t="shared" si="0"/>
        <v>0</v>
      </c>
      <c r="O53" s="321">
        <f>FŐLAP!$E$8</f>
        <v>0</v>
      </c>
      <c r="P53" s="320">
        <f>FŐLAP!$C$10</f>
        <v>0</v>
      </c>
      <c r="Q53" s="322" t="s">
        <v>539</v>
      </c>
    </row>
    <row r="54" spans="1:17" ht="50.1" hidden="1" customHeight="1" x14ac:dyDescent="0.25">
      <c r="A54" s="101" t="s">
        <v>168</v>
      </c>
      <c r="B54" s="337"/>
      <c r="C54" s="413"/>
      <c r="D54" s="244"/>
      <c r="E54" s="244"/>
      <c r="F54" s="244"/>
      <c r="G54" s="244"/>
      <c r="H54" s="434"/>
      <c r="I54" s="245"/>
      <c r="J54" s="245"/>
      <c r="K54" s="337"/>
      <c r="L54" s="249"/>
      <c r="M54" s="467">
        <v>0</v>
      </c>
      <c r="N54" s="231">
        <f t="shared" si="0"/>
        <v>0</v>
      </c>
      <c r="O54" s="321">
        <f>FŐLAP!$E$8</f>
        <v>0</v>
      </c>
      <c r="P54" s="320">
        <f>FŐLAP!$C$10</f>
        <v>0</v>
      </c>
      <c r="Q54" s="322" t="s">
        <v>539</v>
      </c>
    </row>
    <row r="55" spans="1:17" ht="50.1" hidden="1" customHeight="1" x14ac:dyDescent="0.25">
      <c r="A55" s="100" t="s">
        <v>169</v>
      </c>
      <c r="B55" s="337"/>
      <c r="C55" s="413"/>
      <c r="D55" s="244"/>
      <c r="E55" s="244"/>
      <c r="F55" s="244"/>
      <c r="G55" s="244"/>
      <c r="H55" s="434"/>
      <c r="I55" s="245"/>
      <c r="J55" s="245"/>
      <c r="K55" s="337"/>
      <c r="L55" s="249"/>
      <c r="M55" s="467">
        <v>0</v>
      </c>
      <c r="N55" s="231">
        <f t="shared" si="0"/>
        <v>0</v>
      </c>
      <c r="O55" s="321">
        <f>FŐLAP!$E$8</f>
        <v>0</v>
      </c>
      <c r="P55" s="320">
        <f>FŐLAP!$C$10</f>
        <v>0</v>
      </c>
      <c r="Q55" s="322" t="s">
        <v>539</v>
      </c>
    </row>
    <row r="56" spans="1:17" ht="50.1" hidden="1" customHeight="1" x14ac:dyDescent="0.25">
      <c r="A56" s="100" t="s">
        <v>170</v>
      </c>
      <c r="B56" s="337"/>
      <c r="C56" s="413"/>
      <c r="D56" s="244"/>
      <c r="E56" s="244"/>
      <c r="F56" s="244"/>
      <c r="G56" s="244"/>
      <c r="H56" s="434"/>
      <c r="I56" s="245"/>
      <c r="J56" s="245"/>
      <c r="K56" s="337"/>
      <c r="L56" s="249"/>
      <c r="M56" s="467">
        <v>0</v>
      </c>
      <c r="N56" s="231">
        <f t="shared" si="0"/>
        <v>0</v>
      </c>
      <c r="O56" s="321">
        <f>FŐLAP!$E$8</f>
        <v>0</v>
      </c>
      <c r="P56" s="320">
        <f>FŐLAP!$C$10</f>
        <v>0</v>
      </c>
      <c r="Q56" s="322" t="s">
        <v>539</v>
      </c>
    </row>
    <row r="57" spans="1:17" ht="50.1" hidden="1" customHeight="1" x14ac:dyDescent="0.25">
      <c r="A57" s="101" t="s">
        <v>171</v>
      </c>
      <c r="B57" s="337"/>
      <c r="C57" s="413"/>
      <c r="D57" s="244"/>
      <c r="E57" s="244"/>
      <c r="F57" s="244"/>
      <c r="G57" s="244"/>
      <c r="H57" s="434"/>
      <c r="I57" s="245"/>
      <c r="J57" s="245"/>
      <c r="K57" s="337"/>
      <c r="L57" s="249"/>
      <c r="M57" s="467">
        <v>0</v>
      </c>
      <c r="N57" s="231">
        <f t="shared" si="0"/>
        <v>0</v>
      </c>
      <c r="O57" s="321">
        <f>FŐLAP!$E$8</f>
        <v>0</v>
      </c>
      <c r="P57" s="320">
        <f>FŐLAP!$C$10</f>
        <v>0</v>
      </c>
      <c r="Q57" s="322" t="s">
        <v>539</v>
      </c>
    </row>
    <row r="58" spans="1:17" ht="50.1" hidden="1" customHeight="1" x14ac:dyDescent="0.25">
      <c r="A58" s="100" t="s">
        <v>172</v>
      </c>
      <c r="B58" s="337"/>
      <c r="C58" s="413"/>
      <c r="D58" s="244"/>
      <c r="E58" s="244"/>
      <c r="F58" s="244"/>
      <c r="G58" s="244"/>
      <c r="H58" s="434"/>
      <c r="I58" s="245"/>
      <c r="J58" s="245"/>
      <c r="K58" s="337"/>
      <c r="L58" s="249"/>
      <c r="M58" s="467">
        <v>0</v>
      </c>
      <c r="N58" s="231">
        <f t="shared" si="0"/>
        <v>0</v>
      </c>
      <c r="O58" s="321">
        <f>FŐLAP!$E$8</f>
        <v>0</v>
      </c>
      <c r="P58" s="320">
        <f>FŐLAP!$C$10</f>
        <v>0</v>
      </c>
      <c r="Q58" s="322" t="s">
        <v>539</v>
      </c>
    </row>
    <row r="59" spans="1:17" ht="50.1" hidden="1" customHeight="1" collapsed="1" x14ac:dyDescent="0.25">
      <c r="A59" s="100" t="s">
        <v>173</v>
      </c>
      <c r="B59" s="337"/>
      <c r="C59" s="413"/>
      <c r="D59" s="244"/>
      <c r="E59" s="244"/>
      <c r="F59" s="244"/>
      <c r="G59" s="244"/>
      <c r="H59" s="434"/>
      <c r="I59" s="245"/>
      <c r="J59" s="245"/>
      <c r="K59" s="337"/>
      <c r="L59" s="249"/>
      <c r="M59" s="467">
        <v>0</v>
      </c>
      <c r="N59" s="231">
        <f t="shared" si="0"/>
        <v>0</v>
      </c>
      <c r="O59" s="321">
        <f>FŐLAP!$E$8</f>
        <v>0</v>
      </c>
      <c r="P59" s="320">
        <f>FŐLAP!$C$10</f>
        <v>0</v>
      </c>
      <c r="Q59" s="322" t="s">
        <v>539</v>
      </c>
    </row>
    <row r="60" spans="1:17" ht="50.1" hidden="1" customHeight="1" x14ac:dyDescent="0.25">
      <c r="A60" s="100" t="s">
        <v>174</v>
      </c>
      <c r="B60" s="337"/>
      <c r="C60" s="413"/>
      <c r="D60" s="244"/>
      <c r="E60" s="244"/>
      <c r="F60" s="244"/>
      <c r="G60" s="244"/>
      <c r="H60" s="434"/>
      <c r="I60" s="245"/>
      <c r="J60" s="245"/>
      <c r="K60" s="337"/>
      <c r="L60" s="249"/>
      <c r="M60" s="467">
        <v>0</v>
      </c>
      <c r="N60" s="231">
        <f t="shared" si="0"/>
        <v>0</v>
      </c>
      <c r="O60" s="321">
        <f>FŐLAP!$E$8</f>
        <v>0</v>
      </c>
      <c r="P60" s="320">
        <f>FŐLAP!$C$10</f>
        <v>0</v>
      </c>
      <c r="Q60" s="322" t="s">
        <v>539</v>
      </c>
    </row>
    <row r="61" spans="1:17" ht="50.1" hidden="1" customHeight="1" x14ac:dyDescent="0.25">
      <c r="A61" s="100" t="s">
        <v>175</v>
      </c>
      <c r="B61" s="337"/>
      <c r="C61" s="413"/>
      <c r="D61" s="244"/>
      <c r="E61" s="244"/>
      <c r="F61" s="244"/>
      <c r="G61" s="244"/>
      <c r="H61" s="434"/>
      <c r="I61" s="245"/>
      <c r="J61" s="245"/>
      <c r="K61" s="337"/>
      <c r="L61" s="249"/>
      <c r="M61" s="467">
        <v>0</v>
      </c>
      <c r="N61" s="231">
        <f t="shared" si="0"/>
        <v>0</v>
      </c>
      <c r="O61" s="321">
        <f>FŐLAP!$E$8</f>
        <v>0</v>
      </c>
      <c r="P61" s="320">
        <f>FŐLAP!$C$10</f>
        <v>0</v>
      </c>
      <c r="Q61" s="322" t="s">
        <v>539</v>
      </c>
    </row>
    <row r="62" spans="1:17" ht="50.1" hidden="1" customHeight="1" x14ac:dyDescent="0.25">
      <c r="A62" s="101" t="s">
        <v>176</v>
      </c>
      <c r="B62" s="337"/>
      <c r="C62" s="413"/>
      <c r="D62" s="244"/>
      <c r="E62" s="244"/>
      <c r="F62" s="244"/>
      <c r="G62" s="244"/>
      <c r="H62" s="434"/>
      <c r="I62" s="245"/>
      <c r="J62" s="245"/>
      <c r="K62" s="337"/>
      <c r="L62" s="249"/>
      <c r="M62" s="467">
        <v>0</v>
      </c>
      <c r="N62" s="231">
        <f t="shared" si="0"/>
        <v>0</v>
      </c>
      <c r="O62" s="321">
        <f>FŐLAP!$E$8</f>
        <v>0</v>
      </c>
      <c r="P62" s="320">
        <f>FŐLAP!$C$10</f>
        <v>0</v>
      </c>
      <c r="Q62" s="322" t="s">
        <v>539</v>
      </c>
    </row>
    <row r="63" spans="1:17" ht="50.1" hidden="1" customHeight="1" x14ac:dyDescent="0.25">
      <c r="A63" s="100" t="s">
        <v>177</v>
      </c>
      <c r="B63" s="337"/>
      <c r="C63" s="413"/>
      <c r="D63" s="244"/>
      <c r="E63" s="244"/>
      <c r="F63" s="244"/>
      <c r="G63" s="244"/>
      <c r="H63" s="434"/>
      <c r="I63" s="245"/>
      <c r="J63" s="245"/>
      <c r="K63" s="337"/>
      <c r="L63" s="249"/>
      <c r="M63" s="467">
        <v>0</v>
      </c>
      <c r="N63" s="231">
        <f t="shared" si="0"/>
        <v>0</v>
      </c>
      <c r="O63" s="321">
        <f>FŐLAP!$E$8</f>
        <v>0</v>
      </c>
      <c r="P63" s="320">
        <f>FŐLAP!$C$10</f>
        <v>0</v>
      </c>
      <c r="Q63" s="322" t="s">
        <v>539</v>
      </c>
    </row>
    <row r="64" spans="1:17" ht="50.1" hidden="1" customHeight="1" x14ac:dyDescent="0.25">
      <c r="A64" s="100" t="s">
        <v>178</v>
      </c>
      <c r="B64" s="337"/>
      <c r="C64" s="413"/>
      <c r="D64" s="244"/>
      <c r="E64" s="244"/>
      <c r="F64" s="244"/>
      <c r="G64" s="244"/>
      <c r="H64" s="434"/>
      <c r="I64" s="245"/>
      <c r="J64" s="245"/>
      <c r="K64" s="337"/>
      <c r="L64" s="249"/>
      <c r="M64" s="467">
        <v>0</v>
      </c>
      <c r="N64" s="231">
        <f t="shared" si="0"/>
        <v>0</v>
      </c>
      <c r="O64" s="321">
        <f>FŐLAP!$E$8</f>
        <v>0</v>
      </c>
      <c r="P64" s="320">
        <f>FŐLAP!$C$10</f>
        <v>0</v>
      </c>
      <c r="Q64" s="322" t="s">
        <v>539</v>
      </c>
    </row>
    <row r="65" spans="1:17" ht="50.1" hidden="1" customHeight="1" x14ac:dyDescent="0.25">
      <c r="A65" s="101" t="s">
        <v>179</v>
      </c>
      <c r="B65" s="337"/>
      <c r="C65" s="413"/>
      <c r="D65" s="244"/>
      <c r="E65" s="244"/>
      <c r="F65" s="244"/>
      <c r="G65" s="244"/>
      <c r="H65" s="434"/>
      <c r="I65" s="245"/>
      <c r="J65" s="245"/>
      <c r="K65" s="337"/>
      <c r="L65" s="249"/>
      <c r="M65" s="467">
        <v>0</v>
      </c>
      <c r="N65" s="231">
        <f t="shared" si="0"/>
        <v>0</v>
      </c>
      <c r="O65" s="321">
        <f>FŐLAP!$E$8</f>
        <v>0</v>
      </c>
      <c r="P65" s="320">
        <f>FŐLAP!$C$10</f>
        <v>0</v>
      </c>
      <c r="Q65" s="322" t="s">
        <v>539</v>
      </c>
    </row>
    <row r="66" spans="1:17" ht="50.1" hidden="1" customHeight="1" x14ac:dyDescent="0.25">
      <c r="A66" s="100" t="s">
        <v>180</v>
      </c>
      <c r="B66" s="337"/>
      <c r="C66" s="413"/>
      <c r="D66" s="244"/>
      <c r="E66" s="244"/>
      <c r="F66" s="244"/>
      <c r="G66" s="244"/>
      <c r="H66" s="434"/>
      <c r="I66" s="245"/>
      <c r="J66" s="245"/>
      <c r="K66" s="337"/>
      <c r="L66" s="249"/>
      <c r="M66" s="467">
        <v>0</v>
      </c>
      <c r="N66" s="231">
        <f t="shared" si="0"/>
        <v>0</v>
      </c>
      <c r="O66" s="321">
        <f>FŐLAP!$E$8</f>
        <v>0</v>
      </c>
      <c r="P66" s="320">
        <f>FŐLAP!$C$10</f>
        <v>0</v>
      </c>
      <c r="Q66" s="322" t="s">
        <v>539</v>
      </c>
    </row>
    <row r="67" spans="1:17" ht="50.1" hidden="1" customHeight="1" x14ac:dyDescent="0.25">
      <c r="A67" s="100" t="s">
        <v>181</v>
      </c>
      <c r="B67" s="337"/>
      <c r="C67" s="413"/>
      <c r="D67" s="244"/>
      <c r="E67" s="244"/>
      <c r="F67" s="244"/>
      <c r="G67" s="244"/>
      <c r="H67" s="434"/>
      <c r="I67" s="245"/>
      <c r="J67" s="245"/>
      <c r="K67" s="337"/>
      <c r="L67" s="249"/>
      <c r="M67" s="467">
        <v>0</v>
      </c>
      <c r="N67" s="231">
        <f t="shared" si="0"/>
        <v>0</v>
      </c>
      <c r="O67" s="321">
        <f>FŐLAP!$E$8</f>
        <v>0</v>
      </c>
      <c r="P67" s="320">
        <f>FŐLAP!$C$10</f>
        <v>0</v>
      </c>
      <c r="Q67" s="322" t="s">
        <v>539</v>
      </c>
    </row>
    <row r="68" spans="1:17" ht="50.1" hidden="1" customHeight="1" x14ac:dyDescent="0.25">
      <c r="A68" s="101" t="s">
        <v>182</v>
      </c>
      <c r="B68" s="337"/>
      <c r="C68" s="413"/>
      <c r="D68" s="244"/>
      <c r="E68" s="244"/>
      <c r="F68" s="244"/>
      <c r="G68" s="244"/>
      <c r="H68" s="434"/>
      <c r="I68" s="245"/>
      <c r="J68" s="245"/>
      <c r="K68" s="337"/>
      <c r="L68" s="249"/>
      <c r="M68" s="467">
        <v>0</v>
      </c>
      <c r="N68" s="231">
        <f t="shared" si="0"/>
        <v>0</v>
      </c>
      <c r="O68" s="321">
        <f>FŐLAP!$E$8</f>
        <v>0</v>
      </c>
      <c r="P68" s="320">
        <f>FŐLAP!$C$10</f>
        <v>0</v>
      </c>
      <c r="Q68" s="322" t="s">
        <v>539</v>
      </c>
    </row>
    <row r="69" spans="1:17" ht="50.1" hidden="1" customHeight="1" x14ac:dyDescent="0.25">
      <c r="A69" s="100" t="s">
        <v>183</v>
      </c>
      <c r="B69" s="337"/>
      <c r="C69" s="413"/>
      <c r="D69" s="244"/>
      <c r="E69" s="244"/>
      <c r="F69" s="244"/>
      <c r="G69" s="244"/>
      <c r="H69" s="434"/>
      <c r="I69" s="245"/>
      <c r="J69" s="245"/>
      <c r="K69" s="337"/>
      <c r="L69" s="249"/>
      <c r="M69" s="467">
        <v>0</v>
      </c>
      <c r="N69" s="231">
        <f t="shared" si="0"/>
        <v>0</v>
      </c>
      <c r="O69" s="321">
        <f>FŐLAP!$E$8</f>
        <v>0</v>
      </c>
      <c r="P69" s="320">
        <f>FŐLAP!$C$10</f>
        <v>0</v>
      </c>
      <c r="Q69" s="322" t="s">
        <v>539</v>
      </c>
    </row>
    <row r="70" spans="1:17" ht="50.1" hidden="1" customHeight="1" collapsed="1" x14ac:dyDescent="0.25">
      <c r="A70" s="100" t="s">
        <v>184</v>
      </c>
      <c r="B70" s="337"/>
      <c r="C70" s="413"/>
      <c r="D70" s="244"/>
      <c r="E70" s="244"/>
      <c r="F70" s="244"/>
      <c r="G70" s="244"/>
      <c r="H70" s="434"/>
      <c r="I70" s="245"/>
      <c r="J70" s="245"/>
      <c r="K70" s="337"/>
      <c r="L70" s="249"/>
      <c r="M70" s="467">
        <v>0</v>
      </c>
      <c r="N70" s="231">
        <f t="shared" si="0"/>
        <v>0</v>
      </c>
      <c r="O70" s="321">
        <f>FŐLAP!$E$8</f>
        <v>0</v>
      </c>
      <c r="P70" s="320">
        <f>FŐLAP!$C$10</f>
        <v>0</v>
      </c>
      <c r="Q70" s="322" t="s">
        <v>539</v>
      </c>
    </row>
    <row r="71" spans="1:17" ht="50.1" hidden="1" customHeight="1" x14ac:dyDescent="0.25">
      <c r="A71" s="101" t="s">
        <v>185</v>
      </c>
      <c r="B71" s="337"/>
      <c r="C71" s="413"/>
      <c r="D71" s="244"/>
      <c r="E71" s="244"/>
      <c r="F71" s="244"/>
      <c r="G71" s="244"/>
      <c r="H71" s="434"/>
      <c r="I71" s="245"/>
      <c r="J71" s="245"/>
      <c r="K71" s="337"/>
      <c r="L71" s="249"/>
      <c r="M71" s="467">
        <v>0</v>
      </c>
      <c r="N71" s="231">
        <f t="shared" si="0"/>
        <v>0</v>
      </c>
      <c r="O71" s="321">
        <f>FŐLAP!$E$8</f>
        <v>0</v>
      </c>
      <c r="P71" s="320">
        <f>FŐLAP!$C$10</f>
        <v>0</v>
      </c>
      <c r="Q71" s="322" t="s">
        <v>539</v>
      </c>
    </row>
    <row r="72" spans="1:17" ht="50.1" hidden="1" customHeight="1" x14ac:dyDescent="0.25">
      <c r="A72" s="100" t="s">
        <v>186</v>
      </c>
      <c r="B72" s="337"/>
      <c r="C72" s="413"/>
      <c r="D72" s="244"/>
      <c r="E72" s="244"/>
      <c r="F72" s="244"/>
      <c r="G72" s="244"/>
      <c r="H72" s="434"/>
      <c r="I72" s="245"/>
      <c r="J72" s="245"/>
      <c r="K72" s="337"/>
      <c r="L72" s="249"/>
      <c r="M72" s="467">
        <v>0</v>
      </c>
      <c r="N72" s="231">
        <f t="shared" si="0"/>
        <v>0</v>
      </c>
      <c r="O72" s="321">
        <f>FŐLAP!$E$8</f>
        <v>0</v>
      </c>
      <c r="P72" s="320">
        <f>FŐLAP!$C$10</f>
        <v>0</v>
      </c>
      <c r="Q72" s="322" t="s">
        <v>539</v>
      </c>
    </row>
    <row r="73" spans="1:17" ht="50.1" hidden="1" customHeight="1" x14ac:dyDescent="0.25">
      <c r="A73" s="100" t="s">
        <v>187</v>
      </c>
      <c r="B73" s="337"/>
      <c r="C73" s="413"/>
      <c r="D73" s="244"/>
      <c r="E73" s="244"/>
      <c r="F73" s="244"/>
      <c r="G73" s="244"/>
      <c r="H73" s="434"/>
      <c r="I73" s="245"/>
      <c r="J73" s="245"/>
      <c r="K73" s="337"/>
      <c r="L73" s="249"/>
      <c r="M73" s="467">
        <v>0</v>
      </c>
      <c r="N73" s="231">
        <f t="shared" ref="N73:N136" si="1">L73*M73</f>
        <v>0</v>
      </c>
      <c r="O73" s="321">
        <f>FŐLAP!$E$8</f>
        <v>0</v>
      </c>
      <c r="P73" s="320">
        <f>FŐLAP!$C$10</f>
        <v>0</v>
      </c>
      <c r="Q73" s="322" t="s">
        <v>539</v>
      </c>
    </row>
    <row r="74" spans="1:17" ht="50.1" hidden="1" customHeight="1" x14ac:dyDescent="0.25">
      <c r="A74" s="101" t="s">
        <v>188</v>
      </c>
      <c r="B74" s="337"/>
      <c r="C74" s="413"/>
      <c r="D74" s="244"/>
      <c r="E74" s="244"/>
      <c r="F74" s="244"/>
      <c r="G74" s="244"/>
      <c r="H74" s="434"/>
      <c r="I74" s="245"/>
      <c r="J74" s="245"/>
      <c r="K74" s="337"/>
      <c r="L74" s="249"/>
      <c r="M74" s="467">
        <v>0</v>
      </c>
      <c r="N74" s="231">
        <f t="shared" si="1"/>
        <v>0</v>
      </c>
      <c r="O74" s="321">
        <f>FŐLAP!$E$8</f>
        <v>0</v>
      </c>
      <c r="P74" s="320">
        <f>FŐLAP!$C$10</f>
        <v>0</v>
      </c>
      <c r="Q74" s="322" t="s">
        <v>539</v>
      </c>
    </row>
    <row r="75" spans="1:17" ht="50.1" hidden="1" customHeight="1" x14ac:dyDescent="0.25">
      <c r="A75" s="100" t="s">
        <v>189</v>
      </c>
      <c r="B75" s="337"/>
      <c r="C75" s="413"/>
      <c r="D75" s="244"/>
      <c r="E75" s="244"/>
      <c r="F75" s="244"/>
      <c r="G75" s="244"/>
      <c r="H75" s="434"/>
      <c r="I75" s="245"/>
      <c r="J75" s="245"/>
      <c r="K75" s="337"/>
      <c r="L75" s="249"/>
      <c r="M75" s="467">
        <v>0</v>
      </c>
      <c r="N75" s="231">
        <f t="shared" si="1"/>
        <v>0</v>
      </c>
      <c r="O75" s="321">
        <f>FŐLAP!$E$8</f>
        <v>0</v>
      </c>
      <c r="P75" s="320">
        <f>FŐLAP!$C$10</f>
        <v>0</v>
      </c>
      <c r="Q75" s="322" t="s">
        <v>539</v>
      </c>
    </row>
    <row r="76" spans="1:17" ht="50.1" hidden="1" customHeight="1" x14ac:dyDescent="0.25">
      <c r="A76" s="100" t="s">
        <v>190</v>
      </c>
      <c r="B76" s="337"/>
      <c r="C76" s="413"/>
      <c r="D76" s="244"/>
      <c r="E76" s="244"/>
      <c r="F76" s="244"/>
      <c r="G76" s="244"/>
      <c r="H76" s="434"/>
      <c r="I76" s="245"/>
      <c r="J76" s="245"/>
      <c r="K76" s="337"/>
      <c r="L76" s="249"/>
      <c r="M76" s="467">
        <v>0</v>
      </c>
      <c r="N76" s="231">
        <f t="shared" si="1"/>
        <v>0</v>
      </c>
      <c r="O76" s="321">
        <f>FŐLAP!$E$8</f>
        <v>0</v>
      </c>
      <c r="P76" s="320">
        <f>FŐLAP!$C$10</f>
        <v>0</v>
      </c>
      <c r="Q76" s="322" t="s">
        <v>539</v>
      </c>
    </row>
    <row r="77" spans="1:17" ht="50.1" hidden="1" customHeight="1" x14ac:dyDescent="0.25">
      <c r="A77" s="100" t="s">
        <v>191</v>
      </c>
      <c r="B77" s="337"/>
      <c r="C77" s="413"/>
      <c r="D77" s="244"/>
      <c r="E77" s="244"/>
      <c r="F77" s="244"/>
      <c r="G77" s="244"/>
      <c r="H77" s="434"/>
      <c r="I77" s="245"/>
      <c r="J77" s="245"/>
      <c r="K77" s="337"/>
      <c r="L77" s="249"/>
      <c r="M77" s="467">
        <v>0</v>
      </c>
      <c r="N77" s="231">
        <f t="shared" si="1"/>
        <v>0</v>
      </c>
      <c r="O77" s="321">
        <f>FŐLAP!$E$8</f>
        <v>0</v>
      </c>
      <c r="P77" s="320">
        <f>FŐLAP!$C$10</f>
        <v>0</v>
      </c>
      <c r="Q77" s="322" t="s">
        <v>539</v>
      </c>
    </row>
    <row r="78" spans="1:17" ht="50.1" hidden="1" customHeight="1" x14ac:dyDescent="0.25">
      <c r="A78" s="100" t="s">
        <v>192</v>
      </c>
      <c r="B78" s="337"/>
      <c r="C78" s="413"/>
      <c r="D78" s="244"/>
      <c r="E78" s="244"/>
      <c r="F78" s="244"/>
      <c r="G78" s="244"/>
      <c r="H78" s="434"/>
      <c r="I78" s="245"/>
      <c r="J78" s="245"/>
      <c r="K78" s="337"/>
      <c r="L78" s="249"/>
      <c r="M78" s="467">
        <v>0</v>
      </c>
      <c r="N78" s="231">
        <f t="shared" si="1"/>
        <v>0</v>
      </c>
      <c r="O78" s="321">
        <f>FŐLAP!$E$8</f>
        <v>0</v>
      </c>
      <c r="P78" s="320">
        <f>FŐLAP!$C$10</f>
        <v>0</v>
      </c>
      <c r="Q78" s="322" t="s">
        <v>539</v>
      </c>
    </row>
    <row r="79" spans="1:17" ht="50.1" hidden="1" customHeight="1" x14ac:dyDescent="0.25">
      <c r="A79" s="101" t="s">
        <v>193</v>
      </c>
      <c r="B79" s="337"/>
      <c r="C79" s="413"/>
      <c r="D79" s="244"/>
      <c r="E79" s="244"/>
      <c r="F79" s="244"/>
      <c r="G79" s="244"/>
      <c r="H79" s="434"/>
      <c r="I79" s="245"/>
      <c r="J79" s="245"/>
      <c r="K79" s="337"/>
      <c r="L79" s="249"/>
      <c r="M79" s="467">
        <v>0</v>
      </c>
      <c r="N79" s="231">
        <f t="shared" si="1"/>
        <v>0</v>
      </c>
      <c r="O79" s="321">
        <f>FŐLAP!$E$8</f>
        <v>0</v>
      </c>
      <c r="P79" s="320">
        <f>FŐLAP!$C$10</f>
        <v>0</v>
      </c>
      <c r="Q79" s="322" t="s">
        <v>539</v>
      </c>
    </row>
    <row r="80" spans="1:17" ht="50.1" hidden="1" customHeight="1" x14ac:dyDescent="0.25">
      <c r="A80" s="100" t="s">
        <v>194</v>
      </c>
      <c r="B80" s="337"/>
      <c r="C80" s="413"/>
      <c r="D80" s="244"/>
      <c r="E80" s="244"/>
      <c r="F80" s="244"/>
      <c r="G80" s="244"/>
      <c r="H80" s="434"/>
      <c r="I80" s="245"/>
      <c r="J80" s="245"/>
      <c r="K80" s="337"/>
      <c r="L80" s="249"/>
      <c r="M80" s="467">
        <v>0</v>
      </c>
      <c r="N80" s="231">
        <f t="shared" si="1"/>
        <v>0</v>
      </c>
      <c r="O80" s="321">
        <f>FŐLAP!$E$8</f>
        <v>0</v>
      </c>
      <c r="P80" s="320">
        <f>FŐLAP!$C$10</f>
        <v>0</v>
      </c>
      <c r="Q80" s="322" t="s">
        <v>539</v>
      </c>
    </row>
    <row r="81" spans="1:17" ht="50.1" hidden="1" customHeight="1" collapsed="1" x14ac:dyDescent="0.25">
      <c r="A81" s="100" t="s">
        <v>195</v>
      </c>
      <c r="B81" s="337"/>
      <c r="C81" s="413"/>
      <c r="D81" s="244"/>
      <c r="E81" s="244"/>
      <c r="F81" s="244"/>
      <c r="G81" s="244"/>
      <c r="H81" s="434"/>
      <c r="I81" s="245"/>
      <c r="J81" s="245"/>
      <c r="K81" s="337"/>
      <c r="L81" s="249"/>
      <c r="M81" s="467">
        <v>0</v>
      </c>
      <c r="N81" s="231">
        <f t="shared" si="1"/>
        <v>0</v>
      </c>
      <c r="O81" s="321">
        <f>FŐLAP!$E$8</f>
        <v>0</v>
      </c>
      <c r="P81" s="320">
        <f>FŐLAP!$C$10</f>
        <v>0</v>
      </c>
      <c r="Q81" s="322" t="s">
        <v>539</v>
      </c>
    </row>
    <row r="82" spans="1:17" ht="50.1" hidden="1" customHeight="1" x14ac:dyDescent="0.25">
      <c r="A82" s="101" t="s">
        <v>196</v>
      </c>
      <c r="B82" s="337"/>
      <c r="C82" s="413"/>
      <c r="D82" s="244"/>
      <c r="E82" s="244"/>
      <c r="F82" s="244"/>
      <c r="G82" s="244"/>
      <c r="H82" s="434"/>
      <c r="I82" s="245"/>
      <c r="J82" s="245"/>
      <c r="K82" s="337"/>
      <c r="L82" s="249"/>
      <c r="M82" s="467">
        <v>0</v>
      </c>
      <c r="N82" s="231">
        <f t="shared" si="1"/>
        <v>0</v>
      </c>
      <c r="O82" s="321">
        <f>FŐLAP!$E$8</f>
        <v>0</v>
      </c>
      <c r="P82" s="320">
        <f>FŐLAP!$C$10</f>
        <v>0</v>
      </c>
      <c r="Q82" s="322" t="s">
        <v>539</v>
      </c>
    </row>
    <row r="83" spans="1:17" ht="50.1" hidden="1" customHeight="1" x14ac:dyDescent="0.25">
      <c r="A83" s="100" t="s">
        <v>197</v>
      </c>
      <c r="B83" s="337"/>
      <c r="C83" s="413"/>
      <c r="D83" s="244"/>
      <c r="E83" s="244"/>
      <c r="F83" s="244"/>
      <c r="G83" s="244"/>
      <c r="H83" s="434"/>
      <c r="I83" s="245"/>
      <c r="J83" s="245"/>
      <c r="K83" s="337"/>
      <c r="L83" s="249"/>
      <c r="M83" s="467">
        <v>0</v>
      </c>
      <c r="N83" s="231">
        <f t="shared" si="1"/>
        <v>0</v>
      </c>
      <c r="O83" s="321">
        <f>FŐLAP!$E$8</f>
        <v>0</v>
      </c>
      <c r="P83" s="320">
        <f>FŐLAP!$C$10</f>
        <v>0</v>
      </c>
      <c r="Q83" s="322" t="s">
        <v>539</v>
      </c>
    </row>
    <row r="84" spans="1:17" ht="50.1" hidden="1" customHeight="1" x14ac:dyDescent="0.25">
      <c r="A84" s="100" t="s">
        <v>198</v>
      </c>
      <c r="B84" s="337"/>
      <c r="C84" s="413"/>
      <c r="D84" s="244"/>
      <c r="E84" s="244"/>
      <c r="F84" s="244"/>
      <c r="G84" s="244"/>
      <c r="H84" s="434"/>
      <c r="I84" s="245"/>
      <c r="J84" s="245"/>
      <c r="K84" s="337"/>
      <c r="L84" s="249"/>
      <c r="M84" s="467">
        <v>0</v>
      </c>
      <c r="N84" s="231">
        <f t="shared" si="1"/>
        <v>0</v>
      </c>
      <c r="O84" s="321">
        <f>FŐLAP!$E$8</f>
        <v>0</v>
      </c>
      <c r="P84" s="320">
        <f>FŐLAP!$C$10</f>
        <v>0</v>
      </c>
      <c r="Q84" s="322" t="s">
        <v>539</v>
      </c>
    </row>
    <row r="85" spans="1:17" ht="50.1" hidden="1" customHeight="1" x14ac:dyDescent="0.25">
      <c r="A85" s="101" t="s">
        <v>199</v>
      </c>
      <c r="B85" s="337"/>
      <c r="C85" s="413"/>
      <c r="D85" s="244"/>
      <c r="E85" s="244"/>
      <c r="F85" s="244"/>
      <c r="G85" s="244"/>
      <c r="H85" s="434"/>
      <c r="I85" s="245"/>
      <c r="J85" s="245"/>
      <c r="K85" s="337"/>
      <c r="L85" s="249"/>
      <c r="M85" s="467">
        <v>0</v>
      </c>
      <c r="N85" s="231">
        <f t="shared" si="1"/>
        <v>0</v>
      </c>
      <c r="O85" s="321">
        <f>FŐLAP!$E$8</f>
        <v>0</v>
      </c>
      <c r="P85" s="320">
        <f>FŐLAP!$C$10</f>
        <v>0</v>
      </c>
      <c r="Q85" s="322" t="s">
        <v>539</v>
      </c>
    </row>
    <row r="86" spans="1:17" ht="50.1" hidden="1" customHeight="1" x14ac:dyDescent="0.25">
      <c r="A86" s="100" t="s">
        <v>200</v>
      </c>
      <c r="B86" s="337"/>
      <c r="C86" s="413"/>
      <c r="D86" s="244"/>
      <c r="E86" s="244"/>
      <c r="F86" s="244"/>
      <c r="G86" s="244"/>
      <c r="H86" s="434"/>
      <c r="I86" s="245"/>
      <c r="J86" s="245"/>
      <c r="K86" s="337"/>
      <c r="L86" s="249"/>
      <c r="M86" s="467">
        <v>0</v>
      </c>
      <c r="N86" s="231">
        <f t="shared" si="1"/>
        <v>0</v>
      </c>
      <c r="O86" s="321">
        <f>FŐLAP!$E$8</f>
        <v>0</v>
      </c>
      <c r="P86" s="320">
        <f>FŐLAP!$C$10</f>
        <v>0</v>
      </c>
      <c r="Q86" s="322" t="s">
        <v>539</v>
      </c>
    </row>
    <row r="87" spans="1:17" ht="50.1" hidden="1" customHeight="1" x14ac:dyDescent="0.25">
      <c r="A87" s="100" t="s">
        <v>201</v>
      </c>
      <c r="B87" s="337"/>
      <c r="C87" s="413"/>
      <c r="D87" s="244"/>
      <c r="E87" s="244"/>
      <c r="F87" s="244"/>
      <c r="G87" s="244"/>
      <c r="H87" s="434"/>
      <c r="I87" s="245"/>
      <c r="J87" s="245"/>
      <c r="K87" s="337"/>
      <c r="L87" s="249"/>
      <c r="M87" s="467">
        <v>0</v>
      </c>
      <c r="N87" s="231">
        <f t="shared" si="1"/>
        <v>0</v>
      </c>
      <c r="O87" s="321">
        <f>FŐLAP!$E$8</f>
        <v>0</v>
      </c>
      <c r="P87" s="320">
        <f>FŐLAP!$C$10</f>
        <v>0</v>
      </c>
      <c r="Q87" s="322" t="s">
        <v>539</v>
      </c>
    </row>
    <row r="88" spans="1:17" ht="50.1" hidden="1" customHeight="1" x14ac:dyDescent="0.25">
      <c r="A88" s="101" t="s">
        <v>202</v>
      </c>
      <c r="B88" s="337"/>
      <c r="C88" s="413"/>
      <c r="D88" s="244"/>
      <c r="E88" s="244"/>
      <c r="F88" s="244"/>
      <c r="G88" s="244"/>
      <c r="H88" s="434"/>
      <c r="I88" s="245"/>
      <c r="J88" s="245"/>
      <c r="K88" s="337"/>
      <c r="L88" s="249"/>
      <c r="M88" s="467">
        <v>0</v>
      </c>
      <c r="N88" s="231">
        <f t="shared" si="1"/>
        <v>0</v>
      </c>
      <c r="O88" s="321">
        <f>FŐLAP!$E$8</f>
        <v>0</v>
      </c>
      <c r="P88" s="320">
        <f>FŐLAP!$C$10</f>
        <v>0</v>
      </c>
      <c r="Q88" s="322" t="s">
        <v>539</v>
      </c>
    </row>
    <row r="89" spans="1:17" ht="50.1" hidden="1" customHeight="1" x14ac:dyDescent="0.25">
      <c r="A89" s="100" t="s">
        <v>203</v>
      </c>
      <c r="B89" s="337"/>
      <c r="C89" s="413"/>
      <c r="D89" s="244"/>
      <c r="E89" s="244"/>
      <c r="F89" s="244"/>
      <c r="G89" s="244"/>
      <c r="H89" s="434"/>
      <c r="I89" s="245"/>
      <c r="J89" s="245"/>
      <c r="K89" s="337"/>
      <c r="L89" s="249"/>
      <c r="M89" s="467">
        <v>0</v>
      </c>
      <c r="N89" s="231">
        <f t="shared" si="1"/>
        <v>0</v>
      </c>
      <c r="O89" s="321">
        <f>FŐLAP!$E$8</f>
        <v>0</v>
      </c>
      <c r="P89" s="320">
        <f>FŐLAP!$C$10</f>
        <v>0</v>
      </c>
      <c r="Q89" s="322" t="s">
        <v>539</v>
      </c>
    </row>
    <row r="90" spans="1:17" ht="50.1" hidden="1" customHeight="1" x14ac:dyDescent="0.25">
      <c r="A90" s="100" t="s">
        <v>204</v>
      </c>
      <c r="B90" s="337"/>
      <c r="C90" s="413"/>
      <c r="D90" s="244"/>
      <c r="E90" s="244"/>
      <c r="F90" s="244"/>
      <c r="G90" s="244"/>
      <c r="H90" s="434"/>
      <c r="I90" s="245"/>
      <c r="J90" s="245"/>
      <c r="K90" s="337"/>
      <c r="L90" s="249"/>
      <c r="M90" s="467">
        <v>0</v>
      </c>
      <c r="N90" s="231">
        <f t="shared" si="1"/>
        <v>0</v>
      </c>
      <c r="O90" s="321">
        <f>FŐLAP!$E$8</f>
        <v>0</v>
      </c>
      <c r="P90" s="320">
        <f>FŐLAP!$C$10</f>
        <v>0</v>
      </c>
      <c r="Q90" s="322" t="s">
        <v>539</v>
      </c>
    </row>
    <row r="91" spans="1:17" ht="50.1" hidden="1" customHeight="1" x14ac:dyDescent="0.25">
      <c r="A91" s="101" t="s">
        <v>205</v>
      </c>
      <c r="B91" s="337"/>
      <c r="C91" s="413"/>
      <c r="D91" s="244"/>
      <c r="E91" s="244"/>
      <c r="F91" s="244"/>
      <c r="G91" s="244"/>
      <c r="H91" s="434"/>
      <c r="I91" s="245"/>
      <c r="J91" s="245"/>
      <c r="K91" s="337"/>
      <c r="L91" s="249"/>
      <c r="M91" s="467">
        <v>0</v>
      </c>
      <c r="N91" s="231">
        <f t="shared" si="1"/>
        <v>0</v>
      </c>
      <c r="O91" s="321">
        <f>FŐLAP!$E$8</f>
        <v>0</v>
      </c>
      <c r="P91" s="320">
        <f>FŐLAP!$C$10</f>
        <v>0</v>
      </c>
      <c r="Q91" s="322" t="s">
        <v>539</v>
      </c>
    </row>
    <row r="92" spans="1:17" ht="50.1" hidden="1" customHeight="1" x14ac:dyDescent="0.25">
      <c r="A92" s="100" t="s">
        <v>206</v>
      </c>
      <c r="B92" s="337"/>
      <c r="C92" s="413"/>
      <c r="D92" s="244"/>
      <c r="E92" s="244"/>
      <c r="F92" s="244"/>
      <c r="G92" s="244"/>
      <c r="H92" s="434"/>
      <c r="I92" s="245"/>
      <c r="J92" s="245"/>
      <c r="K92" s="337"/>
      <c r="L92" s="249"/>
      <c r="M92" s="467">
        <v>0</v>
      </c>
      <c r="N92" s="231">
        <f t="shared" si="1"/>
        <v>0</v>
      </c>
      <c r="O92" s="321">
        <f>FŐLAP!$E$8</f>
        <v>0</v>
      </c>
      <c r="P92" s="320">
        <f>FŐLAP!$C$10</f>
        <v>0</v>
      </c>
      <c r="Q92" s="322" t="s">
        <v>539</v>
      </c>
    </row>
    <row r="93" spans="1:17" ht="50.1" hidden="1" customHeight="1" x14ac:dyDescent="0.25">
      <c r="A93" s="100" t="s">
        <v>207</v>
      </c>
      <c r="B93" s="337"/>
      <c r="C93" s="413"/>
      <c r="D93" s="244"/>
      <c r="E93" s="244"/>
      <c r="F93" s="244"/>
      <c r="G93" s="244"/>
      <c r="H93" s="434"/>
      <c r="I93" s="245"/>
      <c r="J93" s="245"/>
      <c r="K93" s="337"/>
      <c r="L93" s="249"/>
      <c r="M93" s="467">
        <v>0</v>
      </c>
      <c r="N93" s="231">
        <f t="shared" si="1"/>
        <v>0</v>
      </c>
      <c r="O93" s="321">
        <f>FŐLAP!$E$8</f>
        <v>0</v>
      </c>
      <c r="P93" s="320">
        <f>FŐLAP!$C$10</f>
        <v>0</v>
      </c>
      <c r="Q93" s="322" t="s">
        <v>539</v>
      </c>
    </row>
    <row r="94" spans="1:17" ht="50.1" hidden="1" customHeight="1" x14ac:dyDescent="0.25">
      <c r="A94" s="100" t="s">
        <v>208</v>
      </c>
      <c r="B94" s="337"/>
      <c r="C94" s="413"/>
      <c r="D94" s="244"/>
      <c r="E94" s="244"/>
      <c r="F94" s="244"/>
      <c r="G94" s="244"/>
      <c r="H94" s="434"/>
      <c r="I94" s="245"/>
      <c r="J94" s="245"/>
      <c r="K94" s="337"/>
      <c r="L94" s="249"/>
      <c r="M94" s="467">
        <v>0</v>
      </c>
      <c r="N94" s="231">
        <f t="shared" si="1"/>
        <v>0</v>
      </c>
      <c r="O94" s="321">
        <f>FŐLAP!$E$8</f>
        <v>0</v>
      </c>
      <c r="P94" s="320">
        <f>FŐLAP!$C$10</f>
        <v>0</v>
      </c>
      <c r="Q94" s="322" t="s">
        <v>539</v>
      </c>
    </row>
    <row r="95" spans="1:17" ht="50.1" hidden="1" customHeight="1" x14ac:dyDescent="0.25">
      <c r="A95" s="100" t="s">
        <v>209</v>
      </c>
      <c r="B95" s="337"/>
      <c r="C95" s="413"/>
      <c r="D95" s="244"/>
      <c r="E95" s="244"/>
      <c r="F95" s="244"/>
      <c r="G95" s="244"/>
      <c r="H95" s="434"/>
      <c r="I95" s="245"/>
      <c r="J95" s="245"/>
      <c r="K95" s="337"/>
      <c r="L95" s="249"/>
      <c r="M95" s="467">
        <v>0</v>
      </c>
      <c r="N95" s="231">
        <f t="shared" si="1"/>
        <v>0</v>
      </c>
      <c r="O95" s="321">
        <f>FŐLAP!$E$8</f>
        <v>0</v>
      </c>
      <c r="P95" s="320">
        <f>FŐLAP!$C$10</f>
        <v>0</v>
      </c>
      <c r="Q95" s="322" t="s">
        <v>539</v>
      </c>
    </row>
    <row r="96" spans="1:17" ht="50.1" hidden="1" customHeight="1" x14ac:dyDescent="0.25">
      <c r="A96" s="101" t="s">
        <v>210</v>
      </c>
      <c r="B96" s="337"/>
      <c r="C96" s="413"/>
      <c r="D96" s="244"/>
      <c r="E96" s="244"/>
      <c r="F96" s="244"/>
      <c r="G96" s="244"/>
      <c r="H96" s="434"/>
      <c r="I96" s="245"/>
      <c r="J96" s="245"/>
      <c r="K96" s="337"/>
      <c r="L96" s="249"/>
      <c r="M96" s="467">
        <v>0</v>
      </c>
      <c r="N96" s="231">
        <f t="shared" si="1"/>
        <v>0</v>
      </c>
      <c r="O96" s="321">
        <f>FŐLAP!$E$8</f>
        <v>0</v>
      </c>
      <c r="P96" s="320">
        <f>FŐLAP!$C$10</f>
        <v>0</v>
      </c>
      <c r="Q96" s="322" t="s">
        <v>539</v>
      </c>
    </row>
    <row r="97" spans="1:17" ht="50.1" hidden="1" customHeight="1" x14ac:dyDescent="0.25">
      <c r="A97" s="100" t="s">
        <v>211</v>
      </c>
      <c r="B97" s="337"/>
      <c r="C97" s="413"/>
      <c r="D97" s="244"/>
      <c r="E97" s="244"/>
      <c r="F97" s="244"/>
      <c r="G97" s="244"/>
      <c r="H97" s="434"/>
      <c r="I97" s="245"/>
      <c r="J97" s="245"/>
      <c r="K97" s="337"/>
      <c r="L97" s="249"/>
      <c r="M97" s="467">
        <v>0</v>
      </c>
      <c r="N97" s="231">
        <f t="shared" si="1"/>
        <v>0</v>
      </c>
      <c r="O97" s="321">
        <f>FŐLAP!$E$8</f>
        <v>0</v>
      </c>
      <c r="P97" s="320">
        <f>FŐLAP!$C$10</f>
        <v>0</v>
      </c>
      <c r="Q97" s="322" t="s">
        <v>539</v>
      </c>
    </row>
    <row r="98" spans="1:17" ht="50.1" hidden="1" customHeight="1" x14ac:dyDescent="0.25">
      <c r="A98" s="100" t="s">
        <v>212</v>
      </c>
      <c r="B98" s="337"/>
      <c r="C98" s="413"/>
      <c r="D98" s="244"/>
      <c r="E98" s="244"/>
      <c r="F98" s="244"/>
      <c r="G98" s="244"/>
      <c r="H98" s="434"/>
      <c r="I98" s="245"/>
      <c r="J98" s="245"/>
      <c r="K98" s="337"/>
      <c r="L98" s="249"/>
      <c r="M98" s="467">
        <v>0</v>
      </c>
      <c r="N98" s="231">
        <f t="shared" si="1"/>
        <v>0</v>
      </c>
      <c r="O98" s="321">
        <f>FŐLAP!$E$8</f>
        <v>0</v>
      </c>
      <c r="P98" s="320">
        <f>FŐLAP!$C$10</f>
        <v>0</v>
      </c>
      <c r="Q98" s="322" t="s">
        <v>539</v>
      </c>
    </row>
    <row r="99" spans="1:17" ht="50.1" hidden="1" customHeight="1" x14ac:dyDescent="0.25">
      <c r="A99" s="101" t="s">
        <v>213</v>
      </c>
      <c r="B99" s="337"/>
      <c r="C99" s="413"/>
      <c r="D99" s="244"/>
      <c r="E99" s="244"/>
      <c r="F99" s="244"/>
      <c r="G99" s="244"/>
      <c r="H99" s="434"/>
      <c r="I99" s="245"/>
      <c r="J99" s="245"/>
      <c r="K99" s="337"/>
      <c r="L99" s="249"/>
      <c r="M99" s="467">
        <v>0</v>
      </c>
      <c r="N99" s="231">
        <f t="shared" si="1"/>
        <v>0</v>
      </c>
      <c r="O99" s="321">
        <f>FŐLAP!$E$8</f>
        <v>0</v>
      </c>
      <c r="P99" s="320">
        <f>FŐLAP!$C$10</f>
        <v>0</v>
      </c>
      <c r="Q99" s="322" t="s">
        <v>539</v>
      </c>
    </row>
    <row r="100" spans="1:17" ht="50.1" hidden="1" customHeight="1" x14ac:dyDescent="0.25">
      <c r="A100" s="100" t="s">
        <v>214</v>
      </c>
      <c r="B100" s="337"/>
      <c r="C100" s="413"/>
      <c r="D100" s="244"/>
      <c r="E100" s="244"/>
      <c r="F100" s="244"/>
      <c r="G100" s="244"/>
      <c r="H100" s="434"/>
      <c r="I100" s="245"/>
      <c r="J100" s="245"/>
      <c r="K100" s="337"/>
      <c r="L100" s="249"/>
      <c r="M100" s="467">
        <v>0</v>
      </c>
      <c r="N100" s="231">
        <f t="shared" si="1"/>
        <v>0</v>
      </c>
      <c r="O100" s="321">
        <f>FŐLAP!$E$8</f>
        <v>0</v>
      </c>
      <c r="P100" s="320">
        <f>FŐLAP!$C$10</f>
        <v>0</v>
      </c>
      <c r="Q100" s="322" t="s">
        <v>539</v>
      </c>
    </row>
    <row r="101" spans="1:17" ht="50.1" hidden="1" customHeight="1" x14ac:dyDescent="0.25">
      <c r="A101" s="100" t="s">
        <v>215</v>
      </c>
      <c r="B101" s="337"/>
      <c r="C101" s="413"/>
      <c r="D101" s="244"/>
      <c r="E101" s="244"/>
      <c r="F101" s="244"/>
      <c r="G101" s="244"/>
      <c r="H101" s="434"/>
      <c r="I101" s="245"/>
      <c r="J101" s="245"/>
      <c r="K101" s="337"/>
      <c r="L101" s="249"/>
      <c r="M101" s="467">
        <v>0</v>
      </c>
      <c r="N101" s="231">
        <f t="shared" si="1"/>
        <v>0</v>
      </c>
      <c r="O101" s="321">
        <f>FŐLAP!$E$8</f>
        <v>0</v>
      </c>
      <c r="P101" s="320">
        <f>FŐLAP!$C$10</f>
        <v>0</v>
      </c>
      <c r="Q101" s="322" t="s">
        <v>539</v>
      </c>
    </row>
    <row r="102" spans="1:17" ht="50.1" hidden="1" customHeight="1" collapsed="1" x14ac:dyDescent="0.25">
      <c r="A102" s="101" t="s">
        <v>216</v>
      </c>
      <c r="B102" s="337"/>
      <c r="C102" s="413"/>
      <c r="D102" s="244"/>
      <c r="E102" s="244"/>
      <c r="F102" s="244"/>
      <c r="G102" s="244"/>
      <c r="H102" s="434"/>
      <c r="I102" s="245"/>
      <c r="J102" s="245"/>
      <c r="K102" s="337"/>
      <c r="L102" s="249"/>
      <c r="M102" s="467">
        <v>0</v>
      </c>
      <c r="N102" s="231">
        <f t="shared" si="1"/>
        <v>0</v>
      </c>
      <c r="O102" s="321">
        <f>FŐLAP!$E$8</f>
        <v>0</v>
      </c>
      <c r="P102" s="320">
        <f>FŐLAP!$C$10</f>
        <v>0</v>
      </c>
      <c r="Q102" s="322" t="s">
        <v>539</v>
      </c>
    </row>
    <row r="103" spans="1:17" ht="50.1" hidden="1" customHeight="1" x14ac:dyDescent="0.25">
      <c r="A103" s="100" t="s">
        <v>217</v>
      </c>
      <c r="B103" s="337"/>
      <c r="C103" s="413"/>
      <c r="D103" s="244"/>
      <c r="E103" s="244"/>
      <c r="F103" s="244"/>
      <c r="G103" s="244"/>
      <c r="H103" s="434"/>
      <c r="I103" s="245"/>
      <c r="J103" s="245"/>
      <c r="K103" s="337"/>
      <c r="L103" s="249"/>
      <c r="M103" s="467">
        <v>0</v>
      </c>
      <c r="N103" s="231">
        <f t="shared" si="1"/>
        <v>0</v>
      </c>
      <c r="O103" s="321">
        <f>FŐLAP!$E$8</f>
        <v>0</v>
      </c>
      <c r="P103" s="320">
        <f>FŐLAP!$C$10</f>
        <v>0</v>
      </c>
      <c r="Q103" s="322" t="s">
        <v>539</v>
      </c>
    </row>
    <row r="104" spans="1:17" ht="50.1" hidden="1" customHeight="1" x14ac:dyDescent="0.25">
      <c r="A104" s="100" t="s">
        <v>218</v>
      </c>
      <c r="B104" s="337"/>
      <c r="C104" s="413"/>
      <c r="D104" s="244"/>
      <c r="E104" s="244"/>
      <c r="F104" s="244"/>
      <c r="G104" s="244"/>
      <c r="H104" s="434"/>
      <c r="I104" s="245"/>
      <c r="J104" s="245"/>
      <c r="K104" s="337"/>
      <c r="L104" s="249"/>
      <c r="M104" s="467">
        <v>0</v>
      </c>
      <c r="N104" s="231">
        <f t="shared" si="1"/>
        <v>0</v>
      </c>
      <c r="O104" s="321">
        <f>FŐLAP!$E$8</f>
        <v>0</v>
      </c>
      <c r="P104" s="320">
        <f>FŐLAP!$C$10</f>
        <v>0</v>
      </c>
      <c r="Q104" s="322" t="s">
        <v>539</v>
      </c>
    </row>
    <row r="105" spans="1:17" ht="50.1" hidden="1" customHeight="1" x14ac:dyDescent="0.25">
      <c r="A105" s="101" t="s">
        <v>219</v>
      </c>
      <c r="B105" s="337"/>
      <c r="C105" s="413"/>
      <c r="D105" s="244"/>
      <c r="E105" s="244"/>
      <c r="F105" s="244"/>
      <c r="G105" s="244"/>
      <c r="H105" s="434"/>
      <c r="I105" s="245"/>
      <c r="J105" s="245"/>
      <c r="K105" s="337"/>
      <c r="L105" s="249"/>
      <c r="M105" s="467">
        <v>0</v>
      </c>
      <c r="N105" s="231">
        <f t="shared" si="1"/>
        <v>0</v>
      </c>
      <c r="O105" s="321">
        <f>FŐLAP!$E$8</f>
        <v>0</v>
      </c>
      <c r="P105" s="320">
        <f>FŐLAP!$C$10</f>
        <v>0</v>
      </c>
      <c r="Q105" s="322" t="s">
        <v>539</v>
      </c>
    </row>
    <row r="106" spans="1:17" ht="50.1" hidden="1" customHeight="1" x14ac:dyDescent="0.25">
      <c r="A106" s="100" t="s">
        <v>220</v>
      </c>
      <c r="B106" s="337"/>
      <c r="C106" s="413"/>
      <c r="D106" s="244"/>
      <c r="E106" s="244"/>
      <c r="F106" s="244"/>
      <c r="G106" s="244"/>
      <c r="H106" s="434"/>
      <c r="I106" s="245"/>
      <c r="J106" s="245"/>
      <c r="K106" s="337"/>
      <c r="L106" s="249"/>
      <c r="M106" s="467">
        <v>0</v>
      </c>
      <c r="N106" s="231">
        <f t="shared" si="1"/>
        <v>0</v>
      </c>
      <c r="O106" s="321">
        <f>FŐLAP!$E$8</f>
        <v>0</v>
      </c>
      <c r="P106" s="320">
        <f>FŐLAP!$C$10</f>
        <v>0</v>
      </c>
      <c r="Q106" s="322" t="s">
        <v>539</v>
      </c>
    </row>
    <row r="107" spans="1:17" ht="50.1" hidden="1" customHeight="1" x14ac:dyDescent="0.25">
      <c r="A107" s="100" t="s">
        <v>221</v>
      </c>
      <c r="B107" s="337"/>
      <c r="C107" s="413"/>
      <c r="D107" s="244"/>
      <c r="E107" s="244"/>
      <c r="F107" s="244"/>
      <c r="G107" s="244"/>
      <c r="H107" s="434"/>
      <c r="I107" s="245"/>
      <c r="J107" s="245"/>
      <c r="K107" s="337"/>
      <c r="L107" s="249"/>
      <c r="M107" s="467">
        <v>0</v>
      </c>
      <c r="N107" s="231">
        <f t="shared" si="1"/>
        <v>0</v>
      </c>
      <c r="O107" s="321">
        <f>FŐLAP!$E$8</f>
        <v>0</v>
      </c>
      <c r="P107" s="320">
        <f>FŐLAP!$C$10</f>
        <v>0</v>
      </c>
      <c r="Q107" s="322" t="s">
        <v>539</v>
      </c>
    </row>
    <row r="108" spans="1:17" ht="50.1" hidden="1" customHeight="1" x14ac:dyDescent="0.25">
      <c r="A108" s="101" t="s">
        <v>222</v>
      </c>
      <c r="B108" s="337"/>
      <c r="C108" s="413"/>
      <c r="D108" s="244"/>
      <c r="E108" s="244"/>
      <c r="F108" s="244"/>
      <c r="G108" s="244"/>
      <c r="H108" s="434"/>
      <c r="I108" s="245"/>
      <c r="J108" s="245"/>
      <c r="K108" s="337"/>
      <c r="L108" s="249"/>
      <c r="M108" s="467">
        <v>0</v>
      </c>
      <c r="N108" s="231">
        <f t="shared" si="1"/>
        <v>0</v>
      </c>
      <c r="O108" s="321">
        <f>FŐLAP!$E$8</f>
        <v>0</v>
      </c>
      <c r="P108" s="320">
        <f>FŐLAP!$C$10</f>
        <v>0</v>
      </c>
      <c r="Q108" s="322" t="s">
        <v>539</v>
      </c>
    </row>
    <row r="109" spans="1:17" ht="50.1" hidden="1" customHeight="1" x14ac:dyDescent="0.25">
      <c r="A109" s="100" t="s">
        <v>223</v>
      </c>
      <c r="B109" s="337"/>
      <c r="C109" s="413"/>
      <c r="D109" s="244"/>
      <c r="E109" s="244"/>
      <c r="F109" s="244"/>
      <c r="G109" s="244"/>
      <c r="H109" s="434"/>
      <c r="I109" s="245"/>
      <c r="J109" s="245"/>
      <c r="K109" s="337"/>
      <c r="L109" s="249"/>
      <c r="M109" s="467">
        <v>0</v>
      </c>
      <c r="N109" s="231">
        <f t="shared" si="1"/>
        <v>0</v>
      </c>
      <c r="O109" s="321">
        <f>FŐLAP!$E$8</f>
        <v>0</v>
      </c>
      <c r="P109" s="320">
        <f>FŐLAP!$C$10</f>
        <v>0</v>
      </c>
      <c r="Q109" s="322" t="s">
        <v>539</v>
      </c>
    </row>
    <row r="110" spans="1:17" ht="50.1" hidden="1" customHeight="1" x14ac:dyDescent="0.25">
      <c r="A110" s="100" t="s">
        <v>224</v>
      </c>
      <c r="B110" s="337"/>
      <c r="C110" s="413"/>
      <c r="D110" s="244"/>
      <c r="E110" s="244"/>
      <c r="F110" s="244"/>
      <c r="G110" s="244"/>
      <c r="H110" s="434"/>
      <c r="I110" s="245"/>
      <c r="J110" s="245"/>
      <c r="K110" s="337"/>
      <c r="L110" s="249"/>
      <c r="M110" s="467">
        <v>0</v>
      </c>
      <c r="N110" s="231">
        <f t="shared" si="1"/>
        <v>0</v>
      </c>
      <c r="O110" s="321">
        <f>FŐLAP!$E$8</f>
        <v>0</v>
      </c>
      <c r="P110" s="320">
        <f>FŐLAP!$C$10</f>
        <v>0</v>
      </c>
      <c r="Q110" s="322" t="s">
        <v>539</v>
      </c>
    </row>
    <row r="111" spans="1:17" ht="50.1" hidden="1" customHeight="1" x14ac:dyDescent="0.25">
      <c r="A111" s="100" t="s">
        <v>225</v>
      </c>
      <c r="B111" s="337"/>
      <c r="C111" s="413"/>
      <c r="D111" s="244"/>
      <c r="E111" s="244"/>
      <c r="F111" s="244"/>
      <c r="G111" s="244"/>
      <c r="H111" s="434"/>
      <c r="I111" s="245"/>
      <c r="J111" s="245"/>
      <c r="K111" s="337"/>
      <c r="L111" s="249"/>
      <c r="M111" s="467">
        <v>0</v>
      </c>
      <c r="N111" s="231">
        <f t="shared" si="1"/>
        <v>0</v>
      </c>
      <c r="O111" s="321">
        <f>FŐLAP!$E$8</f>
        <v>0</v>
      </c>
      <c r="P111" s="320">
        <f>FŐLAP!$C$10</f>
        <v>0</v>
      </c>
      <c r="Q111" s="322" t="s">
        <v>539</v>
      </c>
    </row>
    <row r="112" spans="1:17" ht="50.1" hidden="1" customHeight="1" x14ac:dyDescent="0.25">
      <c r="A112" s="100" t="s">
        <v>226</v>
      </c>
      <c r="B112" s="337"/>
      <c r="C112" s="413"/>
      <c r="D112" s="244"/>
      <c r="E112" s="244"/>
      <c r="F112" s="244"/>
      <c r="G112" s="244"/>
      <c r="H112" s="434"/>
      <c r="I112" s="245"/>
      <c r="J112" s="245"/>
      <c r="K112" s="337"/>
      <c r="L112" s="249"/>
      <c r="M112" s="467">
        <v>0</v>
      </c>
      <c r="N112" s="231">
        <f t="shared" si="1"/>
        <v>0</v>
      </c>
      <c r="O112" s="321">
        <f>FŐLAP!$E$8</f>
        <v>0</v>
      </c>
      <c r="P112" s="320">
        <f>FŐLAP!$C$10</f>
        <v>0</v>
      </c>
      <c r="Q112" s="322" t="s">
        <v>539</v>
      </c>
    </row>
    <row r="113" spans="1:17" ht="50.1" hidden="1" customHeight="1" x14ac:dyDescent="0.25">
      <c r="A113" s="101" t="s">
        <v>227</v>
      </c>
      <c r="B113" s="337"/>
      <c r="C113" s="413"/>
      <c r="D113" s="244"/>
      <c r="E113" s="244"/>
      <c r="F113" s="244"/>
      <c r="G113" s="244"/>
      <c r="H113" s="434"/>
      <c r="I113" s="245"/>
      <c r="J113" s="245"/>
      <c r="K113" s="337"/>
      <c r="L113" s="249"/>
      <c r="M113" s="467">
        <v>0</v>
      </c>
      <c r="N113" s="231">
        <f t="shared" si="1"/>
        <v>0</v>
      </c>
      <c r="O113" s="321">
        <f>FŐLAP!$E$8</f>
        <v>0</v>
      </c>
      <c r="P113" s="320">
        <f>FŐLAP!$C$10</f>
        <v>0</v>
      </c>
      <c r="Q113" s="322" t="s">
        <v>539</v>
      </c>
    </row>
    <row r="114" spans="1:17" ht="50.1" hidden="1" customHeight="1" x14ac:dyDescent="0.25">
      <c r="A114" s="100" t="s">
        <v>228</v>
      </c>
      <c r="B114" s="337"/>
      <c r="C114" s="413"/>
      <c r="D114" s="244"/>
      <c r="E114" s="244"/>
      <c r="F114" s="244"/>
      <c r="G114" s="244"/>
      <c r="H114" s="434"/>
      <c r="I114" s="245"/>
      <c r="J114" s="245"/>
      <c r="K114" s="337"/>
      <c r="L114" s="249"/>
      <c r="M114" s="467">
        <v>0</v>
      </c>
      <c r="N114" s="231">
        <f t="shared" si="1"/>
        <v>0</v>
      </c>
      <c r="O114" s="321">
        <f>FŐLAP!$E$8</f>
        <v>0</v>
      </c>
      <c r="P114" s="320">
        <f>FŐLAP!$C$10</f>
        <v>0</v>
      </c>
      <c r="Q114" s="322" t="s">
        <v>539</v>
      </c>
    </row>
    <row r="115" spans="1:17" ht="50.1" hidden="1" customHeight="1" x14ac:dyDescent="0.25">
      <c r="A115" s="100" t="s">
        <v>229</v>
      </c>
      <c r="B115" s="337"/>
      <c r="C115" s="413"/>
      <c r="D115" s="244"/>
      <c r="E115" s="244"/>
      <c r="F115" s="244"/>
      <c r="G115" s="244"/>
      <c r="H115" s="434"/>
      <c r="I115" s="245"/>
      <c r="J115" s="245"/>
      <c r="K115" s="337"/>
      <c r="L115" s="249"/>
      <c r="M115" s="467">
        <v>0</v>
      </c>
      <c r="N115" s="231">
        <f t="shared" si="1"/>
        <v>0</v>
      </c>
      <c r="O115" s="321">
        <f>FŐLAP!$E$8</f>
        <v>0</v>
      </c>
      <c r="P115" s="320">
        <f>FŐLAP!$C$10</f>
        <v>0</v>
      </c>
      <c r="Q115" s="322" t="s">
        <v>539</v>
      </c>
    </row>
    <row r="116" spans="1:17" ht="50.1" hidden="1" customHeight="1" x14ac:dyDescent="0.25">
      <c r="A116" s="101" t="s">
        <v>230</v>
      </c>
      <c r="B116" s="337"/>
      <c r="C116" s="413"/>
      <c r="D116" s="244"/>
      <c r="E116" s="244"/>
      <c r="F116" s="244"/>
      <c r="G116" s="244"/>
      <c r="H116" s="434"/>
      <c r="I116" s="245"/>
      <c r="J116" s="245"/>
      <c r="K116" s="337"/>
      <c r="L116" s="249"/>
      <c r="M116" s="467">
        <v>0</v>
      </c>
      <c r="N116" s="231">
        <f t="shared" si="1"/>
        <v>0</v>
      </c>
      <c r="O116" s="321">
        <f>FŐLAP!$E$8</f>
        <v>0</v>
      </c>
      <c r="P116" s="320">
        <f>FŐLAP!$C$10</f>
        <v>0</v>
      </c>
      <c r="Q116" s="322" t="s">
        <v>539</v>
      </c>
    </row>
    <row r="117" spans="1:17" ht="50.1" hidden="1" customHeight="1" x14ac:dyDescent="0.25">
      <c r="A117" s="100" t="s">
        <v>231</v>
      </c>
      <c r="B117" s="337"/>
      <c r="C117" s="413"/>
      <c r="D117" s="244"/>
      <c r="E117" s="244"/>
      <c r="F117" s="244"/>
      <c r="G117" s="244"/>
      <c r="H117" s="434"/>
      <c r="I117" s="245"/>
      <c r="J117" s="245"/>
      <c r="K117" s="337"/>
      <c r="L117" s="249"/>
      <c r="M117" s="467">
        <v>0</v>
      </c>
      <c r="N117" s="231">
        <f t="shared" si="1"/>
        <v>0</v>
      </c>
      <c r="O117" s="321">
        <f>FŐLAP!$E$8</f>
        <v>0</v>
      </c>
      <c r="P117" s="320">
        <f>FŐLAP!$C$10</f>
        <v>0</v>
      </c>
      <c r="Q117" s="322" t="s">
        <v>539</v>
      </c>
    </row>
    <row r="118" spans="1:17" ht="50.1" hidden="1" customHeight="1" x14ac:dyDescent="0.25">
      <c r="A118" s="100" t="s">
        <v>232</v>
      </c>
      <c r="B118" s="337"/>
      <c r="C118" s="413"/>
      <c r="D118" s="244"/>
      <c r="E118" s="244"/>
      <c r="F118" s="244"/>
      <c r="G118" s="244"/>
      <c r="H118" s="434"/>
      <c r="I118" s="245"/>
      <c r="J118" s="245"/>
      <c r="K118" s="337"/>
      <c r="L118" s="249"/>
      <c r="M118" s="467">
        <v>0</v>
      </c>
      <c r="N118" s="231">
        <f t="shared" si="1"/>
        <v>0</v>
      </c>
      <c r="O118" s="321">
        <f>FŐLAP!$E$8</f>
        <v>0</v>
      </c>
      <c r="P118" s="320">
        <f>FŐLAP!$C$10</f>
        <v>0</v>
      </c>
      <c r="Q118" s="322" t="s">
        <v>539</v>
      </c>
    </row>
    <row r="119" spans="1:17" ht="50.1" hidden="1" customHeight="1" x14ac:dyDescent="0.25">
      <c r="A119" s="101" t="s">
        <v>233</v>
      </c>
      <c r="B119" s="337"/>
      <c r="C119" s="413"/>
      <c r="D119" s="244"/>
      <c r="E119" s="244"/>
      <c r="F119" s="244"/>
      <c r="G119" s="244"/>
      <c r="H119" s="434"/>
      <c r="I119" s="245"/>
      <c r="J119" s="245"/>
      <c r="K119" s="337"/>
      <c r="L119" s="249"/>
      <c r="M119" s="467">
        <v>0</v>
      </c>
      <c r="N119" s="231">
        <f t="shared" si="1"/>
        <v>0</v>
      </c>
      <c r="O119" s="321">
        <f>FŐLAP!$E$8</f>
        <v>0</v>
      </c>
      <c r="P119" s="320">
        <f>FŐLAP!$C$10</f>
        <v>0</v>
      </c>
      <c r="Q119" s="322" t="s">
        <v>539</v>
      </c>
    </row>
    <row r="120" spans="1:17" ht="50.1" hidden="1" customHeight="1" x14ac:dyDescent="0.25">
      <c r="A120" s="100" t="s">
        <v>234</v>
      </c>
      <c r="B120" s="337"/>
      <c r="C120" s="413"/>
      <c r="D120" s="244"/>
      <c r="E120" s="244"/>
      <c r="F120" s="244"/>
      <c r="G120" s="244"/>
      <c r="H120" s="434"/>
      <c r="I120" s="245"/>
      <c r="J120" s="245"/>
      <c r="K120" s="337"/>
      <c r="L120" s="249"/>
      <c r="M120" s="467">
        <v>0</v>
      </c>
      <c r="N120" s="231">
        <f t="shared" si="1"/>
        <v>0</v>
      </c>
      <c r="O120" s="321">
        <f>FŐLAP!$E$8</f>
        <v>0</v>
      </c>
      <c r="P120" s="320">
        <f>FŐLAP!$C$10</f>
        <v>0</v>
      </c>
      <c r="Q120" s="322" t="s">
        <v>539</v>
      </c>
    </row>
    <row r="121" spans="1:17" ht="50.1" hidden="1" customHeight="1" x14ac:dyDescent="0.25">
      <c r="A121" s="100" t="s">
        <v>235</v>
      </c>
      <c r="B121" s="337"/>
      <c r="C121" s="413"/>
      <c r="D121" s="244"/>
      <c r="E121" s="244"/>
      <c r="F121" s="244"/>
      <c r="G121" s="244"/>
      <c r="H121" s="434"/>
      <c r="I121" s="245"/>
      <c r="J121" s="245"/>
      <c r="K121" s="337"/>
      <c r="L121" s="249"/>
      <c r="M121" s="467">
        <v>0</v>
      </c>
      <c r="N121" s="231">
        <f t="shared" si="1"/>
        <v>0</v>
      </c>
      <c r="O121" s="321">
        <f>FŐLAP!$E$8</f>
        <v>0</v>
      </c>
      <c r="P121" s="320">
        <f>FŐLAP!$C$10</f>
        <v>0</v>
      </c>
      <c r="Q121" s="322" t="s">
        <v>539</v>
      </c>
    </row>
    <row r="122" spans="1:17" ht="50.1" hidden="1" customHeight="1" x14ac:dyDescent="0.25">
      <c r="A122" s="101" t="s">
        <v>236</v>
      </c>
      <c r="B122" s="337"/>
      <c r="C122" s="413"/>
      <c r="D122" s="244"/>
      <c r="E122" s="244"/>
      <c r="F122" s="244"/>
      <c r="G122" s="244"/>
      <c r="H122" s="434"/>
      <c r="I122" s="245"/>
      <c r="J122" s="245"/>
      <c r="K122" s="337"/>
      <c r="L122" s="249"/>
      <c r="M122" s="467">
        <v>0</v>
      </c>
      <c r="N122" s="231">
        <f t="shared" si="1"/>
        <v>0</v>
      </c>
      <c r="O122" s="321">
        <f>FŐLAP!$E$8</f>
        <v>0</v>
      </c>
      <c r="P122" s="320">
        <f>FŐLAP!$C$10</f>
        <v>0</v>
      </c>
      <c r="Q122" s="322" t="s">
        <v>539</v>
      </c>
    </row>
    <row r="123" spans="1:17" ht="50.1" hidden="1" customHeight="1" collapsed="1" x14ac:dyDescent="0.25">
      <c r="A123" s="100" t="s">
        <v>237</v>
      </c>
      <c r="B123" s="337"/>
      <c r="C123" s="413"/>
      <c r="D123" s="244"/>
      <c r="E123" s="244"/>
      <c r="F123" s="244"/>
      <c r="G123" s="244"/>
      <c r="H123" s="434"/>
      <c r="I123" s="245"/>
      <c r="J123" s="245"/>
      <c r="K123" s="337"/>
      <c r="L123" s="249"/>
      <c r="M123" s="467">
        <v>0</v>
      </c>
      <c r="N123" s="231">
        <f t="shared" si="1"/>
        <v>0</v>
      </c>
      <c r="O123" s="321">
        <f>FŐLAP!$E$8</f>
        <v>0</v>
      </c>
      <c r="P123" s="320">
        <f>FŐLAP!$C$10</f>
        <v>0</v>
      </c>
      <c r="Q123" s="322" t="s">
        <v>539</v>
      </c>
    </row>
    <row r="124" spans="1:17" ht="50.1" hidden="1" customHeight="1" x14ac:dyDescent="0.25">
      <c r="A124" s="100" t="s">
        <v>238</v>
      </c>
      <c r="B124" s="337"/>
      <c r="C124" s="413"/>
      <c r="D124" s="244"/>
      <c r="E124" s="244"/>
      <c r="F124" s="244"/>
      <c r="G124" s="244"/>
      <c r="H124" s="434"/>
      <c r="I124" s="245"/>
      <c r="J124" s="245"/>
      <c r="K124" s="337"/>
      <c r="L124" s="249"/>
      <c r="M124" s="467">
        <v>0</v>
      </c>
      <c r="N124" s="231">
        <f t="shared" si="1"/>
        <v>0</v>
      </c>
      <c r="O124" s="321">
        <f>FŐLAP!$E$8</f>
        <v>0</v>
      </c>
      <c r="P124" s="320">
        <f>FŐLAP!$C$10</f>
        <v>0</v>
      </c>
      <c r="Q124" s="322" t="s">
        <v>539</v>
      </c>
    </row>
    <row r="125" spans="1:17" ht="50.1" hidden="1" customHeight="1" x14ac:dyDescent="0.25">
      <c r="A125" s="101" t="s">
        <v>239</v>
      </c>
      <c r="B125" s="337"/>
      <c r="C125" s="413"/>
      <c r="D125" s="244"/>
      <c r="E125" s="244"/>
      <c r="F125" s="244"/>
      <c r="G125" s="244"/>
      <c r="H125" s="434"/>
      <c r="I125" s="245"/>
      <c r="J125" s="245"/>
      <c r="K125" s="337"/>
      <c r="L125" s="249"/>
      <c r="M125" s="467">
        <v>0</v>
      </c>
      <c r="N125" s="231">
        <f t="shared" si="1"/>
        <v>0</v>
      </c>
      <c r="O125" s="321">
        <f>FŐLAP!$E$8</f>
        <v>0</v>
      </c>
      <c r="P125" s="320">
        <f>FŐLAP!$C$10</f>
        <v>0</v>
      </c>
      <c r="Q125" s="322" t="s">
        <v>539</v>
      </c>
    </row>
    <row r="126" spans="1:17" ht="50.1" hidden="1" customHeight="1" x14ac:dyDescent="0.25">
      <c r="A126" s="100" t="s">
        <v>240</v>
      </c>
      <c r="B126" s="337"/>
      <c r="C126" s="413"/>
      <c r="D126" s="244"/>
      <c r="E126" s="244"/>
      <c r="F126" s="244"/>
      <c r="G126" s="244"/>
      <c r="H126" s="434"/>
      <c r="I126" s="245"/>
      <c r="J126" s="245"/>
      <c r="K126" s="337"/>
      <c r="L126" s="249"/>
      <c r="M126" s="467">
        <v>0</v>
      </c>
      <c r="N126" s="231">
        <f t="shared" si="1"/>
        <v>0</v>
      </c>
      <c r="O126" s="321">
        <f>FŐLAP!$E$8</f>
        <v>0</v>
      </c>
      <c r="P126" s="320">
        <f>FŐLAP!$C$10</f>
        <v>0</v>
      </c>
      <c r="Q126" s="322" t="s">
        <v>539</v>
      </c>
    </row>
    <row r="127" spans="1:17" ht="50.1" hidden="1" customHeight="1" x14ac:dyDescent="0.25">
      <c r="A127" s="100" t="s">
        <v>241</v>
      </c>
      <c r="B127" s="337"/>
      <c r="C127" s="413"/>
      <c r="D127" s="244"/>
      <c r="E127" s="244"/>
      <c r="F127" s="244"/>
      <c r="G127" s="244"/>
      <c r="H127" s="434"/>
      <c r="I127" s="245"/>
      <c r="J127" s="245"/>
      <c r="K127" s="337"/>
      <c r="L127" s="249"/>
      <c r="M127" s="467">
        <v>0</v>
      </c>
      <c r="N127" s="231">
        <f t="shared" si="1"/>
        <v>0</v>
      </c>
      <c r="O127" s="321">
        <f>FŐLAP!$E$8</f>
        <v>0</v>
      </c>
      <c r="P127" s="320">
        <f>FŐLAP!$C$10</f>
        <v>0</v>
      </c>
      <c r="Q127" s="322" t="s">
        <v>539</v>
      </c>
    </row>
    <row r="128" spans="1:17" ht="50.1" hidden="1" customHeight="1" x14ac:dyDescent="0.25">
      <c r="A128" s="100" t="s">
        <v>242</v>
      </c>
      <c r="B128" s="337"/>
      <c r="C128" s="413"/>
      <c r="D128" s="244"/>
      <c r="E128" s="244"/>
      <c r="F128" s="244"/>
      <c r="G128" s="244"/>
      <c r="H128" s="434"/>
      <c r="I128" s="245"/>
      <c r="J128" s="245"/>
      <c r="K128" s="337"/>
      <c r="L128" s="249"/>
      <c r="M128" s="467">
        <v>0</v>
      </c>
      <c r="N128" s="231">
        <f t="shared" si="1"/>
        <v>0</v>
      </c>
      <c r="O128" s="321">
        <f>FŐLAP!$E$8</f>
        <v>0</v>
      </c>
      <c r="P128" s="320">
        <f>FŐLAP!$C$10</f>
        <v>0</v>
      </c>
      <c r="Q128" s="322" t="s">
        <v>539</v>
      </c>
    </row>
    <row r="129" spans="1:17" ht="50.1" hidden="1" customHeight="1" x14ac:dyDescent="0.25">
      <c r="A129" s="100" t="s">
        <v>243</v>
      </c>
      <c r="B129" s="337"/>
      <c r="C129" s="413"/>
      <c r="D129" s="244"/>
      <c r="E129" s="244"/>
      <c r="F129" s="244"/>
      <c r="G129" s="244"/>
      <c r="H129" s="434"/>
      <c r="I129" s="245"/>
      <c r="J129" s="245"/>
      <c r="K129" s="337"/>
      <c r="L129" s="249"/>
      <c r="M129" s="467">
        <v>0</v>
      </c>
      <c r="N129" s="231">
        <f t="shared" si="1"/>
        <v>0</v>
      </c>
      <c r="O129" s="321">
        <f>FŐLAP!$E$8</f>
        <v>0</v>
      </c>
      <c r="P129" s="320">
        <f>FŐLAP!$C$10</f>
        <v>0</v>
      </c>
      <c r="Q129" s="322" t="s">
        <v>539</v>
      </c>
    </row>
    <row r="130" spans="1:17" ht="50.1" hidden="1" customHeight="1" x14ac:dyDescent="0.25">
      <c r="A130" s="101" t="s">
        <v>244</v>
      </c>
      <c r="B130" s="337"/>
      <c r="C130" s="413"/>
      <c r="D130" s="244"/>
      <c r="E130" s="244"/>
      <c r="F130" s="244"/>
      <c r="G130" s="244"/>
      <c r="H130" s="434"/>
      <c r="I130" s="245"/>
      <c r="J130" s="245"/>
      <c r="K130" s="337"/>
      <c r="L130" s="249"/>
      <c r="M130" s="467">
        <v>0</v>
      </c>
      <c r="N130" s="231">
        <f t="shared" si="1"/>
        <v>0</v>
      </c>
      <c r="O130" s="321">
        <f>FŐLAP!$E$8</f>
        <v>0</v>
      </c>
      <c r="P130" s="320">
        <f>FŐLAP!$C$10</f>
        <v>0</v>
      </c>
      <c r="Q130" s="322" t="s">
        <v>539</v>
      </c>
    </row>
    <row r="131" spans="1:17" ht="50.1" hidden="1" customHeight="1" x14ac:dyDescent="0.25">
      <c r="A131" s="100" t="s">
        <v>245</v>
      </c>
      <c r="B131" s="337"/>
      <c r="C131" s="413"/>
      <c r="D131" s="244"/>
      <c r="E131" s="244"/>
      <c r="F131" s="244"/>
      <c r="G131" s="244"/>
      <c r="H131" s="434"/>
      <c r="I131" s="245"/>
      <c r="J131" s="245"/>
      <c r="K131" s="337"/>
      <c r="L131" s="249"/>
      <c r="M131" s="467">
        <v>0</v>
      </c>
      <c r="N131" s="231">
        <f t="shared" si="1"/>
        <v>0</v>
      </c>
      <c r="O131" s="321">
        <f>FŐLAP!$E$8</f>
        <v>0</v>
      </c>
      <c r="P131" s="320">
        <f>FŐLAP!$C$10</f>
        <v>0</v>
      </c>
      <c r="Q131" s="322" t="s">
        <v>539</v>
      </c>
    </row>
    <row r="132" spans="1:17" ht="50.1" hidden="1" customHeight="1" x14ac:dyDescent="0.25">
      <c r="A132" s="100" t="s">
        <v>246</v>
      </c>
      <c r="B132" s="337"/>
      <c r="C132" s="413"/>
      <c r="D132" s="244"/>
      <c r="E132" s="244"/>
      <c r="F132" s="244"/>
      <c r="G132" s="244"/>
      <c r="H132" s="434"/>
      <c r="I132" s="245"/>
      <c r="J132" s="245"/>
      <c r="K132" s="337"/>
      <c r="L132" s="249"/>
      <c r="M132" s="467">
        <v>0</v>
      </c>
      <c r="N132" s="231">
        <f t="shared" si="1"/>
        <v>0</v>
      </c>
      <c r="O132" s="321">
        <f>FŐLAP!$E$8</f>
        <v>0</v>
      </c>
      <c r="P132" s="320">
        <f>FŐLAP!$C$10</f>
        <v>0</v>
      </c>
      <c r="Q132" s="322" t="s">
        <v>539</v>
      </c>
    </row>
    <row r="133" spans="1:17" ht="50.1" hidden="1" customHeight="1" x14ac:dyDescent="0.25">
      <c r="A133" s="101" t="s">
        <v>247</v>
      </c>
      <c r="B133" s="337"/>
      <c r="C133" s="413"/>
      <c r="D133" s="244"/>
      <c r="E133" s="244"/>
      <c r="F133" s="244"/>
      <c r="G133" s="244"/>
      <c r="H133" s="434"/>
      <c r="I133" s="245"/>
      <c r="J133" s="245"/>
      <c r="K133" s="337"/>
      <c r="L133" s="249"/>
      <c r="M133" s="467">
        <v>0</v>
      </c>
      <c r="N133" s="231">
        <f t="shared" si="1"/>
        <v>0</v>
      </c>
      <c r="O133" s="321">
        <f>FŐLAP!$E$8</f>
        <v>0</v>
      </c>
      <c r="P133" s="320">
        <f>FŐLAP!$C$10</f>
        <v>0</v>
      </c>
      <c r="Q133" s="322" t="s">
        <v>539</v>
      </c>
    </row>
    <row r="134" spans="1:17" ht="50.1" hidden="1" customHeight="1" x14ac:dyDescent="0.25">
      <c r="A134" s="100" t="s">
        <v>248</v>
      </c>
      <c r="B134" s="337"/>
      <c r="C134" s="413"/>
      <c r="D134" s="244"/>
      <c r="E134" s="244"/>
      <c r="F134" s="244"/>
      <c r="G134" s="244"/>
      <c r="H134" s="434"/>
      <c r="I134" s="245"/>
      <c r="J134" s="245"/>
      <c r="K134" s="337"/>
      <c r="L134" s="249"/>
      <c r="M134" s="467">
        <v>0</v>
      </c>
      <c r="N134" s="231">
        <f t="shared" si="1"/>
        <v>0</v>
      </c>
      <c r="O134" s="321">
        <f>FŐLAP!$E$8</f>
        <v>0</v>
      </c>
      <c r="P134" s="320">
        <f>FŐLAP!$C$10</f>
        <v>0</v>
      </c>
      <c r="Q134" s="322" t="s">
        <v>539</v>
      </c>
    </row>
    <row r="135" spans="1:17" ht="50.1" hidden="1" customHeight="1" x14ac:dyDescent="0.25">
      <c r="A135" s="100" t="s">
        <v>249</v>
      </c>
      <c r="B135" s="337"/>
      <c r="C135" s="413"/>
      <c r="D135" s="244"/>
      <c r="E135" s="244"/>
      <c r="F135" s="244"/>
      <c r="G135" s="244"/>
      <c r="H135" s="434"/>
      <c r="I135" s="245"/>
      <c r="J135" s="245"/>
      <c r="K135" s="337"/>
      <c r="L135" s="249"/>
      <c r="M135" s="467">
        <v>0</v>
      </c>
      <c r="N135" s="231">
        <f t="shared" si="1"/>
        <v>0</v>
      </c>
      <c r="O135" s="321">
        <f>FŐLAP!$E$8</f>
        <v>0</v>
      </c>
      <c r="P135" s="320">
        <f>FŐLAP!$C$10</f>
        <v>0</v>
      </c>
      <c r="Q135" s="322" t="s">
        <v>539</v>
      </c>
    </row>
    <row r="136" spans="1:17" ht="50.1" hidden="1" customHeight="1" x14ac:dyDescent="0.25">
      <c r="A136" s="101" t="s">
        <v>250</v>
      </c>
      <c r="B136" s="337"/>
      <c r="C136" s="413"/>
      <c r="D136" s="244"/>
      <c r="E136" s="244"/>
      <c r="F136" s="244"/>
      <c r="G136" s="244"/>
      <c r="H136" s="434"/>
      <c r="I136" s="245"/>
      <c r="J136" s="245"/>
      <c r="K136" s="337"/>
      <c r="L136" s="249"/>
      <c r="M136" s="467">
        <v>0</v>
      </c>
      <c r="N136" s="231">
        <f t="shared" si="1"/>
        <v>0</v>
      </c>
      <c r="O136" s="321">
        <f>FŐLAP!$E$8</f>
        <v>0</v>
      </c>
      <c r="P136" s="320">
        <f>FŐLAP!$C$10</f>
        <v>0</v>
      </c>
      <c r="Q136" s="322" t="s">
        <v>539</v>
      </c>
    </row>
    <row r="137" spans="1:17" ht="50.1" hidden="1" customHeight="1" x14ac:dyDescent="0.25">
      <c r="A137" s="100" t="s">
        <v>251</v>
      </c>
      <c r="B137" s="337"/>
      <c r="C137" s="413"/>
      <c r="D137" s="244"/>
      <c r="E137" s="244"/>
      <c r="F137" s="244"/>
      <c r="G137" s="244"/>
      <c r="H137" s="434"/>
      <c r="I137" s="245"/>
      <c r="J137" s="245"/>
      <c r="K137" s="337"/>
      <c r="L137" s="249"/>
      <c r="M137" s="467">
        <v>0</v>
      </c>
      <c r="N137" s="231">
        <f t="shared" ref="N137:N200" si="2">L137*M137</f>
        <v>0</v>
      </c>
      <c r="O137" s="321">
        <f>FŐLAP!$E$8</f>
        <v>0</v>
      </c>
      <c r="P137" s="320">
        <f>FŐLAP!$C$10</f>
        <v>0</v>
      </c>
      <c r="Q137" s="322" t="s">
        <v>539</v>
      </c>
    </row>
    <row r="138" spans="1:17" ht="50.1" hidden="1" customHeight="1" x14ac:dyDescent="0.25">
      <c r="A138" s="100" t="s">
        <v>252</v>
      </c>
      <c r="B138" s="337"/>
      <c r="C138" s="413"/>
      <c r="D138" s="244"/>
      <c r="E138" s="244"/>
      <c r="F138" s="244"/>
      <c r="G138" s="244"/>
      <c r="H138" s="434"/>
      <c r="I138" s="245"/>
      <c r="J138" s="245"/>
      <c r="K138" s="337"/>
      <c r="L138" s="249"/>
      <c r="M138" s="467">
        <v>0</v>
      </c>
      <c r="N138" s="231">
        <f t="shared" si="2"/>
        <v>0</v>
      </c>
      <c r="O138" s="321">
        <f>FŐLAP!$E$8</f>
        <v>0</v>
      </c>
      <c r="P138" s="320">
        <f>FŐLAP!$C$10</f>
        <v>0</v>
      </c>
      <c r="Q138" s="322" t="s">
        <v>539</v>
      </c>
    </row>
    <row r="139" spans="1:17" ht="50.1" hidden="1" customHeight="1" x14ac:dyDescent="0.25">
      <c r="A139" s="101" t="s">
        <v>253</v>
      </c>
      <c r="B139" s="337"/>
      <c r="C139" s="413"/>
      <c r="D139" s="244"/>
      <c r="E139" s="244"/>
      <c r="F139" s="244"/>
      <c r="G139" s="244"/>
      <c r="H139" s="434"/>
      <c r="I139" s="245"/>
      <c r="J139" s="245"/>
      <c r="K139" s="337"/>
      <c r="L139" s="249"/>
      <c r="M139" s="467">
        <v>0</v>
      </c>
      <c r="N139" s="231">
        <f t="shared" si="2"/>
        <v>0</v>
      </c>
      <c r="O139" s="321">
        <f>FŐLAP!$E$8</f>
        <v>0</v>
      </c>
      <c r="P139" s="320">
        <f>FŐLAP!$C$10</f>
        <v>0</v>
      </c>
      <c r="Q139" s="322" t="s">
        <v>539</v>
      </c>
    </row>
    <row r="140" spans="1:17" ht="50.1" hidden="1" customHeight="1" x14ac:dyDescent="0.25">
      <c r="A140" s="100" t="s">
        <v>254</v>
      </c>
      <c r="B140" s="337"/>
      <c r="C140" s="413"/>
      <c r="D140" s="244"/>
      <c r="E140" s="244"/>
      <c r="F140" s="244"/>
      <c r="G140" s="244"/>
      <c r="H140" s="434"/>
      <c r="I140" s="245"/>
      <c r="J140" s="245"/>
      <c r="K140" s="337"/>
      <c r="L140" s="249"/>
      <c r="M140" s="467">
        <v>0</v>
      </c>
      <c r="N140" s="231">
        <f t="shared" si="2"/>
        <v>0</v>
      </c>
      <c r="O140" s="321">
        <f>FŐLAP!$E$8</f>
        <v>0</v>
      </c>
      <c r="P140" s="320">
        <f>FŐLAP!$C$10</f>
        <v>0</v>
      </c>
      <c r="Q140" s="322" t="s">
        <v>539</v>
      </c>
    </row>
    <row r="141" spans="1:17" ht="50.1" hidden="1" customHeight="1" x14ac:dyDescent="0.25">
      <c r="A141" s="100" t="s">
        <v>255</v>
      </c>
      <c r="B141" s="337"/>
      <c r="C141" s="413"/>
      <c r="D141" s="244"/>
      <c r="E141" s="244"/>
      <c r="F141" s="244"/>
      <c r="G141" s="244"/>
      <c r="H141" s="434"/>
      <c r="I141" s="245"/>
      <c r="J141" s="245"/>
      <c r="K141" s="337"/>
      <c r="L141" s="249"/>
      <c r="M141" s="467">
        <v>0</v>
      </c>
      <c r="N141" s="231">
        <f t="shared" si="2"/>
        <v>0</v>
      </c>
      <c r="O141" s="321">
        <f>FŐLAP!$E$8</f>
        <v>0</v>
      </c>
      <c r="P141" s="320">
        <f>FŐLAP!$C$10</f>
        <v>0</v>
      </c>
      <c r="Q141" s="322" t="s">
        <v>539</v>
      </c>
    </row>
    <row r="142" spans="1:17" ht="50.1" hidden="1" customHeight="1" x14ac:dyDescent="0.25">
      <c r="A142" s="101" t="s">
        <v>256</v>
      </c>
      <c r="B142" s="337"/>
      <c r="C142" s="413"/>
      <c r="D142" s="244"/>
      <c r="E142" s="244"/>
      <c r="F142" s="244"/>
      <c r="G142" s="244"/>
      <c r="H142" s="434"/>
      <c r="I142" s="245"/>
      <c r="J142" s="245"/>
      <c r="K142" s="337"/>
      <c r="L142" s="249"/>
      <c r="M142" s="467">
        <v>0</v>
      </c>
      <c r="N142" s="231">
        <f t="shared" si="2"/>
        <v>0</v>
      </c>
      <c r="O142" s="321">
        <f>FŐLAP!$E$8</f>
        <v>0</v>
      </c>
      <c r="P142" s="320">
        <f>FŐLAP!$C$10</f>
        <v>0</v>
      </c>
      <c r="Q142" s="322" t="s">
        <v>539</v>
      </c>
    </row>
    <row r="143" spans="1:17" ht="50.1" hidden="1" customHeight="1" x14ac:dyDescent="0.25">
      <c r="A143" s="100" t="s">
        <v>257</v>
      </c>
      <c r="B143" s="337"/>
      <c r="C143" s="413"/>
      <c r="D143" s="244"/>
      <c r="E143" s="244"/>
      <c r="F143" s="244"/>
      <c r="G143" s="244"/>
      <c r="H143" s="434"/>
      <c r="I143" s="245"/>
      <c r="J143" s="245"/>
      <c r="K143" s="337"/>
      <c r="L143" s="249"/>
      <c r="M143" s="467">
        <v>0</v>
      </c>
      <c r="N143" s="231">
        <f t="shared" si="2"/>
        <v>0</v>
      </c>
      <c r="O143" s="321">
        <f>FŐLAP!$E$8</f>
        <v>0</v>
      </c>
      <c r="P143" s="320">
        <f>FŐLAP!$C$10</f>
        <v>0</v>
      </c>
      <c r="Q143" s="322" t="s">
        <v>539</v>
      </c>
    </row>
    <row r="144" spans="1:17" ht="50.1" hidden="1" customHeight="1" collapsed="1" x14ac:dyDescent="0.25">
      <c r="A144" s="100" t="s">
        <v>258</v>
      </c>
      <c r="B144" s="337"/>
      <c r="C144" s="413"/>
      <c r="D144" s="244"/>
      <c r="E144" s="244"/>
      <c r="F144" s="244"/>
      <c r="G144" s="244"/>
      <c r="H144" s="434"/>
      <c r="I144" s="245"/>
      <c r="J144" s="245"/>
      <c r="K144" s="337"/>
      <c r="L144" s="249"/>
      <c r="M144" s="467">
        <v>0</v>
      </c>
      <c r="N144" s="231">
        <f t="shared" si="2"/>
        <v>0</v>
      </c>
      <c r="O144" s="321">
        <f>FŐLAP!$E$8</f>
        <v>0</v>
      </c>
      <c r="P144" s="320">
        <f>FŐLAP!$C$10</f>
        <v>0</v>
      </c>
      <c r="Q144" s="322" t="s">
        <v>539</v>
      </c>
    </row>
    <row r="145" spans="1:17" ht="50.1" hidden="1" customHeight="1" x14ac:dyDescent="0.25">
      <c r="A145" s="100" t="s">
        <v>259</v>
      </c>
      <c r="B145" s="337"/>
      <c r="C145" s="413"/>
      <c r="D145" s="244"/>
      <c r="E145" s="244"/>
      <c r="F145" s="244"/>
      <c r="G145" s="244"/>
      <c r="H145" s="434"/>
      <c r="I145" s="245"/>
      <c r="J145" s="245"/>
      <c r="K145" s="337"/>
      <c r="L145" s="249"/>
      <c r="M145" s="467">
        <v>0</v>
      </c>
      <c r="N145" s="231">
        <f t="shared" si="2"/>
        <v>0</v>
      </c>
      <c r="O145" s="321">
        <f>FŐLAP!$E$8</f>
        <v>0</v>
      </c>
      <c r="P145" s="320">
        <f>FŐLAP!$C$10</f>
        <v>0</v>
      </c>
      <c r="Q145" s="322" t="s">
        <v>539</v>
      </c>
    </row>
    <row r="146" spans="1:17" ht="50.1" hidden="1" customHeight="1" x14ac:dyDescent="0.25">
      <c r="A146" s="100" t="s">
        <v>260</v>
      </c>
      <c r="B146" s="337"/>
      <c r="C146" s="413"/>
      <c r="D146" s="244"/>
      <c r="E146" s="244"/>
      <c r="F146" s="244"/>
      <c r="G146" s="244"/>
      <c r="H146" s="434"/>
      <c r="I146" s="245"/>
      <c r="J146" s="245"/>
      <c r="K146" s="337"/>
      <c r="L146" s="249"/>
      <c r="M146" s="467">
        <v>0</v>
      </c>
      <c r="N146" s="231">
        <f t="shared" si="2"/>
        <v>0</v>
      </c>
      <c r="O146" s="321">
        <f>FŐLAP!$E$8</f>
        <v>0</v>
      </c>
      <c r="P146" s="320">
        <f>FŐLAP!$C$10</f>
        <v>0</v>
      </c>
      <c r="Q146" s="322" t="s">
        <v>539</v>
      </c>
    </row>
    <row r="147" spans="1:17" ht="50.1" hidden="1" customHeight="1" x14ac:dyDescent="0.25">
      <c r="A147" s="101" t="s">
        <v>261</v>
      </c>
      <c r="B147" s="337"/>
      <c r="C147" s="413"/>
      <c r="D147" s="244"/>
      <c r="E147" s="244"/>
      <c r="F147" s="244"/>
      <c r="G147" s="244"/>
      <c r="H147" s="434"/>
      <c r="I147" s="245"/>
      <c r="J147" s="245"/>
      <c r="K147" s="337"/>
      <c r="L147" s="249"/>
      <c r="M147" s="467">
        <v>0</v>
      </c>
      <c r="N147" s="231">
        <f t="shared" si="2"/>
        <v>0</v>
      </c>
      <c r="O147" s="321">
        <f>FŐLAP!$E$8</f>
        <v>0</v>
      </c>
      <c r="P147" s="320">
        <f>FŐLAP!$C$10</f>
        <v>0</v>
      </c>
      <c r="Q147" s="322" t="s">
        <v>539</v>
      </c>
    </row>
    <row r="148" spans="1:17" ht="50.1" hidden="1" customHeight="1" x14ac:dyDescent="0.25">
      <c r="A148" s="100" t="s">
        <v>262</v>
      </c>
      <c r="B148" s="337"/>
      <c r="C148" s="413"/>
      <c r="D148" s="244"/>
      <c r="E148" s="244"/>
      <c r="F148" s="244"/>
      <c r="G148" s="244"/>
      <c r="H148" s="434"/>
      <c r="I148" s="245"/>
      <c r="J148" s="245"/>
      <c r="K148" s="337"/>
      <c r="L148" s="249"/>
      <c r="M148" s="467">
        <v>0</v>
      </c>
      <c r="N148" s="231">
        <f t="shared" si="2"/>
        <v>0</v>
      </c>
      <c r="O148" s="321">
        <f>FŐLAP!$E$8</f>
        <v>0</v>
      </c>
      <c r="P148" s="320">
        <f>FŐLAP!$C$10</f>
        <v>0</v>
      </c>
      <c r="Q148" s="322" t="s">
        <v>539</v>
      </c>
    </row>
    <row r="149" spans="1:17" ht="50.1" hidden="1" customHeight="1" x14ac:dyDescent="0.25">
      <c r="A149" s="100" t="s">
        <v>263</v>
      </c>
      <c r="B149" s="337"/>
      <c r="C149" s="413"/>
      <c r="D149" s="244"/>
      <c r="E149" s="244"/>
      <c r="F149" s="244"/>
      <c r="G149" s="244"/>
      <c r="H149" s="434"/>
      <c r="I149" s="245"/>
      <c r="J149" s="245"/>
      <c r="K149" s="337"/>
      <c r="L149" s="249"/>
      <c r="M149" s="467">
        <v>0</v>
      </c>
      <c r="N149" s="231">
        <f t="shared" si="2"/>
        <v>0</v>
      </c>
      <c r="O149" s="321">
        <f>FŐLAP!$E$8</f>
        <v>0</v>
      </c>
      <c r="P149" s="320">
        <f>FŐLAP!$C$10</f>
        <v>0</v>
      </c>
      <c r="Q149" s="322" t="s">
        <v>539</v>
      </c>
    </row>
    <row r="150" spans="1:17" ht="50.1" hidden="1" customHeight="1" x14ac:dyDescent="0.25">
      <c r="A150" s="101" t="s">
        <v>264</v>
      </c>
      <c r="B150" s="337"/>
      <c r="C150" s="413"/>
      <c r="D150" s="244"/>
      <c r="E150" s="244"/>
      <c r="F150" s="244"/>
      <c r="G150" s="244"/>
      <c r="H150" s="434"/>
      <c r="I150" s="245"/>
      <c r="J150" s="245"/>
      <c r="K150" s="337"/>
      <c r="L150" s="249"/>
      <c r="M150" s="467">
        <v>0</v>
      </c>
      <c r="N150" s="231">
        <f t="shared" si="2"/>
        <v>0</v>
      </c>
      <c r="O150" s="321">
        <f>FŐLAP!$E$8</f>
        <v>0</v>
      </c>
      <c r="P150" s="320">
        <f>FŐLAP!$C$10</f>
        <v>0</v>
      </c>
      <c r="Q150" s="322" t="s">
        <v>539</v>
      </c>
    </row>
    <row r="151" spans="1:17" ht="50.1" hidden="1" customHeight="1" x14ac:dyDescent="0.25">
      <c r="A151" s="100" t="s">
        <v>265</v>
      </c>
      <c r="B151" s="337"/>
      <c r="C151" s="413"/>
      <c r="D151" s="244"/>
      <c r="E151" s="244"/>
      <c r="F151" s="244"/>
      <c r="G151" s="244"/>
      <c r="H151" s="434"/>
      <c r="I151" s="245"/>
      <c r="J151" s="245"/>
      <c r="K151" s="337"/>
      <c r="L151" s="249"/>
      <c r="M151" s="467">
        <v>0</v>
      </c>
      <c r="N151" s="231">
        <f t="shared" si="2"/>
        <v>0</v>
      </c>
      <c r="O151" s="321">
        <f>FŐLAP!$E$8</f>
        <v>0</v>
      </c>
      <c r="P151" s="320">
        <f>FŐLAP!$C$10</f>
        <v>0</v>
      </c>
      <c r="Q151" s="322" t="s">
        <v>539</v>
      </c>
    </row>
    <row r="152" spans="1:17" ht="50.1" hidden="1" customHeight="1" x14ac:dyDescent="0.25">
      <c r="A152" s="100" t="s">
        <v>266</v>
      </c>
      <c r="B152" s="337"/>
      <c r="C152" s="413"/>
      <c r="D152" s="244"/>
      <c r="E152" s="244"/>
      <c r="F152" s="244"/>
      <c r="G152" s="244"/>
      <c r="H152" s="434"/>
      <c r="I152" s="245"/>
      <c r="J152" s="245"/>
      <c r="K152" s="337"/>
      <c r="L152" s="249"/>
      <c r="M152" s="467">
        <v>0</v>
      </c>
      <c r="N152" s="231">
        <f t="shared" si="2"/>
        <v>0</v>
      </c>
      <c r="O152" s="321">
        <f>FŐLAP!$E$8</f>
        <v>0</v>
      </c>
      <c r="P152" s="320">
        <f>FŐLAP!$C$10</f>
        <v>0</v>
      </c>
      <c r="Q152" s="322" t="s">
        <v>539</v>
      </c>
    </row>
    <row r="153" spans="1:17" ht="50.1" hidden="1" customHeight="1" x14ac:dyDescent="0.25">
      <c r="A153" s="101" t="s">
        <v>267</v>
      </c>
      <c r="B153" s="337"/>
      <c r="C153" s="413"/>
      <c r="D153" s="244"/>
      <c r="E153" s="244"/>
      <c r="F153" s="244"/>
      <c r="G153" s="244"/>
      <c r="H153" s="434"/>
      <c r="I153" s="245"/>
      <c r="J153" s="245"/>
      <c r="K153" s="337"/>
      <c r="L153" s="249"/>
      <c r="M153" s="467">
        <v>0</v>
      </c>
      <c r="N153" s="231">
        <f t="shared" si="2"/>
        <v>0</v>
      </c>
      <c r="O153" s="321">
        <f>FŐLAP!$E$8</f>
        <v>0</v>
      </c>
      <c r="P153" s="320">
        <f>FŐLAP!$C$10</f>
        <v>0</v>
      </c>
      <c r="Q153" s="322" t="s">
        <v>539</v>
      </c>
    </row>
    <row r="154" spans="1:17" ht="50.1" hidden="1" customHeight="1" x14ac:dyDescent="0.25">
      <c r="A154" s="100" t="s">
        <v>268</v>
      </c>
      <c r="B154" s="337"/>
      <c r="C154" s="413"/>
      <c r="D154" s="244"/>
      <c r="E154" s="244"/>
      <c r="F154" s="244"/>
      <c r="G154" s="244"/>
      <c r="H154" s="434"/>
      <c r="I154" s="245"/>
      <c r="J154" s="245"/>
      <c r="K154" s="337"/>
      <c r="L154" s="249"/>
      <c r="M154" s="467">
        <v>0</v>
      </c>
      <c r="N154" s="231">
        <f t="shared" si="2"/>
        <v>0</v>
      </c>
      <c r="O154" s="321">
        <f>FŐLAP!$E$8</f>
        <v>0</v>
      </c>
      <c r="P154" s="320">
        <f>FŐLAP!$C$10</f>
        <v>0</v>
      </c>
      <c r="Q154" s="322" t="s">
        <v>539</v>
      </c>
    </row>
    <row r="155" spans="1:17" ht="50.1" hidden="1" customHeight="1" x14ac:dyDescent="0.25">
      <c r="A155" s="100" t="s">
        <v>269</v>
      </c>
      <c r="B155" s="337"/>
      <c r="C155" s="413"/>
      <c r="D155" s="244"/>
      <c r="E155" s="244"/>
      <c r="F155" s="244"/>
      <c r="G155" s="244"/>
      <c r="H155" s="434"/>
      <c r="I155" s="245"/>
      <c r="J155" s="245"/>
      <c r="K155" s="337"/>
      <c r="L155" s="249"/>
      <c r="M155" s="467">
        <v>0</v>
      </c>
      <c r="N155" s="231">
        <f t="shared" si="2"/>
        <v>0</v>
      </c>
      <c r="O155" s="321">
        <f>FŐLAP!$E$8</f>
        <v>0</v>
      </c>
      <c r="P155" s="320">
        <f>FŐLAP!$C$10</f>
        <v>0</v>
      </c>
      <c r="Q155" s="322" t="s">
        <v>539</v>
      </c>
    </row>
    <row r="156" spans="1:17" ht="50.1" hidden="1" customHeight="1" x14ac:dyDescent="0.25">
      <c r="A156" s="101" t="s">
        <v>270</v>
      </c>
      <c r="B156" s="337"/>
      <c r="C156" s="413"/>
      <c r="D156" s="244"/>
      <c r="E156" s="244"/>
      <c r="F156" s="244"/>
      <c r="G156" s="244"/>
      <c r="H156" s="434"/>
      <c r="I156" s="245"/>
      <c r="J156" s="245"/>
      <c r="K156" s="337"/>
      <c r="L156" s="249"/>
      <c r="M156" s="467">
        <v>0</v>
      </c>
      <c r="N156" s="231">
        <f t="shared" si="2"/>
        <v>0</v>
      </c>
      <c r="O156" s="321">
        <f>FŐLAP!$E$8</f>
        <v>0</v>
      </c>
      <c r="P156" s="320">
        <f>FŐLAP!$C$10</f>
        <v>0</v>
      </c>
      <c r="Q156" s="322" t="s">
        <v>539</v>
      </c>
    </row>
    <row r="157" spans="1:17" ht="50.1" hidden="1" customHeight="1" x14ac:dyDescent="0.25">
      <c r="A157" s="100" t="s">
        <v>271</v>
      </c>
      <c r="B157" s="337"/>
      <c r="C157" s="413"/>
      <c r="D157" s="244"/>
      <c r="E157" s="244"/>
      <c r="F157" s="244"/>
      <c r="G157" s="244"/>
      <c r="H157" s="434"/>
      <c r="I157" s="245"/>
      <c r="J157" s="245"/>
      <c r="K157" s="337"/>
      <c r="L157" s="249"/>
      <c r="M157" s="467">
        <v>0</v>
      </c>
      <c r="N157" s="231">
        <f t="shared" si="2"/>
        <v>0</v>
      </c>
      <c r="O157" s="321">
        <f>FŐLAP!$E$8</f>
        <v>0</v>
      </c>
      <c r="P157" s="320">
        <f>FŐLAP!$C$10</f>
        <v>0</v>
      </c>
      <c r="Q157" s="322" t="s">
        <v>539</v>
      </c>
    </row>
    <row r="158" spans="1:17" ht="50.1" hidden="1" customHeight="1" x14ac:dyDescent="0.25">
      <c r="A158" s="100" t="s">
        <v>272</v>
      </c>
      <c r="B158" s="337"/>
      <c r="C158" s="413"/>
      <c r="D158" s="244"/>
      <c r="E158" s="244"/>
      <c r="F158" s="244"/>
      <c r="G158" s="244"/>
      <c r="H158" s="434"/>
      <c r="I158" s="245"/>
      <c r="J158" s="245"/>
      <c r="K158" s="337"/>
      <c r="L158" s="249"/>
      <c r="M158" s="467">
        <v>0</v>
      </c>
      <c r="N158" s="231">
        <f t="shared" si="2"/>
        <v>0</v>
      </c>
      <c r="O158" s="321">
        <f>FŐLAP!$E$8</f>
        <v>0</v>
      </c>
      <c r="P158" s="320">
        <f>FŐLAP!$C$10</f>
        <v>0</v>
      </c>
      <c r="Q158" s="322" t="s">
        <v>539</v>
      </c>
    </row>
    <row r="159" spans="1:17" ht="50.1" hidden="1" customHeight="1" x14ac:dyDescent="0.25">
      <c r="A159" s="101" t="s">
        <v>273</v>
      </c>
      <c r="B159" s="337"/>
      <c r="C159" s="413"/>
      <c r="D159" s="244"/>
      <c r="E159" s="244"/>
      <c r="F159" s="244"/>
      <c r="G159" s="244"/>
      <c r="H159" s="434"/>
      <c r="I159" s="245"/>
      <c r="J159" s="245"/>
      <c r="K159" s="337"/>
      <c r="L159" s="249"/>
      <c r="M159" s="467">
        <v>0</v>
      </c>
      <c r="N159" s="231">
        <f t="shared" si="2"/>
        <v>0</v>
      </c>
      <c r="O159" s="321">
        <f>FŐLAP!$E$8</f>
        <v>0</v>
      </c>
      <c r="P159" s="320">
        <f>FŐLAP!$C$10</f>
        <v>0</v>
      </c>
      <c r="Q159" s="322" t="s">
        <v>539</v>
      </c>
    </row>
    <row r="160" spans="1:17" ht="50.1" hidden="1" customHeight="1" x14ac:dyDescent="0.25">
      <c r="A160" s="100" t="s">
        <v>274</v>
      </c>
      <c r="B160" s="337"/>
      <c r="C160" s="413"/>
      <c r="D160" s="244"/>
      <c r="E160" s="244"/>
      <c r="F160" s="244"/>
      <c r="G160" s="244"/>
      <c r="H160" s="434"/>
      <c r="I160" s="245"/>
      <c r="J160" s="245"/>
      <c r="K160" s="337"/>
      <c r="L160" s="249"/>
      <c r="M160" s="467">
        <v>0</v>
      </c>
      <c r="N160" s="231">
        <f t="shared" si="2"/>
        <v>0</v>
      </c>
      <c r="O160" s="321">
        <f>FŐLAP!$E$8</f>
        <v>0</v>
      </c>
      <c r="P160" s="320">
        <f>FŐLAP!$C$10</f>
        <v>0</v>
      </c>
      <c r="Q160" s="322" t="s">
        <v>539</v>
      </c>
    </row>
    <row r="161" spans="1:17" ht="50.1" hidden="1" customHeight="1" x14ac:dyDescent="0.25">
      <c r="A161" s="100" t="s">
        <v>275</v>
      </c>
      <c r="B161" s="337"/>
      <c r="C161" s="413"/>
      <c r="D161" s="244"/>
      <c r="E161" s="244"/>
      <c r="F161" s="244"/>
      <c r="G161" s="244"/>
      <c r="H161" s="434"/>
      <c r="I161" s="245"/>
      <c r="J161" s="245"/>
      <c r="K161" s="337"/>
      <c r="L161" s="249"/>
      <c r="M161" s="467">
        <v>0</v>
      </c>
      <c r="N161" s="231">
        <f t="shared" si="2"/>
        <v>0</v>
      </c>
      <c r="O161" s="321">
        <f>FŐLAP!$E$8</f>
        <v>0</v>
      </c>
      <c r="P161" s="320">
        <f>FŐLAP!$C$10</f>
        <v>0</v>
      </c>
      <c r="Q161" s="322" t="s">
        <v>539</v>
      </c>
    </row>
    <row r="162" spans="1:17" ht="50.1" hidden="1" customHeight="1" x14ac:dyDescent="0.25">
      <c r="A162" s="100" t="s">
        <v>276</v>
      </c>
      <c r="B162" s="337"/>
      <c r="C162" s="413"/>
      <c r="D162" s="244"/>
      <c r="E162" s="244"/>
      <c r="F162" s="244"/>
      <c r="G162" s="244"/>
      <c r="H162" s="434"/>
      <c r="I162" s="245"/>
      <c r="J162" s="245"/>
      <c r="K162" s="337"/>
      <c r="L162" s="249"/>
      <c r="M162" s="467">
        <v>0</v>
      </c>
      <c r="N162" s="231">
        <f t="shared" si="2"/>
        <v>0</v>
      </c>
      <c r="O162" s="321">
        <f>FŐLAP!$E$8</f>
        <v>0</v>
      </c>
      <c r="P162" s="320">
        <f>FŐLAP!$C$10</f>
        <v>0</v>
      </c>
      <c r="Q162" s="322" t="s">
        <v>539</v>
      </c>
    </row>
    <row r="163" spans="1:17" ht="50.1" hidden="1" customHeight="1" x14ac:dyDescent="0.25">
      <c r="A163" s="100" t="s">
        <v>277</v>
      </c>
      <c r="B163" s="337"/>
      <c r="C163" s="413"/>
      <c r="D163" s="244"/>
      <c r="E163" s="244"/>
      <c r="F163" s="244"/>
      <c r="G163" s="244"/>
      <c r="H163" s="434"/>
      <c r="I163" s="245"/>
      <c r="J163" s="245"/>
      <c r="K163" s="337"/>
      <c r="L163" s="249"/>
      <c r="M163" s="467">
        <v>0</v>
      </c>
      <c r="N163" s="231">
        <f t="shared" si="2"/>
        <v>0</v>
      </c>
      <c r="O163" s="321">
        <f>FŐLAP!$E$8</f>
        <v>0</v>
      </c>
      <c r="P163" s="320">
        <f>FŐLAP!$C$10</f>
        <v>0</v>
      </c>
      <c r="Q163" s="322" t="s">
        <v>539</v>
      </c>
    </row>
    <row r="164" spans="1:17" ht="50.1" hidden="1" customHeight="1" x14ac:dyDescent="0.25">
      <c r="A164" s="101" t="s">
        <v>278</v>
      </c>
      <c r="B164" s="337"/>
      <c r="C164" s="413"/>
      <c r="D164" s="244"/>
      <c r="E164" s="244"/>
      <c r="F164" s="244"/>
      <c r="G164" s="244"/>
      <c r="H164" s="434"/>
      <c r="I164" s="245"/>
      <c r="J164" s="245"/>
      <c r="K164" s="337"/>
      <c r="L164" s="249"/>
      <c r="M164" s="467">
        <v>0</v>
      </c>
      <c r="N164" s="231">
        <f t="shared" si="2"/>
        <v>0</v>
      </c>
      <c r="O164" s="321">
        <f>FŐLAP!$E$8</f>
        <v>0</v>
      </c>
      <c r="P164" s="320">
        <f>FŐLAP!$C$10</f>
        <v>0</v>
      </c>
      <c r="Q164" s="322" t="s">
        <v>539</v>
      </c>
    </row>
    <row r="165" spans="1:17" ht="50.1" hidden="1" customHeight="1" collapsed="1" x14ac:dyDescent="0.25">
      <c r="A165" s="100" t="s">
        <v>279</v>
      </c>
      <c r="B165" s="337"/>
      <c r="C165" s="413"/>
      <c r="D165" s="244"/>
      <c r="E165" s="244"/>
      <c r="F165" s="244"/>
      <c r="G165" s="244"/>
      <c r="H165" s="434"/>
      <c r="I165" s="245"/>
      <c r="J165" s="245"/>
      <c r="K165" s="337"/>
      <c r="L165" s="249"/>
      <c r="M165" s="467">
        <v>0</v>
      </c>
      <c r="N165" s="231">
        <f t="shared" si="2"/>
        <v>0</v>
      </c>
      <c r="O165" s="321">
        <f>FŐLAP!$E$8</f>
        <v>0</v>
      </c>
      <c r="P165" s="320">
        <f>FŐLAP!$C$10</f>
        <v>0</v>
      </c>
      <c r="Q165" s="322" t="s">
        <v>539</v>
      </c>
    </row>
    <row r="166" spans="1:17" ht="50.1" hidden="1" customHeight="1" x14ac:dyDescent="0.25">
      <c r="A166" s="100" t="s">
        <v>280</v>
      </c>
      <c r="B166" s="337"/>
      <c r="C166" s="413"/>
      <c r="D166" s="244"/>
      <c r="E166" s="244"/>
      <c r="F166" s="244"/>
      <c r="G166" s="244"/>
      <c r="H166" s="434"/>
      <c r="I166" s="245"/>
      <c r="J166" s="245"/>
      <c r="K166" s="337"/>
      <c r="L166" s="249"/>
      <c r="M166" s="467">
        <v>0</v>
      </c>
      <c r="N166" s="231">
        <f t="shared" si="2"/>
        <v>0</v>
      </c>
      <c r="O166" s="321">
        <f>FŐLAP!$E$8</f>
        <v>0</v>
      </c>
      <c r="P166" s="320">
        <f>FŐLAP!$C$10</f>
        <v>0</v>
      </c>
      <c r="Q166" s="322" t="s">
        <v>539</v>
      </c>
    </row>
    <row r="167" spans="1:17" ht="50.1" hidden="1" customHeight="1" x14ac:dyDescent="0.25">
      <c r="A167" s="101" t="s">
        <v>281</v>
      </c>
      <c r="B167" s="337"/>
      <c r="C167" s="413"/>
      <c r="D167" s="244"/>
      <c r="E167" s="244"/>
      <c r="F167" s="244"/>
      <c r="G167" s="244"/>
      <c r="H167" s="434"/>
      <c r="I167" s="245"/>
      <c r="J167" s="245"/>
      <c r="K167" s="337"/>
      <c r="L167" s="249"/>
      <c r="M167" s="467">
        <v>0</v>
      </c>
      <c r="N167" s="231">
        <f t="shared" si="2"/>
        <v>0</v>
      </c>
      <c r="O167" s="321">
        <f>FŐLAP!$E$8</f>
        <v>0</v>
      </c>
      <c r="P167" s="320">
        <f>FŐLAP!$C$10</f>
        <v>0</v>
      </c>
      <c r="Q167" s="322" t="s">
        <v>539</v>
      </c>
    </row>
    <row r="168" spans="1:17" ht="50.1" hidden="1" customHeight="1" x14ac:dyDescent="0.25">
      <c r="A168" s="100" t="s">
        <v>282</v>
      </c>
      <c r="B168" s="337"/>
      <c r="C168" s="413"/>
      <c r="D168" s="244"/>
      <c r="E168" s="244"/>
      <c r="F168" s="244"/>
      <c r="G168" s="244"/>
      <c r="H168" s="434"/>
      <c r="I168" s="245"/>
      <c r="J168" s="245"/>
      <c r="K168" s="337"/>
      <c r="L168" s="249"/>
      <c r="M168" s="467">
        <v>0</v>
      </c>
      <c r="N168" s="231">
        <f t="shared" si="2"/>
        <v>0</v>
      </c>
      <c r="O168" s="321">
        <f>FŐLAP!$E$8</f>
        <v>0</v>
      </c>
      <c r="P168" s="320">
        <f>FŐLAP!$C$10</f>
        <v>0</v>
      </c>
      <c r="Q168" s="322" t="s">
        <v>539</v>
      </c>
    </row>
    <row r="169" spans="1:17" ht="50.1" hidden="1" customHeight="1" x14ac:dyDescent="0.25">
      <c r="A169" s="100" t="s">
        <v>283</v>
      </c>
      <c r="B169" s="337"/>
      <c r="C169" s="413"/>
      <c r="D169" s="244"/>
      <c r="E169" s="244"/>
      <c r="F169" s="244"/>
      <c r="G169" s="244"/>
      <c r="H169" s="434"/>
      <c r="I169" s="245"/>
      <c r="J169" s="245"/>
      <c r="K169" s="337"/>
      <c r="L169" s="249"/>
      <c r="M169" s="467">
        <v>0</v>
      </c>
      <c r="N169" s="231">
        <f t="shared" si="2"/>
        <v>0</v>
      </c>
      <c r="O169" s="321">
        <f>FŐLAP!$E$8</f>
        <v>0</v>
      </c>
      <c r="P169" s="320">
        <f>FŐLAP!$C$10</f>
        <v>0</v>
      </c>
      <c r="Q169" s="322" t="s">
        <v>539</v>
      </c>
    </row>
    <row r="170" spans="1:17" ht="50.1" hidden="1" customHeight="1" x14ac:dyDescent="0.25">
      <c r="A170" s="101" t="s">
        <v>284</v>
      </c>
      <c r="B170" s="337"/>
      <c r="C170" s="413"/>
      <c r="D170" s="244"/>
      <c r="E170" s="244"/>
      <c r="F170" s="244"/>
      <c r="G170" s="244"/>
      <c r="H170" s="434"/>
      <c r="I170" s="245"/>
      <c r="J170" s="245"/>
      <c r="K170" s="337"/>
      <c r="L170" s="249"/>
      <c r="M170" s="467">
        <v>0</v>
      </c>
      <c r="N170" s="231">
        <f t="shared" si="2"/>
        <v>0</v>
      </c>
      <c r="O170" s="321">
        <f>FŐLAP!$E$8</f>
        <v>0</v>
      </c>
      <c r="P170" s="320">
        <f>FŐLAP!$C$10</f>
        <v>0</v>
      </c>
      <c r="Q170" s="322" t="s">
        <v>539</v>
      </c>
    </row>
    <row r="171" spans="1:17" ht="50.1" hidden="1" customHeight="1" x14ac:dyDescent="0.25">
      <c r="A171" s="100" t="s">
        <v>285</v>
      </c>
      <c r="B171" s="337"/>
      <c r="C171" s="413"/>
      <c r="D171" s="244"/>
      <c r="E171" s="244"/>
      <c r="F171" s="244"/>
      <c r="G171" s="244"/>
      <c r="H171" s="434"/>
      <c r="I171" s="245"/>
      <c r="J171" s="245"/>
      <c r="K171" s="337"/>
      <c r="L171" s="249"/>
      <c r="M171" s="467">
        <v>0</v>
      </c>
      <c r="N171" s="231">
        <f t="shared" si="2"/>
        <v>0</v>
      </c>
      <c r="O171" s="321">
        <f>FŐLAP!$E$8</f>
        <v>0</v>
      </c>
      <c r="P171" s="320">
        <f>FŐLAP!$C$10</f>
        <v>0</v>
      </c>
      <c r="Q171" s="322" t="s">
        <v>539</v>
      </c>
    </row>
    <row r="172" spans="1:17" ht="50.1" hidden="1" customHeight="1" x14ac:dyDescent="0.25">
      <c r="A172" s="100" t="s">
        <v>286</v>
      </c>
      <c r="B172" s="337"/>
      <c r="C172" s="413"/>
      <c r="D172" s="244"/>
      <c r="E172" s="244"/>
      <c r="F172" s="244"/>
      <c r="G172" s="244"/>
      <c r="H172" s="434"/>
      <c r="I172" s="245"/>
      <c r="J172" s="245"/>
      <c r="K172" s="337"/>
      <c r="L172" s="249"/>
      <c r="M172" s="467">
        <v>0</v>
      </c>
      <c r="N172" s="231">
        <f t="shared" si="2"/>
        <v>0</v>
      </c>
      <c r="O172" s="321">
        <f>FŐLAP!$E$8</f>
        <v>0</v>
      </c>
      <c r="P172" s="320">
        <f>FŐLAP!$C$10</f>
        <v>0</v>
      </c>
      <c r="Q172" s="322" t="s">
        <v>539</v>
      </c>
    </row>
    <row r="173" spans="1:17" ht="50.1" hidden="1" customHeight="1" x14ac:dyDescent="0.25">
      <c r="A173" s="101" t="s">
        <v>287</v>
      </c>
      <c r="B173" s="337"/>
      <c r="C173" s="413"/>
      <c r="D173" s="244"/>
      <c r="E173" s="244"/>
      <c r="F173" s="244"/>
      <c r="G173" s="244"/>
      <c r="H173" s="434"/>
      <c r="I173" s="245"/>
      <c r="J173" s="245"/>
      <c r="K173" s="337"/>
      <c r="L173" s="249"/>
      <c r="M173" s="467">
        <v>0</v>
      </c>
      <c r="N173" s="231">
        <f t="shared" si="2"/>
        <v>0</v>
      </c>
      <c r="O173" s="321">
        <f>FŐLAP!$E$8</f>
        <v>0</v>
      </c>
      <c r="P173" s="320">
        <f>FŐLAP!$C$10</f>
        <v>0</v>
      </c>
      <c r="Q173" s="322" t="s">
        <v>539</v>
      </c>
    </row>
    <row r="174" spans="1:17" ht="50.1" hidden="1" customHeight="1" x14ac:dyDescent="0.25">
      <c r="A174" s="100" t="s">
        <v>288</v>
      </c>
      <c r="B174" s="337"/>
      <c r="C174" s="413"/>
      <c r="D174" s="244"/>
      <c r="E174" s="244"/>
      <c r="F174" s="244"/>
      <c r="G174" s="244"/>
      <c r="H174" s="434"/>
      <c r="I174" s="245"/>
      <c r="J174" s="245"/>
      <c r="K174" s="337"/>
      <c r="L174" s="249"/>
      <c r="M174" s="467">
        <v>0</v>
      </c>
      <c r="N174" s="231">
        <f t="shared" si="2"/>
        <v>0</v>
      </c>
      <c r="O174" s="321">
        <f>FŐLAP!$E$8</f>
        <v>0</v>
      </c>
      <c r="P174" s="320">
        <f>FŐLAP!$C$10</f>
        <v>0</v>
      </c>
      <c r="Q174" s="322" t="s">
        <v>539</v>
      </c>
    </row>
    <row r="175" spans="1:17" ht="50.1" hidden="1" customHeight="1" x14ac:dyDescent="0.25">
      <c r="A175" s="100" t="s">
        <v>289</v>
      </c>
      <c r="B175" s="337"/>
      <c r="C175" s="413"/>
      <c r="D175" s="244"/>
      <c r="E175" s="244"/>
      <c r="F175" s="244"/>
      <c r="G175" s="244"/>
      <c r="H175" s="434"/>
      <c r="I175" s="245"/>
      <c r="J175" s="245"/>
      <c r="K175" s="337"/>
      <c r="L175" s="249"/>
      <c r="M175" s="467">
        <v>0</v>
      </c>
      <c r="N175" s="231">
        <f t="shared" si="2"/>
        <v>0</v>
      </c>
      <c r="O175" s="321">
        <f>FŐLAP!$E$8</f>
        <v>0</v>
      </c>
      <c r="P175" s="320">
        <f>FŐLAP!$C$10</f>
        <v>0</v>
      </c>
      <c r="Q175" s="322" t="s">
        <v>539</v>
      </c>
    </row>
    <row r="176" spans="1:17" ht="50.1" hidden="1" customHeight="1" x14ac:dyDescent="0.25">
      <c r="A176" s="101" t="s">
        <v>290</v>
      </c>
      <c r="B176" s="337"/>
      <c r="C176" s="413"/>
      <c r="D176" s="244"/>
      <c r="E176" s="244"/>
      <c r="F176" s="244"/>
      <c r="G176" s="244"/>
      <c r="H176" s="434"/>
      <c r="I176" s="245"/>
      <c r="J176" s="245"/>
      <c r="K176" s="337"/>
      <c r="L176" s="249"/>
      <c r="M176" s="467">
        <v>0</v>
      </c>
      <c r="N176" s="231">
        <f t="shared" si="2"/>
        <v>0</v>
      </c>
      <c r="O176" s="321">
        <f>FŐLAP!$E$8</f>
        <v>0</v>
      </c>
      <c r="P176" s="320">
        <f>FŐLAP!$C$10</f>
        <v>0</v>
      </c>
      <c r="Q176" s="322" t="s">
        <v>539</v>
      </c>
    </row>
    <row r="177" spans="1:17" ht="50.1" hidden="1" customHeight="1" x14ac:dyDescent="0.25">
      <c r="A177" s="100" t="s">
        <v>291</v>
      </c>
      <c r="B177" s="337"/>
      <c r="C177" s="413"/>
      <c r="D177" s="244"/>
      <c r="E177" s="244"/>
      <c r="F177" s="244"/>
      <c r="G177" s="244"/>
      <c r="H177" s="434"/>
      <c r="I177" s="245"/>
      <c r="J177" s="245"/>
      <c r="K177" s="337"/>
      <c r="L177" s="249"/>
      <c r="M177" s="467">
        <v>0</v>
      </c>
      <c r="N177" s="231">
        <f t="shared" si="2"/>
        <v>0</v>
      </c>
      <c r="O177" s="321">
        <f>FŐLAP!$E$8</f>
        <v>0</v>
      </c>
      <c r="P177" s="320">
        <f>FŐLAP!$C$10</f>
        <v>0</v>
      </c>
      <c r="Q177" s="322" t="s">
        <v>539</v>
      </c>
    </row>
    <row r="178" spans="1:17" ht="50.1" hidden="1" customHeight="1" x14ac:dyDescent="0.25">
      <c r="A178" s="100" t="s">
        <v>292</v>
      </c>
      <c r="B178" s="337"/>
      <c r="C178" s="413"/>
      <c r="D178" s="244"/>
      <c r="E178" s="244"/>
      <c r="F178" s="244"/>
      <c r="G178" s="244"/>
      <c r="H178" s="434"/>
      <c r="I178" s="245"/>
      <c r="J178" s="245"/>
      <c r="K178" s="337"/>
      <c r="L178" s="249"/>
      <c r="M178" s="467">
        <v>0</v>
      </c>
      <c r="N178" s="231">
        <f t="shared" si="2"/>
        <v>0</v>
      </c>
      <c r="O178" s="321">
        <f>FŐLAP!$E$8</f>
        <v>0</v>
      </c>
      <c r="P178" s="320">
        <f>FŐLAP!$C$10</f>
        <v>0</v>
      </c>
      <c r="Q178" s="322" t="s">
        <v>539</v>
      </c>
    </row>
    <row r="179" spans="1:17" ht="50.1" hidden="1" customHeight="1" x14ac:dyDescent="0.25">
      <c r="A179" s="100" t="s">
        <v>293</v>
      </c>
      <c r="B179" s="337"/>
      <c r="C179" s="413"/>
      <c r="D179" s="244"/>
      <c r="E179" s="244"/>
      <c r="F179" s="244"/>
      <c r="G179" s="244"/>
      <c r="H179" s="434"/>
      <c r="I179" s="245"/>
      <c r="J179" s="245"/>
      <c r="K179" s="337"/>
      <c r="L179" s="249"/>
      <c r="M179" s="467">
        <v>0</v>
      </c>
      <c r="N179" s="231">
        <f t="shared" si="2"/>
        <v>0</v>
      </c>
      <c r="O179" s="321">
        <f>FŐLAP!$E$8</f>
        <v>0</v>
      </c>
      <c r="P179" s="320">
        <f>FŐLAP!$C$10</f>
        <v>0</v>
      </c>
      <c r="Q179" s="322" t="s">
        <v>539</v>
      </c>
    </row>
    <row r="180" spans="1:17" ht="50.1" hidden="1" customHeight="1" x14ac:dyDescent="0.25">
      <c r="A180" s="100" t="s">
        <v>294</v>
      </c>
      <c r="B180" s="337"/>
      <c r="C180" s="413"/>
      <c r="D180" s="244"/>
      <c r="E180" s="244"/>
      <c r="F180" s="244"/>
      <c r="G180" s="244"/>
      <c r="H180" s="434"/>
      <c r="I180" s="245"/>
      <c r="J180" s="245"/>
      <c r="K180" s="337"/>
      <c r="L180" s="249"/>
      <c r="M180" s="467">
        <v>0</v>
      </c>
      <c r="N180" s="231">
        <f t="shared" si="2"/>
        <v>0</v>
      </c>
      <c r="O180" s="321">
        <f>FŐLAP!$E$8</f>
        <v>0</v>
      </c>
      <c r="P180" s="320">
        <f>FŐLAP!$C$10</f>
        <v>0</v>
      </c>
      <c r="Q180" s="322" t="s">
        <v>539</v>
      </c>
    </row>
    <row r="181" spans="1:17" ht="50.1" hidden="1" customHeight="1" x14ac:dyDescent="0.25">
      <c r="A181" s="101" t="s">
        <v>295</v>
      </c>
      <c r="B181" s="337"/>
      <c r="C181" s="413"/>
      <c r="D181" s="244"/>
      <c r="E181" s="244"/>
      <c r="F181" s="244"/>
      <c r="G181" s="244"/>
      <c r="H181" s="434"/>
      <c r="I181" s="245"/>
      <c r="J181" s="245"/>
      <c r="K181" s="337"/>
      <c r="L181" s="249"/>
      <c r="M181" s="467">
        <v>0</v>
      </c>
      <c r="N181" s="231">
        <f t="shared" si="2"/>
        <v>0</v>
      </c>
      <c r="O181" s="321">
        <f>FŐLAP!$E$8</f>
        <v>0</v>
      </c>
      <c r="P181" s="320">
        <f>FŐLAP!$C$10</f>
        <v>0</v>
      </c>
      <c r="Q181" s="322" t="s">
        <v>539</v>
      </c>
    </row>
    <row r="182" spans="1:17" ht="50.1" hidden="1" customHeight="1" x14ac:dyDescent="0.25">
      <c r="A182" s="100" t="s">
        <v>296</v>
      </c>
      <c r="B182" s="337"/>
      <c r="C182" s="413"/>
      <c r="D182" s="244"/>
      <c r="E182" s="244"/>
      <c r="F182" s="244"/>
      <c r="G182" s="244"/>
      <c r="H182" s="434"/>
      <c r="I182" s="245"/>
      <c r="J182" s="245"/>
      <c r="K182" s="337"/>
      <c r="L182" s="249"/>
      <c r="M182" s="467">
        <v>0</v>
      </c>
      <c r="N182" s="231">
        <f t="shared" si="2"/>
        <v>0</v>
      </c>
      <c r="O182" s="321">
        <f>FŐLAP!$E$8</f>
        <v>0</v>
      </c>
      <c r="P182" s="320">
        <f>FŐLAP!$C$10</f>
        <v>0</v>
      </c>
      <c r="Q182" s="322" t="s">
        <v>539</v>
      </c>
    </row>
    <row r="183" spans="1:17" ht="50.1" hidden="1" customHeight="1" x14ac:dyDescent="0.25">
      <c r="A183" s="100" t="s">
        <v>297</v>
      </c>
      <c r="B183" s="337"/>
      <c r="C183" s="413"/>
      <c r="D183" s="244"/>
      <c r="E183" s="244"/>
      <c r="F183" s="244"/>
      <c r="G183" s="244"/>
      <c r="H183" s="434"/>
      <c r="I183" s="245"/>
      <c r="J183" s="245"/>
      <c r="K183" s="337"/>
      <c r="L183" s="249"/>
      <c r="M183" s="467">
        <v>0</v>
      </c>
      <c r="N183" s="231">
        <f t="shared" si="2"/>
        <v>0</v>
      </c>
      <c r="O183" s="321">
        <f>FŐLAP!$E$8</f>
        <v>0</v>
      </c>
      <c r="P183" s="320">
        <f>FŐLAP!$C$10</f>
        <v>0</v>
      </c>
      <c r="Q183" s="322" t="s">
        <v>539</v>
      </c>
    </row>
    <row r="184" spans="1:17" ht="50.1" hidden="1" customHeight="1" x14ac:dyDescent="0.25">
      <c r="A184" s="101" t="s">
        <v>298</v>
      </c>
      <c r="B184" s="337"/>
      <c r="C184" s="413"/>
      <c r="D184" s="244"/>
      <c r="E184" s="244"/>
      <c r="F184" s="244"/>
      <c r="G184" s="244"/>
      <c r="H184" s="434"/>
      <c r="I184" s="245"/>
      <c r="J184" s="245"/>
      <c r="K184" s="337"/>
      <c r="L184" s="249"/>
      <c r="M184" s="467">
        <v>0</v>
      </c>
      <c r="N184" s="231">
        <f t="shared" si="2"/>
        <v>0</v>
      </c>
      <c r="O184" s="321">
        <f>FŐLAP!$E$8</f>
        <v>0</v>
      </c>
      <c r="P184" s="320">
        <f>FŐLAP!$C$10</f>
        <v>0</v>
      </c>
      <c r="Q184" s="322" t="s">
        <v>539</v>
      </c>
    </row>
    <row r="185" spans="1:17" ht="50.1" hidden="1" customHeight="1" x14ac:dyDescent="0.25">
      <c r="A185" s="100" t="s">
        <v>299</v>
      </c>
      <c r="B185" s="337"/>
      <c r="C185" s="413"/>
      <c r="D185" s="244"/>
      <c r="E185" s="244"/>
      <c r="F185" s="244"/>
      <c r="G185" s="244"/>
      <c r="H185" s="434"/>
      <c r="I185" s="245"/>
      <c r="J185" s="245"/>
      <c r="K185" s="337"/>
      <c r="L185" s="249"/>
      <c r="M185" s="467">
        <v>0</v>
      </c>
      <c r="N185" s="231">
        <f t="shared" si="2"/>
        <v>0</v>
      </c>
      <c r="O185" s="321">
        <f>FŐLAP!$E$8</f>
        <v>0</v>
      </c>
      <c r="P185" s="320">
        <f>FŐLAP!$C$10</f>
        <v>0</v>
      </c>
      <c r="Q185" s="322" t="s">
        <v>539</v>
      </c>
    </row>
    <row r="186" spans="1:17" ht="50.1" hidden="1" customHeight="1" collapsed="1" x14ac:dyDescent="0.25">
      <c r="A186" s="100" t="s">
        <v>300</v>
      </c>
      <c r="B186" s="337"/>
      <c r="C186" s="413"/>
      <c r="D186" s="244"/>
      <c r="E186" s="244"/>
      <c r="F186" s="244"/>
      <c r="G186" s="244"/>
      <c r="H186" s="434"/>
      <c r="I186" s="245"/>
      <c r="J186" s="245"/>
      <c r="K186" s="337"/>
      <c r="L186" s="249"/>
      <c r="M186" s="467">
        <v>0</v>
      </c>
      <c r="N186" s="231">
        <f t="shared" si="2"/>
        <v>0</v>
      </c>
      <c r="O186" s="321">
        <f>FŐLAP!$E$8</f>
        <v>0</v>
      </c>
      <c r="P186" s="320">
        <f>FŐLAP!$C$10</f>
        <v>0</v>
      </c>
      <c r="Q186" s="322" t="s">
        <v>539</v>
      </c>
    </row>
    <row r="187" spans="1:17" ht="50.1" hidden="1" customHeight="1" x14ac:dyDescent="0.25">
      <c r="A187" s="101" t="s">
        <v>301</v>
      </c>
      <c r="B187" s="337"/>
      <c r="C187" s="413"/>
      <c r="D187" s="244"/>
      <c r="E187" s="244"/>
      <c r="F187" s="244"/>
      <c r="G187" s="244"/>
      <c r="H187" s="434"/>
      <c r="I187" s="245"/>
      <c r="J187" s="245"/>
      <c r="K187" s="337"/>
      <c r="L187" s="249"/>
      <c r="M187" s="467">
        <v>0</v>
      </c>
      <c r="N187" s="231">
        <f t="shared" si="2"/>
        <v>0</v>
      </c>
      <c r="O187" s="321">
        <f>FŐLAP!$E$8</f>
        <v>0</v>
      </c>
      <c r="P187" s="320">
        <f>FŐLAP!$C$10</f>
        <v>0</v>
      </c>
      <c r="Q187" s="322" t="s">
        <v>539</v>
      </c>
    </row>
    <row r="188" spans="1:17" ht="50.1" hidden="1" customHeight="1" x14ac:dyDescent="0.25">
      <c r="A188" s="100" t="s">
        <v>302</v>
      </c>
      <c r="B188" s="337"/>
      <c r="C188" s="413"/>
      <c r="D188" s="244"/>
      <c r="E188" s="244"/>
      <c r="F188" s="244"/>
      <c r="G188" s="244"/>
      <c r="H188" s="434"/>
      <c r="I188" s="245"/>
      <c r="J188" s="245"/>
      <c r="K188" s="337"/>
      <c r="L188" s="249"/>
      <c r="M188" s="467">
        <v>0</v>
      </c>
      <c r="N188" s="231">
        <f t="shared" si="2"/>
        <v>0</v>
      </c>
      <c r="O188" s="321">
        <f>FŐLAP!$E$8</f>
        <v>0</v>
      </c>
      <c r="P188" s="320">
        <f>FŐLAP!$C$10</f>
        <v>0</v>
      </c>
      <c r="Q188" s="322" t="s">
        <v>539</v>
      </c>
    </row>
    <row r="189" spans="1:17" ht="50.1" hidden="1" customHeight="1" x14ac:dyDescent="0.25">
      <c r="A189" s="100" t="s">
        <v>303</v>
      </c>
      <c r="B189" s="337"/>
      <c r="C189" s="413"/>
      <c r="D189" s="244"/>
      <c r="E189" s="244"/>
      <c r="F189" s="244"/>
      <c r="G189" s="244"/>
      <c r="H189" s="434"/>
      <c r="I189" s="245"/>
      <c r="J189" s="245"/>
      <c r="K189" s="337"/>
      <c r="L189" s="249"/>
      <c r="M189" s="467">
        <v>0</v>
      </c>
      <c r="N189" s="231">
        <f t="shared" si="2"/>
        <v>0</v>
      </c>
      <c r="O189" s="321">
        <f>FŐLAP!$E$8</f>
        <v>0</v>
      </c>
      <c r="P189" s="320">
        <f>FŐLAP!$C$10</f>
        <v>0</v>
      </c>
      <c r="Q189" s="322" t="s">
        <v>539</v>
      </c>
    </row>
    <row r="190" spans="1:17" ht="50.1" hidden="1" customHeight="1" x14ac:dyDescent="0.25">
      <c r="A190" s="101" t="s">
        <v>304</v>
      </c>
      <c r="B190" s="337"/>
      <c r="C190" s="413"/>
      <c r="D190" s="244"/>
      <c r="E190" s="244"/>
      <c r="F190" s="244"/>
      <c r="G190" s="244"/>
      <c r="H190" s="434"/>
      <c r="I190" s="245"/>
      <c r="J190" s="245"/>
      <c r="K190" s="337"/>
      <c r="L190" s="249"/>
      <c r="M190" s="467">
        <v>0</v>
      </c>
      <c r="N190" s="231">
        <f t="shared" si="2"/>
        <v>0</v>
      </c>
      <c r="O190" s="321">
        <f>FŐLAP!$E$8</f>
        <v>0</v>
      </c>
      <c r="P190" s="320">
        <f>FŐLAP!$C$10</f>
        <v>0</v>
      </c>
      <c r="Q190" s="322" t="s">
        <v>539</v>
      </c>
    </row>
    <row r="191" spans="1:17" ht="50.1" hidden="1" customHeight="1" x14ac:dyDescent="0.25">
      <c r="A191" s="100" t="s">
        <v>305</v>
      </c>
      <c r="B191" s="337"/>
      <c r="C191" s="413"/>
      <c r="D191" s="244"/>
      <c r="E191" s="244"/>
      <c r="F191" s="244"/>
      <c r="G191" s="244"/>
      <c r="H191" s="434"/>
      <c r="I191" s="245"/>
      <c r="J191" s="245"/>
      <c r="K191" s="337"/>
      <c r="L191" s="249"/>
      <c r="M191" s="467">
        <v>0</v>
      </c>
      <c r="N191" s="231">
        <f t="shared" si="2"/>
        <v>0</v>
      </c>
      <c r="O191" s="321">
        <f>FŐLAP!$E$8</f>
        <v>0</v>
      </c>
      <c r="P191" s="320">
        <f>FŐLAP!$C$10</f>
        <v>0</v>
      </c>
      <c r="Q191" s="322" t="s">
        <v>539</v>
      </c>
    </row>
    <row r="192" spans="1:17" ht="50.1" hidden="1" customHeight="1" x14ac:dyDescent="0.25">
      <c r="A192" s="100" t="s">
        <v>306</v>
      </c>
      <c r="B192" s="337"/>
      <c r="C192" s="413"/>
      <c r="D192" s="244"/>
      <c r="E192" s="244"/>
      <c r="F192" s="244"/>
      <c r="G192" s="244"/>
      <c r="H192" s="434"/>
      <c r="I192" s="245"/>
      <c r="J192" s="245"/>
      <c r="K192" s="337"/>
      <c r="L192" s="249"/>
      <c r="M192" s="467">
        <v>0</v>
      </c>
      <c r="N192" s="231">
        <f t="shared" si="2"/>
        <v>0</v>
      </c>
      <c r="O192" s="321">
        <f>FŐLAP!$E$8</f>
        <v>0</v>
      </c>
      <c r="P192" s="320">
        <f>FŐLAP!$C$10</f>
        <v>0</v>
      </c>
      <c r="Q192" s="322" t="s">
        <v>539</v>
      </c>
    </row>
    <row r="193" spans="1:17" ht="50.1" hidden="1" customHeight="1" x14ac:dyDescent="0.25">
      <c r="A193" s="101" t="s">
        <v>307</v>
      </c>
      <c r="B193" s="337"/>
      <c r="C193" s="413"/>
      <c r="D193" s="244"/>
      <c r="E193" s="244"/>
      <c r="F193" s="244"/>
      <c r="G193" s="244"/>
      <c r="H193" s="434"/>
      <c r="I193" s="245"/>
      <c r="J193" s="245"/>
      <c r="K193" s="337"/>
      <c r="L193" s="249"/>
      <c r="M193" s="467">
        <v>0</v>
      </c>
      <c r="N193" s="231">
        <f t="shared" si="2"/>
        <v>0</v>
      </c>
      <c r="O193" s="321">
        <f>FŐLAP!$E$8</f>
        <v>0</v>
      </c>
      <c r="P193" s="320">
        <f>FŐLAP!$C$10</f>
        <v>0</v>
      </c>
      <c r="Q193" s="322" t="s">
        <v>539</v>
      </c>
    </row>
    <row r="194" spans="1:17" ht="50.1" hidden="1" customHeight="1" x14ac:dyDescent="0.25">
      <c r="A194" s="100" t="s">
        <v>308</v>
      </c>
      <c r="B194" s="337"/>
      <c r="C194" s="413"/>
      <c r="D194" s="244"/>
      <c r="E194" s="244"/>
      <c r="F194" s="244"/>
      <c r="G194" s="244"/>
      <c r="H194" s="434"/>
      <c r="I194" s="245"/>
      <c r="J194" s="245"/>
      <c r="K194" s="337"/>
      <c r="L194" s="249"/>
      <c r="M194" s="467">
        <v>0</v>
      </c>
      <c r="N194" s="231">
        <f t="shared" si="2"/>
        <v>0</v>
      </c>
      <c r="O194" s="321">
        <f>FŐLAP!$E$8</f>
        <v>0</v>
      </c>
      <c r="P194" s="320">
        <f>FŐLAP!$C$10</f>
        <v>0</v>
      </c>
      <c r="Q194" s="322" t="s">
        <v>539</v>
      </c>
    </row>
    <row r="195" spans="1:17" ht="50.1" hidden="1" customHeight="1" x14ac:dyDescent="0.25">
      <c r="A195" s="100" t="s">
        <v>309</v>
      </c>
      <c r="B195" s="337"/>
      <c r="C195" s="413"/>
      <c r="D195" s="244"/>
      <c r="E195" s="244"/>
      <c r="F195" s="244"/>
      <c r="G195" s="244"/>
      <c r="H195" s="434"/>
      <c r="I195" s="245"/>
      <c r="J195" s="245"/>
      <c r="K195" s="337"/>
      <c r="L195" s="249"/>
      <c r="M195" s="467">
        <v>0</v>
      </c>
      <c r="N195" s="231">
        <f t="shared" si="2"/>
        <v>0</v>
      </c>
      <c r="O195" s="321">
        <f>FŐLAP!$E$8</f>
        <v>0</v>
      </c>
      <c r="P195" s="320">
        <f>FŐLAP!$C$10</f>
        <v>0</v>
      </c>
      <c r="Q195" s="322" t="s">
        <v>539</v>
      </c>
    </row>
    <row r="196" spans="1:17" ht="50.1" hidden="1" customHeight="1" x14ac:dyDescent="0.25">
      <c r="A196" s="100" t="s">
        <v>310</v>
      </c>
      <c r="B196" s="337"/>
      <c r="C196" s="413"/>
      <c r="D196" s="244"/>
      <c r="E196" s="244"/>
      <c r="F196" s="244"/>
      <c r="G196" s="244"/>
      <c r="H196" s="434"/>
      <c r="I196" s="245"/>
      <c r="J196" s="245"/>
      <c r="K196" s="337"/>
      <c r="L196" s="249"/>
      <c r="M196" s="467">
        <v>0</v>
      </c>
      <c r="N196" s="231">
        <f t="shared" si="2"/>
        <v>0</v>
      </c>
      <c r="O196" s="321">
        <f>FŐLAP!$E$8</f>
        <v>0</v>
      </c>
      <c r="P196" s="320">
        <f>FŐLAP!$C$10</f>
        <v>0</v>
      </c>
      <c r="Q196" s="322" t="s">
        <v>539</v>
      </c>
    </row>
    <row r="197" spans="1:17" ht="50.1" hidden="1" customHeight="1" x14ac:dyDescent="0.25">
      <c r="A197" s="100" t="s">
        <v>311</v>
      </c>
      <c r="B197" s="337"/>
      <c r="C197" s="413"/>
      <c r="D197" s="244"/>
      <c r="E197" s="244"/>
      <c r="F197" s="244"/>
      <c r="G197" s="244"/>
      <c r="H197" s="434"/>
      <c r="I197" s="245"/>
      <c r="J197" s="245"/>
      <c r="K197" s="337"/>
      <c r="L197" s="249"/>
      <c r="M197" s="467">
        <v>0</v>
      </c>
      <c r="N197" s="231">
        <f t="shared" si="2"/>
        <v>0</v>
      </c>
      <c r="O197" s="321">
        <f>FŐLAP!$E$8</f>
        <v>0</v>
      </c>
      <c r="P197" s="320">
        <f>FŐLAP!$C$10</f>
        <v>0</v>
      </c>
      <c r="Q197" s="322" t="s">
        <v>539</v>
      </c>
    </row>
    <row r="198" spans="1:17" ht="50.1" hidden="1" customHeight="1" x14ac:dyDescent="0.25">
      <c r="A198" s="101" t="s">
        <v>312</v>
      </c>
      <c r="B198" s="337"/>
      <c r="C198" s="413"/>
      <c r="D198" s="244"/>
      <c r="E198" s="244"/>
      <c r="F198" s="244"/>
      <c r="G198" s="244"/>
      <c r="H198" s="434"/>
      <c r="I198" s="245"/>
      <c r="J198" s="245"/>
      <c r="K198" s="337"/>
      <c r="L198" s="249"/>
      <c r="M198" s="467">
        <v>0</v>
      </c>
      <c r="N198" s="231">
        <f t="shared" si="2"/>
        <v>0</v>
      </c>
      <c r="O198" s="321">
        <f>FŐLAP!$E$8</f>
        <v>0</v>
      </c>
      <c r="P198" s="320">
        <f>FŐLAP!$C$10</f>
        <v>0</v>
      </c>
      <c r="Q198" s="322" t="s">
        <v>539</v>
      </c>
    </row>
    <row r="199" spans="1:17" ht="50.1" hidden="1" customHeight="1" x14ac:dyDescent="0.25">
      <c r="A199" s="100" t="s">
        <v>313</v>
      </c>
      <c r="B199" s="337"/>
      <c r="C199" s="413"/>
      <c r="D199" s="244"/>
      <c r="E199" s="244"/>
      <c r="F199" s="244"/>
      <c r="G199" s="244"/>
      <c r="H199" s="434"/>
      <c r="I199" s="245"/>
      <c r="J199" s="245"/>
      <c r="K199" s="337"/>
      <c r="L199" s="249"/>
      <c r="M199" s="467">
        <v>0</v>
      </c>
      <c r="N199" s="231">
        <f t="shared" si="2"/>
        <v>0</v>
      </c>
      <c r="O199" s="321">
        <f>FŐLAP!$E$8</f>
        <v>0</v>
      </c>
      <c r="P199" s="320">
        <f>FŐLAP!$C$10</f>
        <v>0</v>
      </c>
      <c r="Q199" s="322" t="s">
        <v>539</v>
      </c>
    </row>
    <row r="200" spans="1:17" ht="50.1" hidden="1" customHeight="1" x14ac:dyDescent="0.25">
      <c r="A200" s="100" t="s">
        <v>314</v>
      </c>
      <c r="B200" s="337"/>
      <c r="C200" s="413"/>
      <c r="D200" s="244"/>
      <c r="E200" s="244"/>
      <c r="F200" s="244"/>
      <c r="G200" s="244"/>
      <c r="H200" s="434"/>
      <c r="I200" s="245"/>
      <c r="J200" s="245"/>
      <c r="K200" s="337"/>
      <c r="L200" s="249"/>
      <c r="M200" s="467">
        <v>0</v>
      </c>
      <c r="N200" s="231">
        <f t="shared" si="2"/>
        <v>0</v>
      </c>
      <c r="O200" s="321">
        <f>FŐLAP!$E$8</f>
        <v>0</v>
      </c>
      <c r="P200" s="320">
        <f>FŐLAP!$C$10</f>
        <v>0</v>
      </c>
      <c r="Q200" s="322" t="s">
        <v>539</v>
      </c>
    </row>
    <row r="201" spans="1:17" ht="50.1" hidden="1" customHeight="1" x14ac:dyDescent="0.25">
      <c r="A201" s="101" t="s">
        <v>315</v>
      </c>
      <c r="B201" s="337"/>
      <c r="C201" s="413"/>
      <c r="D201" s="244"/>
      <c r="E201" s="244"/>
      <c r="F201" s="244"/>
      <c r="G201" s="244"/>
      <c r="H201" s="434"/>
      <c r="I201" s="245"/>
      <c r="J201" s="245"/>
      <c r="K201" s="337"/>
      <c r="L201" s="249"/>
      <c r="M201" s="467">
        <v>0</v>
      </c>
      <c r="N201" s="231">
        <f t="shared" ref="N201:N264" si="3">L201*M201</f>
        <v>0</v>
      </c>
      <c r="O201" s="321">
        <f>FŐLAP!$E$8</f>
        <v>0</v>
      </c>
      <c r="P201" s="320">
        <f>FŐLAP!$C$10</f>
        <v>0</v>
      </c>
      <c r="Q201" s="322" t="s">
        <v>539</v>
      </c>
    </row>
    <row r="202" spans="1:17" ht="50.1" hidden="1" customHeight="1" x14ac:dyDescent="0.25">
      <c r="A202" s="100" t="s">
        <v>316</v>
      </c>
      <c r="B202" s="337"/>
      <c r="C202" s="413"/>
      <c r="D202" s="244"/>
      <c r="E202" s="244"/>
      <c r="F202" s="244"/>
      <c r="G202" s="244"/>
      <c r="H202" s="434"/>
      <c r="I202" s="245"/>
      <c r="J202" s="245"/>
      <c r="K202" s="337"/>
      <c r="L202" s="249"/>
      <c r="M202" s="467">
        <v>0</v>
      </c>
      <c r="N202" s="231">
        <f t="shared" si="3"/>
        <v>0</v>
      </c>
      <c r="O202" s="321">
        <f>FŐLAP!$E$8</f>
        <v>0</v>
      </c>
      <c r="P202" s="320">
        <f>FŐLAP!$C$10</f>
        <v>0</v>
      </c>
      <c r="Q202" s="322" t="s">
        <v>539</v>
      </c>
    </row>
    <row r="203" spans="1:17" ht="50.1" hidden="1" customHeight="1" x14ac:dyDescent="0.25">
      <c r="A203" s="100" t="s">
        <v>317</v>
      </c>
      <c r="B203" s="337"/>
      <c r="C203" s="413"/>
      <c r="D203" s="244"/>
      <c r="E203" s="244"/>
      <c r="F203" s="244"/>
      <c r="G203" s="244"/>
      <c r="H203" s="434"/>
      <c r="I203" s="245"/>
      <c r="J203" s="245"/>
      <c r="K203" s="337"/>
      <c r="L203" s="249"/>
      <c r="M203" s="467">
        <v>0</v>
      </c>
      <c r="N203" s="231">
        <f t="shared" si="3"/>
        <v>0</v>
      </c>
      <c r="O203" s="321">
        <f>FŐLAP!$E$8</f>
        <v>0</v>
      </c>
      <c r="P203" s="320">
        <f>FŐLAP!$C$10</f>
        <v>0</v>
      </c>
      <c r="Q203" s="322" t="s">
        <v>539</v>
      </c>
    </row>
    <row r="204" spans="1:17" ht="50.1" hidden="1" customHeight="1" x14ac:dyDescent="0.25">
      <c r="A204" s="101" t="s">
        <v>318</v>
      </c>
      <c r="B204" s="337"/>
      <c r="C204" s="413"/>
      <c r="D204" s="244"/>
      <c r="E204" s="244"/>
      <c r="F204" s="244"/>
      <c r="G204" s="244"/>
      <c r="H204" s="434"/>
      <c r="I204" s="245"/>
      <c r="J204" s="245"/>
      <c r="K204" s="337"/>
      <c r="L204" s="249"/>
      <c r="M204" s="467">
        <v>0</v>
      </c>
      <c r="N204" s="231">
        <f t="shared" si="3"/>
        <v>0</v>
      </c>
      <c r="O204" s="321">
        <f>FŐLAP!$E$8</f>
        <v>0</v>
      </c>
      <c r="P204" s="320">
        <f>FŐLAP!$C$10</f>
        <v>0</v>
      </c>
      <c r="Q204" s="322" t="s">
        <v>539</v>
      </c>
    </row>
    <row r="205" spans="1:17" ht="50.1" hidden="1" customHeight="1" x14ac:dyDescent="0.25">
      <c r="A205" s="100" t="s">
        <v>319</v>
      </c>
      <c r="B205" s="337"/>
      <c r="C205" s="413"/>
      <c r="D205" s="244"/>
      <c r="E205" s="244"/>
      <c r="F205" s="244"/>
      <c r="G205" s="244"/>
      <c r="H205" s="434"/>
      <c r="I205" s="245"/>
      <c r="J205" s="245"/>
      <c r="K205" s="337"/>
      <c r="L205" s="249"/>
      <c r="M205" s="467">
        <v>0</v>
      </c>
      <c r="N205" s="231">
        <f t="shared" si="3"/>
        <v>0</v>
      </c>
      <c r="O205" s="321">
        <f>FŐLAP!$E$8</f>
        <v>0</v>
      </c>
      <c r="P205" s="320">
        <f>FŐLAP!$C$10</f>
        <v>0</v>
      </c>
      <c r="Q205" s="322" t="s">
        <v>539</v>
      </c>
    </row>
    <row r="206" spans="1:17" ht="50.1" hidden="1" customHeight="1" x14ac:dyDescent="0.25">
      <c r="A206" s="100" t="s">
        <v>320</v>
      </c>
      <c r="B206" s="337"/>
      <c r="C206" s="413"/>
      <c r="D206" s="244"/>
      <c r="E206" s="244"/>
      <c r="F206" s="244"/>
      <c r="G206" s="244"/>
      <c r="H206" s="434"/>
      <c r="I206" s="245"/>
      <c r="J206" s="245"/>
      <c r="K206" s="337"/>
      <c r="L206" s="249"/>
      <c r="M206" s="467">
        <v>0</v>
      </c>
      <c r="N206" s="231">
        <f t="shared" si="3"/>
        <v>0</v>
      </c>
      <c r="O206" s="321">
        <f>FŐLAP!$E$8</f>
        <v>0</v>
      </c>
      <c r="P206" s="320">
        <f>FŐLAP!$C$10</f>
        <v>0</v>
      </c>
      <c r="Q206" s="322" t="s">
        <v>539</v>
      </c>
    </row>
    <row r="207" spans="1:17" ht="50.1" hidden="1" customHeight="1" collapsed="1" x14ac:dyDescent="0.25">
      <c r="A207" s="101" t="s">
        <v>321</v>
      </c>
      <c r="B207" s="337"/>
      <c r="C207" s="413"/>
      <c r="D207" s="244"/>
      <c r="E207" s="244"/>
      <c r="F207" s="244"/>
      <c r="G207" s="244"/>
      <c r="H207" s="434"/>
      <c r="I207" s="245"/>
      <c r="J207" s="245"/>
      <c r="K207" s="337"/>
      <c r="L207" s="249"/>
      <c r="M207" s="467">
        <v>0</v>
      </c>
      <c r="N207" s="231">
        <f t="shared" si="3"/>
        <v>0</v>
      </c>
      <c r="O207" s="321">
        <f>FŐLAP!$E$8</f>
        <v>0</v>
      </c>
      <c r="P207" s="320">
        <f>FŐLAP!$C$10</f>
        <v>0</v>
      </c>
      <c r="Q207" s="322" t="s">
        <v>539</v>
      </c>
    </row>
    <row r="208" spans="1:17" ht="50.1" hidden="1" customHeight="1" x14ac:dyDescent="0.25">
      <c r="A208" s="100" t="s">
        <v>322</v>
      </c>
      <c r="B208" s="337"/>
      <c r="C208" s="413"/>
      <c r="D208" s="244"/>
      <c r="E208" s="244"/>
      <c r="F208" s="244"/>
      <c r="G208" s="244"/>
      <c r="H208" s="434"/>
      <c r="I208" s="245"/>
      <c r="J208" s="245"/>
      <c r="K208" s="337"/>
      <c r="L208" s="249"/>
      <c r="M208" s="467">
        <v>0</v>
      </c>
      <c r="N208" s="231">
        <f t="shared" si="3"/>
        <v>0</v>
      </c>
      <c r="O208" s="321">
        <f>FŐLAP!$E$8</f>
        <v>0</v>
      </c>
      <c r="P208" s="320">
        <f>FŐLAP!$C$10</f>
        <v>0</v>
      </c>
      <c r="Q208" s="322" t="s">
        <v>539</v>
      </c>
    </row>
    <row r="209" spans="1:17" ht="50.1" hidden="1" customHeight="1" x14ac:dyDescent="0.25">
      <c r="A209" s="100" t="s">
        <v>323</v>
      </c>
      <c r="B209" s="337"/>
      <c r="C209" s="413"/>
      <c r="D209" s="244"/>
      <c r="E209" s="244"/>
      <c r="F209" s="244"/>
      <c r="G209" s="244"/>
      <c r="H209" s="434"/>
      <c r="I209" s="245"/>
      <c r="J209" s="245"/>
      <c r="K209" s="337"/>
      <c r="L209" s="249"/>
      <c r="M209" s="467">
        <v>0</v>
      </c>
      <c r="N209" s="231">
        <f t="shared" si="3"/>
        <v>0</v>
      </c>
      <c r="O209" s="321">
        <f>FŐLAP!$E$8</f>
        <v>0</v>
      </c>
      <c r="P209" s="320">
        <f>FŐLAP!$C$10</f>
        <v>0</v>
      </c>
      <c r="Q209" s="322" t="s">
        <v>539</v>
      </c>
    </row>
    <row r="210" spans="1:17" ht="50.1" hidden="1" customHeight="1" x14ac:dyDescent="0.25">
      <c r="A210" s="101" t="s">
        <v>324</v>
      </c>
      <c r="B210" s="337"/>
      <c r="C210" s="413"/>
      <c r="D210" s="244"/>
      <c r="E210" s="244"/>
      <c r="F210" s="244"/>
      <c r="G210" s="244"/>
      <c r="H210" s="434"/>
      <c r="I210" s="245"/>
      <c r="J210" s="245"/>
      <c r="K210" s="337"/>
      <c r="L210" s="249"/>
      <c r="M210" s="467">
        <v>0</v>
      </c>
      <c r="N210" s="231">
        <f t="shared" si="3"/>
        <v>0</v>
      </c>
      <c r="O210" s="321">
        <f>FŐLAP!$E$8</f>
        <v>0</v>
      </c>
      <c r="P210" s="320">
        <f>FŐLAP!$C$10</f>
        <v>0</v>
      </c>
      <c r="Q210" s="322" t="s">
        <v>539</v>
      </c>
    </row>
    <row r="211" spans="1:17" ht="50.1" hidden="1" customHeight="1" x14ac:dyDescent="0.25">
      <c r="A211" s="100" t="s">
        <v>325</v>
      </c>
      <c r="B211" s="337"/>
      <c r="C211" s="413"/>
      <c r="D211" s="244"/>
      <c r="E211" s="244"/>
      <c r="F211" s="244"/>
      <c r="G211" s="244"/>
      <c r="H211" s="434"/>
      <c r="I211" s="245"/>
      <c r="J211" s="245"/>
      <c r="K211" s="337"/>
      <c r="L211" s="249"/>
      <c r="M211" s="467">
        <v>0</v>
      </c>
      <c r="N211" s="231">
        <f t="shared" si="3"/>
        <v>0</v>
      </c>
      <c r="O211" s="321">
        <f>FŐLAP!$E$8</f>
        <v>0</v>
      </c>
      <c r="P211" s="320">
        <f>FŐLAP!$C$10</f>
        <v>0</v>
      </c>
      <c r="Q211" s="322" t="s">
        <v>539</v>
      </c>
    </row>
    <row r="212" spans="1:17" ht="50.1" hidden="1" customHeight="1" x14ac:dyDescent="0.25">
      <c r="A212" s="100" t="s">
        <v>326</v>
      </c>
      <c r="B212" s="337"/>
      <c r="C212" s="413"/>
      <c r="D212" s="244"/>
      <c r="E212" s="244"/>
      <c r="F212" s="244"/>
      <c r="G212" s="244"/>
      <c r="H212" s="434"/>
      <c r="I212" s="245"/>
      <c r="J212" s="245"/>
      <c r="K212" s="337"/>
      <c r="L212" s="249"/>
      <c r="M212" s="467">
        <v>0</v>
      </c>
      <c r="N212" s="231">
        <f t="shared" si="3"/>
        <v>0</v>
      </c>
      <c r="O212" s="321">
        <f>FŐLAP!$E$8</f>
        <v>0</v>
      </c>
      <c r="P212" s="320">
        <f>FŐLAP!$C$10</f>
        <v>0</v>
      </c>
      <c r="Q212" s="322" t="s">
        <v>539</v>
      </c>
    </row>
    <row r="213" spans="1:17" ht="50.1" hidden="1" customHeight="1" x14ac:dyDescent="0.25">
      <c r="A213" s="100" t="s">
        <v>327</v>
      </c>
      <c r="B213" s="337"/>
      <c r="C213" s="413"/>
      <c r="D213" s="244"/>
      <c r="E213" s="244"/>
      <c r="F213" s="244"/>
      <c r="G213" s="244"/>
      <c r="H213" s="434"/>
      <c r="I213" s="245"/>
      <c r="J213" s="245"/>
      <c r="K213" s="337"/>
      <c r="L213" s="249"/>
      <c r="M213" s="467">
        <v>0</v>
      </c>
      <c r="N213" s="231">
        <f t="shared" si="3"/>
        <v>0</v>
      </c>
      <c r="O213" s="321">
        <f>FŐLAP!$E$8</f>
        <v>0</v>
      </c>
      <c r="P213" s="320">
        <f>FŐLAP!$C$10</f>
        <v>0</v>
      </c>
      <c r="Q213" s="322" t="s">
        <v>539</v>
      </c>
    </row>
    <row r="214" spans="1:17" ht="50.1" hidden="1" customHeight="1" x14ac:dyDescent="0.25">
      <c r="A214" s="100" t="s">
        <v>328</v>
      </c>
      <c r="B214" s="337"/>
      <c r="C214" s="413"/>
      <c r="D214" s="244"/>
      <c r="E214" s="244"/>
      <c r="F214" s="244"/>
      <c r="G214" s="244"/>
      <c r="H214" s="434"/>
      <c r="I214" s="245"/>
      <c r="J214" s="245"/>
      <c r="K214" s="337"/>
      <c r="L214" s="249"/>
      <c r="M214" s="467">
        <v>0</v>
      </c>
      <c r="N214" s="231">
        <f t="shared" si="3"/>
        <v>0</v>
      </c>
      <c r="O214" s="321">
        <f>FŐLAP!$E$8</f>
        <v>0</v>
      </c>
      <c r="P214" s="320">
        <f>FŐLAP!$C$10</f>
        <v>0</v>
      </c>
      <c r="Q214" s="322" t="s">
        <v>539</v>
      </c>
    </row>
    <row r="215" spans="1:17" ht="50.1" hidden="1" customHeight="1" x14ac:dyDescent="0.25">
      <c r="A215" s="101" t="s">
        <v>329</v>
      </c>
      <c r="B215" s="337"/>
      <c r="C215" s="413"/>
      <c r="D215" s="244"/>
      <c r="E215" s="244"/>
      <c r="F215" s="244"/>
      <c r="G215" s="244"/>
      <c r="H215" s="434"/>
      <c r="I215" s="245"/>
      <c r="J215" s="245"/>
      <c r="K215" s="337"/>
      <c r="L215" s="249"/>
      <c r="M215" s="467">
        <v>0</v>
      </c>
      <c r="N215" s="231">
        <f t="shared" si="3"/>
        <v>0</v>
      </c>
      <c r="O215" s="321">
        <f>FŐLAP!$E$8</f>
        <v>0</v>
      </c>
      <c r="P215" s="320">
        <f>FŐLAP!$C$10</f>
        <v>0</v>
      </c>
      <c r="Q215" s="322" t="s">
        <v>539</v>
      </c>
    </row>
    <row r="216" spans="1:17" ht="50.1" hidden="1" customHeight="1" x14ac:dyDescent="0.25">
      <c r="A216" s="100" t="s">
        <v>330</v>
      </c>
      <c r="B216" s="337"/>
      <c r="C216" s="413"/>
      <c r="D216" s="244"/>
      <c r="E216" s="244"/>
      <c r="F216" s="244"/>
      <c r="G216" s="244"/>
      <c r="H216" s="434"/>
      <c r="I216" s="245"/>
      <c r="J216" s="245"/>
      <c r="K216" s="337"/>
      <c r="L216" s="249"/>
      <c r="M216" s="467">
        <v>0</v>
      </c>
      <c r="N216" s="231">
        <f t="shared" si="3"/>
        <v>0</v>
      </c>
      <c r="O216" s="321">
        <f>FŐLAP!$E$8</f>
        <v>0</v>
      </c>
      <c r="P216" s="320">
        <f>FŐLAP!$C$10</f>
        <v>0</v>
      </c>
      <c r="Q216" s="322" t="s">
        <v>539</v>
      </c>
    </row>
    <row r="217" spans="1:17" ht="50.1" hidden="1" customHeight="1" x14ac:dyDescent="0.25">
      <c r="A217" s="100" t="s">
        <v>331</v>
      </c>
      <c r="B217" s="337"/>
      <c r="C217" s="413"/>
      <c r="D217" s="244"/>
      <c r="E217" s="244"/>
      <c r="F217" s="244"/>
      <c r="G217" s="244"/>
      <c r="H217" s="434"/>
      <c r="I217" s="245"/>
      <c r="J217" s="245"/>
      <c r="K217" s="337"/>
      <c r="L217" s="249"/>
      <c r="M217" s="467">
        <v>0</v>
      </c>
      <c r="N217" s="231">
        <f t="shared" si="3"/>
        <v>0</v>
      </c>
      <c r="O217" s="321">
        <f>FŐLAP!$E$8</f>
        <v>0</v>
      </c>
      <c r="P217" s="320">
        <f>FŐLAP!$C$10</f>
        <v>0</v>
      </c>
      <c r="Q217" s="322" t="s">
        <v>539</v>
      </c>
    </row>
    <row r="218" spans="1:17" ht="50.1" hidden="1" customHeight="1" x14ac:dyDescent="0.25">
      <c r="A218" s="101" t="s">
        <v>332</v>
      </c>
      <c r="B218" s="337"/>
      <c r="C218" s="413"/>
      <c r="D218" s="244"/>
      <c r="E218" s="244"/>
      <c r="F218" s="244"/>
      <c r="G218" s="244"/>
      <c r="H218" s="434"/>
      <c r="I218" s="245"/>
      <c r="J218" s="245"/>
      <c r="K218" s="337"/>
      <c r="L218" s="249"/>
      <c r="M218" s="467">
        <v>0</v>
      </c>
      <c r="N218" s="231">
        <f t="shared" si="3"/>
        <v>0</v>
      </c>
      <c r="O218" s="321">
        <f>FŐLAP!$E$8</f>
        <v>0</v>
      </c>
      <c r="P218" s="320">
        <f>FŐLAP!$C$10</f>
        <v>0</v>
      </c>
      <c r="Q218" s="322" t="s">
        <v>539</v>
      </c>
    </row>
    <row r="219" spans="1:17" ht="50.1" hidden="1" customHeight="1" x14ac:dyDescent="0.25">
      <c r="A219" s="100" t="s">
        <v>333</v>
      </c>
      <c r="B219" s="337"/>
      <c r="C219" s="413"/>
      <c r="D219" s="244"/>
      <c r="E219" s="244"/>
      <c r="F219" s="244"/>
      <c r="G219" s="244"/>
      <c r="H219" s="434"/>
      <c r="I219" s="245"/>
      <c r="J219" s="245"/>
      <c r="K219" s="337"/>
      <c r="L219" s="249"/>
      <c r="M219" s="467">
        <v>0</v>
      </c>
      <c r="N219" s="231">
        <f t="shared" si="3"/>
        <v>0</v>
      </c>
      <c r="O219" s="321">
        <f>FŐLAP!$E$8</f>
        <v>0</v>
      </c>
      <c r="P219" s="320">
        <f>FŐLAP!$C$10</f>
        <v>0</v>
      </c>
      <c r="Q219" s="322" t="s">
        <v>539</v>
      </c>
    </row>
    <row r="220" spans="1:17" ht="50.1" hidden="1" customHeight="1" x14ac:dyDescent="0.25">
      <c r="A220" s="100" t="s">
        <v>334</v>
      </c>
      <c r="B220" s="337"/>
      <c r="C220" s="413"/>
      <c r="D220" s="244"/>
      <c r="E220" s="244"/>
      <c r="F220" s="244"/>
      <c r="G220" s="244"/>
      <c r="H220" s="434"/>
      <c r="I220" s="245"/>
      <c r="J220" s="245"/>
      <c r="K220" s="337"/>
      <c r="L220" s="249"/>
      <c r="M220" s="467">
        <v>0</v>
      </c>
      <c r="N220" s="231">
        <f t="shared" si="3"/>
        <v>0</v>
      </c>
      <c r="O220" s="321">
        <f>FŐLAP!$E$8</f>
        <v>0</v>
      </c>
      <c r="P220" s="320">
        <f>FŐLAP!$C$10</f>
        <v>0</v>
      </c>
      <c r="Q220" s="322" t="s">
        <v>539</v>
      </c>
    </row>
    <row r="221" spans="1:17" ht="50.1" hidden="1" customHeight="1" x14ac:dyDescent="0.25">
      <c r="A221" s="101" t="s">
        <v>335</v>
      </c>
      <c r="B221" s="337"/>
      <c r="C221" s="413"/>
      <c r="D221" s="244"/>
      <c r="E221" s="244"/>
      <c r="F221" s="244"/>
      <c r="G221" s="244"/>
      <c r="H221" s="434"/>
      <c r="I221" s="245"/>
      <c r="J221" s="245"/>
      <c r="K221" s="337"/>
      <c r="L221" s="249"/>
      <c r="M221" s="467">
        <v>0</v>
      </c>
      <c r="N221" s="231">
        <f t="shared" si="3"/>
        <v>0</v>
      </c>
      <c r="O221" s="321">
        <f>FŐLAP!$E$8</f>
        <v>0</v>
      </c>
      <c r="P221" s="320">
        <f>FŐLAP!$C$10</f>
        <v>0</v>
      </c>
      <c r="Q221" s="322" t="s">
        <v>539</v>
      </c>
    </row>
    <row r="222" spans="1:17" ht="50.1" hidden="1" customHeight="1" x14ac:dyDescent="0.25">
      <c r="A222" s="100" t="s">
        <v>336</v>
      </c>
      <c r="B222" s="337"/>
      <c r="C222" s="413"/>
      <c r="D222" s="244"/>
      <c r="E222" s="244"/>
      <c r="F222" s="244"/>
      <c r="G222" s="244"/>
      <c r="H222" s="434"/>
      <c r="I222" s="245"/>
      <c r="J222" s="245"/>
      <c r="K222" s="337"/>
      <c r="L222" s="249"/>
      <c r="M222" s="467">
        <v>0</v>
      </c>
      <c r="N222" s="231">
        <f t="shared" si="3"/>
        <v>0</v>
      </c>
      <c r="O222" s="321">
        <f>FŐLAP!$E$8</f>
        <v>0</v>
      </c>
      <c r="P222" s="320">
        <f>FŐLAP!$C$10</f>
        <v>0</v>
      </c>
      <c r="Q222" s="322" t="s">
        <v>539</v>
      </c>
    </row>
    <row r="223" spans="1:17" ht="50.1" hidden="1" customHeight="1" x14ac:dyDescent="0.25">
      <c r="A223" s="100" t="s">
        <v>337</v>
      </c>
      <c r="B223" s="337"/>
      <c r="C223" s="413"/>
      <c r="D223" s="244"/>
      <c r="E223" s="244"/>
      <c r="F223" s="244"/>
      <c r="G223" s="244"/>
      <c r="H223" s="434"/>
      <c r="I223" s="245"/>
      <c r="J223" s="245"/>
      <c r="K223" s="337"/>
      <c r="L223" s="249"/>
      <c r="M223" s="467">
        <v>0</v>
      </c>
      <c r="N223" s="231">
        <f t="shared" si="3"/>
        <v>0</v>
      </c>
      <c r="O223" s="321">
        <f>FŐLAP!$E$8</f>
        <v>0</v>
      </c>
      <c r="P223" s="320">
        <f>FŐLAP!$C$10</f>
        <v>0</v>
      </c>
      <c r="Q223" s="322" t="s">
        <v>539</v>
      </c>
    </row>
    <row r="224" spans="1:17" ht="50.1" hidden="1" customHeight="1" x14ac:dyDescent="0.25">
      <c r="A224" s="101" t="s">
        <v>338</v>
      </c>
      <c r="B224" s="337"/>
      <c r="C224" s="413"/>
      <c r="D224" s="244"/>
      <c r="E224" s="244"/>
      <c r="F224" s="244"/>
      <c r="G224" s="244"/>
      <c r="H224" s="434"/>
      <c r="I224" s="245"/>
      <c r="J224" s="245"/>
      <c r="K224" s="337"/>
      <c r="L224" s="249"/>
      <c r="M224" s="467">
        <v>0</v>
      </c>
      <c r="N224" s="231">
        <f t="shared" si="3"/>
        <v>0</v>
      </c>
      <c r="O224" s="321">
        <f>FŐLAP!$E$8</f>
        <v>0</v>
      </c>
      <c r="P224" s="320">
        <f>FŐLAP!$C$10</f>
        <v>0</v>
      </c>
      <c r="Q224" s="322" t="s">
        <v>539</v>
      </c>
    </row>
    <row r="225" spans="1:17" ht="50.1" hidden="1" customHeight="1" x14ac:dyDescent="0.25">
      <c r="A225" s="100" t="s">
        <v>339</v>
      </c>
      <c r="B225" s="337"/>
      <c r="C225" s="413"/>
      <c r="D225" s="244"/>
      <c r="E225" s="244"/>
      <c r="F225" s="244"/>
      <c r="G225" s="244"/>
      <c r="H225" s="434"/>
      <c r="I225" s="245"/>
      <c r="J225" s="245"/>
      <c r="K225" s="337"/>
      <c r="L225" s="249"/>
      <c r="M225" s="467">
        <v>0</v>
      </c>
      <c r="N225" s="231">
        <f t="shared" si="3"/>
        <v>0</v>
      </c>
      <c r="O225" s="321">
        <f>FŐLAP!$E$8</f>
        <v>0</v>
      </c>
      <c r="P225" s="320">
        <f>FŐLAP!$C$10</f>
        <v>0</v>
      </c>
      <c r="Q225" s="322" t="s">
        <v>539</v>
      </c>
    </row>
    <row r="226" spans="1:17" ht="50.1" hidden="1" customHeight="1" x14ac:dyDescent="0.25">
      <c r="A226" s="100" t="s">
        <v>340</v>
      </c>
      <c r="B226" s="337"/>
      <c r="C226" s="413"/>
      <c r="D226" s="244"/>
      <c r="E226" s="244"/>
      <c r="F226" s="244"/>
      <c r="G226" s="244"/>
      <c r="H226" s="434"/>
      <c r="I226" s="245"/>
      <c r="J226" s="245"/>
      <c r="K226" s="337"/>
      <c r="L226" s="249"/>
      <c r="M226" s="467">
        <v>0</v>
      </c>
      <c r="N226" s="231">
        <f t="shared" si="3"/>
        <v>0</v>
      </c>
      <c r="O226" s="321">
        <f>FŐLAP!$E$8</f>
        <v>0</v>
      </c>
      <c r="P226" s="320">
        <f>FŐLAP!$C$10</f>
        <v>0</v>
      </c>
      <c r="Q226" s="322" t="s">
        <v>539</v>
      </c>
    </row>
    <row r="227" spans="1:17" ht="50.1" hidden="1" customHeight="1" x14ac:dyDescent="0.25">
      <c r="A227" s="101" t="s">
        <v>341</v>
      </c>
      <c r="B227" s="337"/>
      <c r="C227" s="413"/>
      <c r="D227" s="244"/>
      <c r="E227" s="244"/>
      <c r="F227" s="244"/>
      <c r="G227" s="244"/>
      <c r="H227" s="434"/>
      <c r="I227" s="245"/>
      <c r="J227" s="245"/>
      <c r="K227" s="337"/>
      <c r="L227" s="249"/>
      <c r="M227" s="467">
        <v>0</v>
      </c>
      <c r="N227" s="231">
        <f t="shared" si="3"/>
        <v>0</v>
      </c>
      <c r="O227" s="321">
        <f>FŐLAP!$E$8</f>
        <v>0</v>
      </c>
      <c r="P227" s="320">
        <f>FŐLAP!$C$10</f>
        <v>0</v>
      </c>
      <c r="Q227" s="322" t="s">
        <v>539</v>
      </c>
    </row>
    <row r="228" spans="1:17" ht="50.1" hidden="1" customHeight="1" collapsed="1" x14ac:dyDescent="0.25">
      <c r="A228" s="100" t="s">
        <v>342</v>
      </c>
      <c r="B228" s="337"/>
      <c r="C228" s="413"/>
      <c r="D228" s="244"/>
      <c r="E228" s="244"/>
      <c r="F228" s="244"/>
      <c r="G228" s="244"/>
      <c r="H228" s="434"/>
      <c r="I228" s="245"/>
      <c r="J228" s="245"/>
      <c r="K228" s="337"/>
      <c r="L228" s="249"/>
      <c r="M228" s="467">
        <v>0</v>
      </c>
      <c r="N228" s="231">
        <f t="shared" si="3"/>
        <v>0</v>
      </c>
      <c r="O228" s="321">
        <f>FŐLAP!$E$8</f>
        <v>0</v>
      </c>
      <c r="P228" s="320">
        <f>FŐLAP!$C$10</f>
        <v>0</v>
      </c>
      <c r="Q228" s="322" t="s">
        <v>539</v>
      </c>
    </row>
    <row r="229" spans="1:17" ht="50.1" hidden="1" customHeight="1" x14ac:dyDescent="0.25">
      <c r="A229" s="100" t="s">
        <v>343</v>
      </c>
      <c r="B229" s="337"/>
      <c r="C229" s="413"/>
      <c r="D229" s="244"/>
      <c r="E229" s="244"/>
      <c r="F229" s="244"/>
      <c r="G229" s="244"/>
      <c r="H229" s="434"/>
      <c r="I229" s="245"/>
      <c r="J229" s="245"/>
      <c r="K229" s="337"/>
      <c r="L229" s="249"/>
      <c r="M229" s="467">
        <v>0</v>
      </c>
      <c r="N229" s="231">
        <f t="shared" si="3"/>
        <v>0</v>
      </c>
      <c r="O229" s="321">
        <f>FŐLAP!$E$8</f>
        <v>0</v>
      </c>
      <c r="P229" s="320">
        <f>FŐLAP!$C$10</f>
        <v>0</v>
      </c>
      <c r="Q229" s="322" t="s">
        <v>539</v>
      </c>
    </row>
    <row r="230" spans="1:17" ht="50.1" hidden="1" customHeight="1" x14ac:dyDescent="0.25">
      <c r="A230" s="100" t="s">
        <v>344</v>
      </c>
      <c r="B230" s="337"/>
      <c r="C230" s="413"/>
      <c r="D230" s="244"/>
      <c r="E230" s="244"/>
      <c r="F230" s="244"/>
      <c r="G230" s="244"/>
      <c r="H230" s="434"/>
      <c r="I230" s="245"/>
      <c r="J230" s="245"/>
      <c r="K230" s="337"/>
      <c r="L230" s="249"/>
      <c r="M230" s="467">
        <v>0</v>
      </c>
      <c r="N230" s="231">
        <f t="shared" si="3"/>
        <v>0</v>
      </c>
      <c r="O230" s="321">
        <f>FŐLAP!$E$8</f>
        <v>0</v>
      </c>
      <c r="P230" s="320">
        <f>FŐLAP!$C$10</f>
        <v>0</v>
      </c>
      <c r="Q230" s="322" t="s">
        <v>539</v>
      </c>
    </row>
    <row r="231" spans="1:17" ht="50.1" hidden="1" customHeight="1" x14ac:dyDescent="0.25">
      <c r="A231" s="100" t="s">
        <v>345</v>
      </c>
      <c r="B231" s="337"/>
      <c r="C231" s="413"/>
      <c r="D231" s="244"/>
      <c r="E231" s="244"/>
      <c r="F231" s="244"/>
      <c r="G231" s="244"/>
      <c r="H231" s="434"/>
      <c r="I231" s="245"/>
      <c r="J231" s="245"/>
      <c r="K231" s="337"/>
      <c r="L231" s="249"/>
      <c r="M231" s="467">
        <v>0</v>
      </c>
      <c r="N231" s="231">
        <f t="shared" si="3"/>
        <v>0</v>
      </c>
      <c r="O231" s="321">
        <f>FŐLAP!$E$8</f>
        <v>0</v>
      </c>
      <c r="P231" s="320">
        <f>FŐLAP!$C$10</f>
        <v>0</v>
      </c>
      <c r="Q231" s="322" t="s">
        <v>539</v>
      </c>
    </row>
    <row r="232" spans="1:17" ht="50.1" hidden="1" customHeight="1" x14ac:dyDescent="0.25">
      <c r="A232" s="101" t="s">
        <v>346</v>
      </c>
      <c r="B232" s="337"/>
      <c r="C232" s="413"/>
      <c r="D232" s="244"/>
      <c r="E232" s="244"/>
      <c r="F232" s="244"/>
      <c r="G232" s="244"/>
      <c r="H232" s="434"/>
      <c r="I232" s="245"/>
      <c r="J232" s="245"/>
      <c r="K232" s="337"/>
      <c r="L232" s="249"/>
      <c r="M232" s="467">
        <v>0</v>
      </c>
      <c r="N232" s="231">
        <f t="shared" si="3"/>
        <v>0</v>
      </c>
      <c r="O232" s="321">
        <f>FŐLAP!$E$8</f>
        <v>0</v>
      </c>
      <c r="P232" s="320">
        <f>FŐLAP!$C$10</f>
        <v>0</v>
      </c>
      <c r="Q232" s="322" t="s">
        <v>539</v>
      </c>
    </row>
    <row r="233" spans="1:17" ht="50.1" hidden="1" customHeight="1" x14ac:dyDescent="0.25">
      <c r="A233" s="100" t="s">
        <v>347</v>
      </c>
      <c r="B233" s="337"/>
      <c r="C233" s="413"/>
      <c r="D233" s="244"/>
      <c r="E233" s="244"/>
      <c r="F233" s="244"/>
      <c r="G233" s="244"/>
      <c r="H233" s="434"/>
      <c r="I233" s="245"/>
      <c r="J233" s="245"/>
      <c r="K233" s="337"/>
      <c r="L233" s="249"/>
      <c r="M233" s="467">
        <v>0</v>
      </c>
      <c r="N233" s="231">
        <f t="shared" si="3"/>
        <v>0</v>
      </c>
      <c r="O233" s="321">
        <f>FŐLAP!$E$8</f>
        <v>0</v>
      </c>
      <c r="P233" s="320">
        <f>FŐLAP!$C$10</f>
        <v>0</v>
      </c>
      <c r="Q233" s="322" t="s">
        <v>539</v>
      </c>
    </row>
    <row r="234" spans="1:17" ht="50.1" hidden="1" customHeight="1" x14ac:dyDescent="0.25">
      <c r="A234" s="100" t="s">
        <v>348</v>
      </c>
      <c r="B234" s="337"/>
      <c r="C234" s="413"/>
      <c r="D234" s="244"/>
      <c r="E234" s="244"/>
      <c r="F234" s="244"/>
      <c r="G234" s="244"/>
      <c r="H234" s="434"/>
      <c r="I234" s="245"/>
      <c r="J234" s="245"/>
      <c r="K234" s="337"/>
      <c r="L234" s="249"/>
      <c r="M234" s="467">
        <v>0</v>
      </c>
      <c r="N234" s="231">
        <f t="shared" si="3"/>
        <v>0</v>
      </c>
      <c r="O234" s="321">
        <f>FŐLAP!$E$8</f>
        <v>0</v>
      </c>
      <c r="P234" s="320">
        <f>FŐLAP!$C$10</f>
        <v>0</v>
      </c>
      <c r="Q234" s="322" t="s">
        <v>539</v>
      </c>
    </row>
    <row r="235" spans="1:17" ht="50.1" hidden="1" customHeight="1" x14ac:dyDescent="0.25">
      <c r="A235" s="101" t="s">
        <v>349</v>
      </c>
      <c r="B235" s="337"/>
      <c r="C235" s="413"/>
      <c r="D235" s="244"/>
      <c r="E235" s="244"/>
      <c r="F235" s="244"/>
      <c r="G235" s="244"/>
      <c r="H235" s="434"/>
      <c r="I235" s="245"/>
      <c r="J235" s="245"/>
      <c r="K235" s="337"/>
      <c r="L235" s="249"/>
      <c r="M235" s="467">
        <v>0</v>
      </c>
      <c r="N235" s="231">
        <f t="shared" si="3"/>
        <v>0</v>
      </c>
      <c r="O235" s="321">
        <f>FŐLAP!$E$8</f>
        <v>0</v>
      </c>
      <c r="P235" s="320">
        <f>FŐLAP!$C$10</f>
        <v>0</v>
      </c>
      <c r="Q235" s="322" t="s">
        <v>539</v>
      </c>
    </row>
    <row r="236" spans="1:17" ht="50.1" hidden="1" customHeight="1" x14ac:dyDescent="0.25">
      <c r="A236" s="100" t="s">
        <v>350</v>
      </c>
      <c r="B236" s="337"/>
      <c r="C236" s="413"/>
      <c r="D236" s="244"/>
      <c r="E236" s="244"/>
      <c r="F236" s="244"/>
      <c r="G236" s="244"/>
      <c r="H236" s="434"/>
      <c r="I236" s="245"/>
      <c r="J236" s="245"/>
      <c r="K236" s="337"/>
      <c r="L236" s="249"/>
      <c r="M236" s="467">
        <v>0</v>
      </c>
      <c r="N236" s="231">
        <f t="shared" si="3"/>
        <v>0</v>
      </c>
      <c r="O236" s="321">
        <f>FŐLAP!$E$8</f>
        <v>0</v>
      </c>
      <c r="P236" s="320">
        <f>FŐLAP!$C$10</f>
        <v>0</v>
      </c>
      <c r="Q236" s="322" t="s">
        <v>539</v>
      </c>
    </row>
    <row r="237" spans="1:17" ht="50.1" hidden="1" customHeight="1" x14ac:dyDescent="0.25">
      <c r="A237" s="100" t="s">
        <v>351</v>
      </c>
      <c r="B237" s="337"/>
      <c r="C237" s="413"/>
      <c r="D237" s="244"/>
      <c r="E237" s="244"/>
      <c r="F237" s="244"/>
      <c r="G237" s="244"/>
      <c r="H237" s="434"/>
      <c r="I237" s="245"/>
      <c r="J237" s="245"/>
      <c r="K237" s="337"/>
      <c r="L237" s="249"/>
      <c r="M237" s="467">
        <v>0</v>
      </c>
      <c r="N237" s="231">
        <f t="shared" si="3"/>
        <v>0</v>
      </c>
      <c r="O237" s="321">
        <f>FŐLAP!$E$8</f>
        <v>0</v>
      </c>
      <c r="P237" s="320">
        <f>FŐLAP!$C$10</f>
        <v>0</v>
      </c>
      <c r="Q237" s="322" t="s">
        <v>539</v>
      </c>
    </row>
    <row r="238" spans="1:17" ht="50.1" hidden="1" customHeight="1" x14ac:dyDescent="0.25">
      <c r="A238" s="101" t="s">
        <v>352</v>
      </c>
      <c r="B238" s="337"/>
      <c r="C238" s="413"/>
      <c r="D238" s="244"/>
      <c r="E238" s="244"/>
      <c r="F238" s="244"/>
      <c r="G238" s="244"/>
      <c r="H238" s="434"/>
      <c r="I238" s="245"/>
      <c r="J238" s="245"/>
      <c r="K238" s="337"/>
      <c r="L238" s="249"/>
      <c r="M238" s="467">
        <v>0</v>
      </c>
      <c r="N238" s="231">
        <f t="shared" si="3"/>
        <v>0</v>
      </c>
      <c r="O238" s="321">
        <f>FŐLAP!$E$8</f>
        <v>0</v>
      </c>
      <c r="P238" s="320">
        <f>FŐLAP!$C$10</f>
        <v>0</v>
      </c>
      <c r="Q238" s="322" t="s">
        <v>539</v>
      </c>
    </row>
    <row r="239" spans="1:17" ht="50.1" hidden="1" customHeight="1" x14ac:dyDescent="0.25">
      <c r="A239" s="100" t="s">
        <v>353</v>
      </c>
      <c r="B239" s="337"/>
      <c r="C239" s="413"/>
      <c r="D239" s="244"/>
      <c r="E239" s="244"/>
      <c r="F239" s="244"/>
      <c r="G239" s="244"/>
      <c r="H239" s="434"/>
      <c r="I239" s="245"/>
      <c r="J239" s="245"/>
      <c r="K239" s="337"/>
      <c r="L239" s="249"/>
      <c r="M239" s="467">
        <v>0</v>
      </c>
      <c r="N239" s="231">
        <f t="shared" si="3"/>
        <v>0</v>
      </c>
      <c r="O239" s="321">
        <f>FŐLAP!$E$8</f>
        <v>0</v>
      </c>
      <c r="P239" s="320">
        <f>FŐLAP!$C$10</f>
        <v>0</v>
      </c>
      <c r="Q239" s="322" t="s">
        <v>539</v>
      </c>
    </row>
    <row r="240" spans="1:17" ht="50.1" hidden="1" customHeight="1" x14ac:dyDescent="0.25">
      <c r="A240" s="100" t="s">
        <v>354</v>
      </c>
      <c r="B240" s="337"/>
      <c r="C240" s="413"/>
      <c r="D240" s="244"/>
      <c r="E240" s="244"/>
      <c r="F240" s="244"/>
      <c r="G240" s="244"/>
      <c r="H240" s="434"/>
      <c r="I240" s="245"/>
      <c r="J240" s="245"/>
      <c r="K240" s="337"/>
      <c r="L240" s="249"/>
      <c r="M240" s="467">
        <v>0</v>
      </c>
      <c r="N240" s="231">
        <f t="shared" si="3"/>
        <v>0</v>
      </c>
      <c r="O240" s="321">
        <f>FŐLAP!$E$8</f>
        <v>0</v>
      </c>
      <c r="P240" s="320">
        <f>FŐLAP!$C$10</f>
        <v>0</v>
      </c>
      <c r="Q240" s="322" t="s">
        <v>539</v>
      </c>
    </row>
    <row r="241" spans="1:17" ht="50.1" hidden="1" customHeight="1" x14ac:dyDescent="0.25">
      <c r="A241" s="101" t="s">
        <v>355</v>
      </c>
      <c r="B241" s="337"/>
      <c r="C241" s="413"/>
      <c r="D241" s="244"/>
      <c r="E241" s="244"/>
      <c r="F241" s="244"/>
      <c r="G241" s="244"/>
      <c r="H241" s="434"/>
      <c r="I241" s="245"/>
      <c r="J241" s="245"/>
      <c r="K241" s="337"/>
      <c r="L241" s="249"/>
      <c r="M241" s="467">
        <v>0</v>
      </c>
      <c r="N241" s="231">
        <f t="shared" si="3"/>
        <v>0</v>
      </c>
      <c r="O241" s="321">
        <f>FŐLAP!$E$8</f>
        <v>0</v>
      </c>
      <c r="P241" s="320">
        <f>FŐLAP!$C$10</f>
        <v>0</v>
      </c>
      <c r="Q241" s="322" t="s">
        <v>539</v>
      </c>
    </row>
    <row r="242" spans="1:17" ht="50.1" hidden="1" customHeight="1" x14ac:dyDescent="0.25">
      <c r="A242" s="100" t="s">
        <v>356</v>
      </c>
      <c r="B242" s="337"/>
      <c r="C242" s="413"/>
      <c r="D242" s="244"/>
      <c r="E242" s="244"/>
      <c r="F242" s="244"/>
      <c r="G242" s="244"/>
      <c r="H242" s="434"/>
      <c r="I242" s="245"/>
      <c r="J242" s="245"/>
      <c r="K242" s="337"/>
      <c r="L242" s="249"/>
      <c r="M242" s="467">
        <v>0</v>
      </c>
      <c r="N242" s="231">
        <f t="shared" si="3"/>
        <v>0</v>
      </c>
      <c r="O242" s="321">
        <f>FŐLAP!$E$8</f>
        <v>0</v>
      </c>
      <c r="P242" s="320">
        <f>FŐLAP!$C$10</f>
        <v>0</v>
      </c>
      <c r="Q242" s="322" t="s">
        <v>539</v>
      </c>
    </row>
    <row r="243" spans="1:17" ht="50.1" hidden="1" customHeight="1" x14ac:dyDescent="0.25">
      <c r="A243" s="100" t="s">
        <v>357</v>
      </c>
      <c r="B243" s="337"/>
      <c r="C243" s="413"/>
      <c r="D243" s="244"/>
      <c r="E243" s="244"/>
      <c r="F243" s="244"/>
      <c r="G243" s="244"/>
      <c r="H243" s="434"/>
      <c r="I243" s="245"/>
      <c r="J243" s="245"/>
      <c r="K243" s="337"/>
      <c r="L243" s="249"/>
      <c r="M243" s="467">
        <v>0</v>
      </c>
      <c r="N243" s="231">
        <f t="shared" si="3"/>
        <v>0</v>
      </c>
      <c r="O243" s="321">
        <f>FŐLAP!$E$8</f>
        <v>0</v>
      </c>
      <c r="P243" s="320">
        <f>FŐLAP!$C$10</f>
        <v>0</v>
      </c>
      <c r="Q243" s="322" t="s">
        <v>539</v>
      </c>
    </row>
    <row r="244" spans="1:17" ht="50.1" hidden="1" customHeight="1" x14ac:dyDescent="0.25">
      <c r="A244" s="101" t="s">
        <v>358</v>
      </c>
      <c r="B244" s="337"/>
      <c r="C244" s="413"/>
      <c r="D244" s="244"/>
      <c r="E244" s="244"/>
      <c r="F244" s="244"/>
      <c r="G244" s="244"/>
      <c r="H244" s="434"/>
      <c r="I244" s="245"/>
      <c r="J244" s="245"/>
      <c r="K244" s="337"/>
      <c r="L244" s="249"/>
      <c r="M244" s="467">
        <v>0</v>
      </c>
      <c r="N244" s="231">
        <f t="shared" si="3"/>
        <v>0</v>
      </c>
      <c r="O244" s="321">
        <f>FŐLAP!$E$8</f>
        <v>0</v>
      </c>
      <c r="P244" s="320">
        <f>FŐLAP!$C$10</f>
        <v>0</v>
      </c>
      <c r="Q244" s="322" t="s">
        <v>539</v>
      </c>
    </row>
    <row r="245" spans="1:17" ht="50.1" hidden="1" customHeight="1" x14ac:dyDescent="0.25">
      <c r="A245" s="100" t="s">
        <v>359</v>
      </c>
      <c r="B245" s="337"/>
      <c r="C245" s="413"/>
      <c r="D245" s="244"/>
      <c r="E245" s="244"/>
      <c r="F245" s="244"/>
      <c r="G245" s="244"/>
      <c r="H245" s="434"/>
      <c r="I245" s="245"/>
      <c r="J245" s="245"/>
      <c r="K245" s="337"/>
      <c r="L245" s="249"/>
      <c r="M245" s="467">
        <v>0</v>
      </c>
      <c r="N245" s="231">
        <f t="shared" si="3"/>
        <v>0</v>
      </c>
      <c r="O245" s="321">
        <f>FŐLAP!$E$8</f>
        <v>0</v>
      </c>
      <c r="P245" s="320">
        <f>FŐLAP!$C$10</f>
        <v>0</v>
      </c>
      <c r="Q245" s="322" t="s">
        <v>539</v>
      </c>
    </row>
    <row r="246" spans="1:17" ht="50.1" hidden="1" customHeight="1" x14ac:dyDescent="0.25">
      <c r="A246" s="100" t="s">
        <v>360</v>
      </c>
      <c r="B246" s="337"/>
      <c r="C246" s="413"/>
      <c r="D246" s="244"/>
      <c r="E246" s="244"/>
      <c r="F246" s="244"/>
      <c r="G246" s="244"/>
      <c r="H246" s="434"/>
      <c r="I246" s="245"/>
      <c r="J246" s="245"/>
      <c r="K246" s="337"/>
      <c r="L246" s="249"/>
      <c r="M246" s="467">
        <v>0</v>
      </c>
      <c r="N246" s="231">
        <f t="shared" si="3"/>
        <v>0</v>
      </c>
      <c r="O246" s="321">
        <f>FŐLAP!$E$8</f>
        <v>0</v>
      </c>
      <c r="P246" s="320">
        <f>FŐLAP!$C$10</f>
        <v>0</v>
      </c>
      <c r="Q246" s="322" t="s">
        <v>539</v>
      </c>
    </row>
    <row r="247" spans="1:17" ht="50.1" hidden="1" customHeight="1" x14ac:dyDescent="0.25">
      <c r="A247" s="100" t="s">
        <v>361</v>
      </c>
      <c r="B247" s="337"/>
      <c r="C247" s="413"/>
      <c r="D247" s="244"/>
      <c r="E247" s="244"/>
      <c r="F247" s="244"/>
      <c r="G247" s="244"/>
      <c r="H247" s="434"/>
      <c r="I247" s="245"/>
      <c r="J247" s="245"/>
      <c r="K247" s="337"/>
      <c r="L247" s="249"/>
      <c r="M247" s="467">
        <v>0</v>
      </c>
      <c r="N247" s="231">
        <f t="shared" si="3"/>
        <v>0</v>
      </c>
      <c r="O247" s="321">
        <f>FŐLAP!$E$8</f>
        <v>0</v>
      </c>
      <c r="P247" s="320">
        <f>FŐLAP!$C$10</f>
        <v>0</v>
      </c>
      <c r="Q247" s="322" t="s">
        <v>539</v>
      </c>
    </row>
    <row r="248" spans="1:17" ht="50.1" hidden="1" customHeight="1" x14ac:dyDescent="0.25">
      <c r="A248" s="100" t="s">
        <v>362</v>
      </c>
      <c r="B248" s="337"/>
      <c r="C248" s="413"/>
      <c r="D248" s="244"/>
      <c r="E248" s="244"/>
      <c r="F248" s="244"/>
      <c r="G248" s="244"/>
      <c r="H248" s="434"/>
      <c r="I248" s="245"/>
      <c r="J248" s="245"/>
      <c r="K248" s="337"/>
      <c r="L248" s="249"/>
      <c r="M248" s="467">
        <v>0</v>
      </c>
      <c r="N248" s="231">
        <f t="shared" si="3"/>
        <v>0</v>
      </c>
      <c r="O248" s="321">
        <f>FŐLAP!$E$8</f>
        <v>0</v>
      </c>
      <c r="P248" s="320">
        <f>FŐLAP!$C$10</f>
        <v>0</v>
      </c>
      <c r="Q248" s="322" t="s">
        <v>539</v>
      </c>
    </row>
    <row r="249" spans="1:17" ht="50.1" hidden="1" customHeight="1" collapsed="1" x14ac:dyDescent="0.25">
      <c r="A249" s="101" t="s">
        <v>363</v>
      </c>
      <c r="B249" s="337"/>
      <c r="C249" s="413"/>
      <c r="D249" s="244"/>
      <c r="E249" s="244"/>
      <c r="F249" s="244"/>
      <c r="G249" s="244"/>
      <c r="H249" s="434"/>
      <c r="I249" s="245"/>
      <c r="J249" s="245"/>
      <c r="K249" s="337"/>
      <c r="L249" s="249"/>
      <c r="M249" s="467">
        <v>0</v>
      </c>
      <c r="N249" s="231">
        <f t="shared" si="3"/>
        <v>0</v>
      </c>
      <c r="O249" s="321">
        <f>FŐLAP!$E$8</f>
        <v>0</v>
      </c>
      <c r="P249" s="320">
        <f>FŐLAP!$C$10</f>
        <v>0</v>
      </c>
      <c r="Q249" s="322" t="s">
        <v>539</v>
      </c>
    </row>
    <row r="250" spans="1:17" ht="50.1" hidden="1" customHeight="1" x14ac:dyDescent="0.25">
      <c r="A250" s="100" t="s">
        <v>364</v>
      </c>
      <c r="B250" s="337"/>
      <c r="C250" s="413"/>
      <c r="D250" s="244"/>
      <c r="E250" s="244"/>
      <c r="F250" s="244"/>
      <c r="G250" s="244"/>
      <c r="H250" s="434"/>
      <c r="I250" s="245"/>
      <c r="J250" s="245"/>
      <c r="K250" s="337"/>
      <c r="L250" s="249"/>
      <c r="M250" s="467">
        <v>0</v>
      </c>
      <c r="N250" s="231">
        <f t="shared" si="3"/>
        <v>0</v>
      </c>
      <c r="O250" s="321">
        <f>FŐLAP!$E$8</f>
        <v>0</v>
      </c>
      <c r="P250" s="320">
        <f>FŐLAP!$C$10</f>
        <v>0</v>
      </c>
      <c r="Q250" s="322" t="s">
        <v>539</v>
      </c>
    </row>
    <row r="251" spans="1:17" ht="50.1" hidden="1" customHeight="1" x14ac:dyDescent="0.25">
      <c r="A251" s="100" t="s">
        <v>365</v>
      </c>
      <c r="B251" s="337"/>
      <c r="C251" s="413"/>
      <c r="D251" s="244"/>
      <c r="E251" s="244"/>
      <c r="F251" s="244"/>
      <c r="G251" s="244"/>
      <c r="H251" s="434"/>
      <c r="I251" s="245"/>
      <c r="J251" s="245"/>
      <c r="K251" s="337"/>
      <c r="L251" s="249"/>
      <c r="M251" s="467">
        <v>0</v>
      </c>
      <c r="N251" s="231">
        <f t="shared" si="3"/>
        <v>0</v>
      </c>
      <c r="O251" s="321">
        <f>FŐLAP!$E$8</f>
        <v>0</v>
      </c>
      <c r="P251" s="320">
        <f>FŐLAP!$C$10</f>
        <v>0</v>
      </c>
      <c r="Q251" s="322" t="s">
        <v>539</v>
      </c>
    </row>
    <row r="252" spans="1:17" ht="50.1" hidden="1" customHeight="1" x14ac:dyDescent="0.25">
      <c r="A252" s="101" t="s">
        <v>366</v>
      </c>
      <c r="B252" s="337"/>
      <c r="C252" s="413"/>
      <c r="D252" s="244"/>
      <c r="E252" s="244"/>
      <c r="F252" s="244"/>
      <c r="G252" s="244"/>
      <c r="H252" s="434"/>
      <c r="I252" s="245"/>
      <c r="J252" s="245"/>
      <c r="K252" s="337"/>
      <c r="L252" s="249"/>
      <c r="M252" s="467">
        <v>0</v>
      </c>
      <c r="N252" s="231">
        <f t="shared" si="3"/>
        <v>0</v>
      </c>
      <c r="O252" s="321">
        <f>FŐLAP!$E$8</f>
        <v>0</v>
      </c>
      <c r="P252" s="320">
        <f>FŐLAP!$C$10</f>
        <v>0</v>
      </c>
      <c r="Q252" s="322" t="s">
        <v>539</v>
      </c>
    </row>
    <row r="253" spans="1:17" ht="50.1" hidden="1" customHeight="1" x14ac:dyDescent="0.25">
      <c r="A253" s="100" t="s">
        <v>367</v>
      </c>
      <c r="B253" s="337"/>
      <c r="C253" s="413"/>
      <c r="D253" s="244"/>
      <c r="E253" s="244"/>
      <c r="F253" s="244"/>
      <c r="G253" s="244"/>
      <c r="H253" s="434"/>
      <c r="I253" s="245"/>
      <c r="J253" s="245"/>
      <c r="K253" s="337"/>
      <c r="L253" s="249"/>
      <c r="M253" s="467">
        <v>0</v>
      </c>
      <c r="N253" s="231">
        <f t="shared" si="3"/>
        <v>0</v>
      </c>
      <c r="O253" s="321">
        <f>FŐLAP!$E$8</f>
        <v>0</v>
      </c>
      <c r="P253" s="320">
        <f>FŐLAP!$C$10</f>
        <v>0</v>
      </c>
      <c r="Q253" s="322" t="s">
        <v>539</v>
      </c>
    </row>
    <row r="254" spans="1:17" ht="50.1" hidden="1" customHeight="1" x14ac:dyDescent="0.25">
      <c r="A254" s="100" t="s">
        <v>368</v>
      </c>
      <c r="B254" s="337"/>
      <c r="C254" s="413"/>
      <c r="D254" s="244"/>
      <c r="E254" s="244"/>
      <c r="F254" s="244"/>
      <c r="G254" s="244"/>
      <c r="H254" s="434"/>
      <c r="I254" s="245"/>
      <c r="J254" s="245"/>
      <c r="K254" s="337"/>
      <c r="L254" s="249"/>
      <c r="M254" s="467">
        <v>0</v>
      </c>
      <c r="N254" s="231">
        <f t="shared" si="3"/>
        <v>0</v>
      </c>
      <c r="O254" s="321">
        <f>FŐLAP!$E$8</f>
        <v>0</v>
      </c>
      <c r="P254" s="320">
        <f>FŐLAP!$C$10</f>
        <v>0</v>
      </c>
      <c r="Q254" s="322" t="s">
        <v>539</v>
      </c>
    </row>
    <row r="255" spans="1:17" ht="50.1" hidden="1" customHeight="1" x14ac:dyDescent="0.25">
      <c r="A255" s="101" t="s">
        <v>369</v>
      </c>
      <c r="B255" s="337"/>
      <c r="C255" s="413"/>
      <c r="D255" s="244"/>
      <c r="E255" s="244"/>
      <c r="F255" s="244"/>
      <c r="G255" s="244"/>
      <c r="H255" s="434"/>
      <c r="I255" s="245"/>
      <c r="J255" s="245"/>
      <c r="K255" s="337"/>
      <c r="L255" s="249"/>
      <c r="M255" s="467">
        <v>0</v>
      </c>
      <c r="N255" s="231">
        <f t="shared" si="3"/>
        <v>0</v>
      </c>
      <c r="O255" s="321">
        <f>FŐLAP!$E$8</f>
        <v>0</v>
      </c>
      <c r="P255" s="320">
        <f>FŐLAP!$C$10</f>
        <v>0</v>
      </c>
      <c r="Q255" s="322" t="s">
        <v>539</v>
      </c>
    </row>
    <row r="256" spans="1:17" ht="50.1" hidden="1" customHeight="1" x14ac:dyDescent="0.25">
      <c r="A256" s="100" t="s">
        <v>370</v>
      </c>
      <c r="B256" s="337"/>
      <c r="C256" s="413"/>
      <c r="D256" s="244"/>
      <c r="E256" s="244"/>
      <c r="F256" s="244"/>
      <c r="G256" s="244"/>
      <c r="H256" s="434"/>
      <c r="I256" s="245"/>
      <c r="J256" s="245"/>
      <c r="K256" s="337"/>
      <c r="L256" s="249"/>
      <c r="M256" s="467">
        <v>0</v>
      </c>
      <c r="N256" s="231">
        <f t="shared" si="3"/>
        <v>0</v>
      </c>
      <c r="O256" s="321">
        <f>FŐLAP!$E$8</f>
        <v>0</v>
      </c>
      <c r="P256" s="320">
        <f>FŐLAP!$C$10</f>
        <v>0</v>
      </c>
      <c r="Q256" s="322" t="s">
        <v>539</v>
      </c>
    </row>
    <row r="257" spans="1:17" ht="50.1" hidden="1" customHeight="1" x14ac:dyDescent="0.25">
      <c r="A257" s="100" t="s">
        <v>371</v>
      </c>
      <c r="B257" s="337"/>
      <c r="C257" s="413"/>
      <c r="D257" s="244"/>
      <c r="E257" s="244"/>
      <c r="F257" s="244"/>
      <c r="G257" s="244"/>
      <c r="H257" s="434"/>
      <c r="I257" s="245"/>
      <c r="J257" s="245"/>
      <c r="K257" s="337"/>
      <c r="L257" s="249"/>
      <c r="M257" s="467">
        <v>0</v>
      </c>
      <c r="N257" s="231">
        <f t="shared" si="3"/>
        <v>0</v>
      </c>
      <c r="O257" s="321">
        <f>FŐLAP!$E$8</f>
        <v>0</v>
      </c>
      <c r="P257" s="320">
        <f>FŐLAP!$C$10</f>
        <v>0</v>
      </c>
      <c r="Q257" s="322" t="s">
        <v>539</v>
      </c>
    </row>
    <row r="258" spans="1:17" ht="50.1" hidden="1" customHeight="1" x14ac:dyDescent="0.25">
      <c r="A258" s="101" t="s">
        <v>372</v>
      </c>
      <c r="B258" s="337"/>
      <c r="C258" s="413"/>
      <c r="D258" s="244"/>
      <c r="E258" s="244"/>
      <c r="F258" s="244"/>
      <c r="G258" s="244"/>
      <c r="H258" s="434"/>
      <c r="I258" s="245"/>
      <c r="J258" s="245"/>
      <c r="K258" s="337"/>
      <c r="L258" s="249"/>
      <c r="M258" s="467">
        <v>0</v>
      </c>
      <c r="N258" s="231">
        <f t="shared" si="3"/>
        <v>0</v>
      </c>
      <c r="O258" s="321">
        <f>FŐLAP!$E$8</f>
        <v>0</v>
      </c>
      <c r="P258" s="320">
        <f>FŐLAP!$C$10</f>
        <v>0</v>
      </c>
      <c r="Q258" s="322" t="s">
        <v>539</v>
      </c>
    </row>
    <row r="259" spans="1:17" ht="50.1" hidden="1" customHeight="1" x14ac:dyDescent="0.25">
      <c r="A259" s="100" t="s">
        <v>373</v>
      </c>
      <c r="B259" s="337"/>
      <c r="C259" s="413"/>
      <c r="D259" s="244"/>
      <c r="E259" s="244"/>
      <c r="F259" s="244"/>
      <c r="G259" s="244"/>
      <c r="H259" s="434"/>
      <c r="I259" s="245"/>
      <c r="J259" s="245"/>
      <c r="K259" s="337"/>
      <c r="L259" s="249"/>
      <c r="M259" s="467">
        <v>0</v>
      </c>
      <c r="N259" s="231">
        <f t="shared" si="3"/>
        <v>0</v>
      </c>
      <c r="O259" s="321">
        <f>FŐLAP!$E$8</f>
        <v>0</v>
      </c>
      <c r="P259" s="320">
        <f>FŐLAP!$C$10</f>
        <v>0</v>
      </c>
      <c r="Q259" s="322" t="s">
        <v>539</v>
      </c>
    </row>
    <row r="260" spans="1:17" ht="50.1" hidden="1" customHeight="1" x14ac:dyDescent="0.25">
      <c r="A260" s="100" t="s">
        <v>374</v>
      </c>
      <c r="B260" s="337"/>
      <c r="C260" s="413"/>
      <c r="D260" s="244"/>
      <c r="E260" s="244"/>
      <c r="F260" s="244"/>
      <c r="G260" s="244"/>
      <c r="H260" s="434"/>
      <c r="I260" s="245"/>
      <c r="J260" s="245"/>
      <c r="K260" s="337"/>
      <c r="L260" s="249"/>
      <c r="M260" s="467">
        <v>0</v>
      </c>
      <c r="N260" s="231">
        <f t="shared" si="3"/>
        <v>0</v>
      </c>
      <c r="O260" s="321">
        <f>FŐLAP!$E$8</f>
        <v>0</v>
      </c>
      <c r="P260" s="320">
        <f>FŐLAP!$C$10</f>
        <v>0</v>
      </c>
      <c r="Q260" s="322" t="s">
        <v>539</v>
      </c>
    </row>
    <row r="261" spans="1:17" ht="50.1" hidden="1" customHeight="1" x14ac:dyDescent="0.25">
      <c r="A261" s="101" t="s">
        <v>375</v>
      </c>
      <c r="B261" s="337"/>
      <c r="C261" s="413"/>
      <c r="D261" s="244"/>
      <c r="E261" s="244"/>
      <c r="F261" s="244"/>
      <c r="G261" s="244"/>
      <c r="H261" s="434"/>
      <c r="I261" s="245"/>
      <c r="J261" s="245"/>
      <c r="K261" s="337"/>
      <c r="L261" s="249"/>
      <c r="M261" s="467">
        <v>0</v>
      </c>
      <c r="N261" s="231">
        <f t="shared" si="3"/>
        <v>0</v>
      </c>
      <c r="O261" s="321">
        <f>FŐLAP!$E$8</f>
        <v>0</v>
      </c>
      <c r="P261" s="320">
        <f>FŐLAP!$C$10</f>
        <v>0</v>
      </c>
      <c r="Q261" s="322" t="s">
        <v>539</v>
      </c>
    </row>
    <row r="262" spans="1:17" ht="50.1" hidden="1" customHeight="1" x14ac:dyDescent="0.25">
      <c r="A262" s="100" t="s">
        <v>376</v>
      </c>
      <c r="B262" s="337"/>
      <c r="C262" s="413"/>
      <c r="D262" s="244"/>
      <c r="E262" s="244"/>
      <c r="F262" s="244"/>
      <c r="G262" s="244"/>
      <c r="H262" s="434"/>
      <c r="I262" s="245"/>
      <c r="J262" s="245"/>
      <c r="K262" s="337"/>
      <c r="L262" s="249"/>
      <c r="M262" s="467">
        <v>0</v>
      </c>
      <c r="N262" s="231">
        <f t="shared" si="3"/>
        <v>0</v>
      </c>
      <c r="O262" s="321">
        <f>FŐLAP!$E$8</f>
        <v>0</v>
      </c>
      <c r="P262" s="320">
        <f>FŐLAP!$C$10</f>
        <v>0</v>
      </c>
      <c r="Q262" s="322" t="s">
        <v>539</v>
      </c>
    </row>
    <row r="263" spans="1:17" ht="50.1" hidden="1" customHeight="1" x14ac:dyDescent="0.25">
      <c r="A263" s="100" t="s">
        <v>377</v>
      </c>
      <c r="B263" s="337"/>
      <c r="C263" s="413"/>
      <c r="D263" s="244"/>
      <c r="E263" s="244"/>
      <c r="F263" s="244"/>
      <c r="G263" s="244"/>
      <c r="H263" s="434"/>
      <c r="I263" s="245"/>
      <c r="J263" s="245"/>
      <c r="K263" s="337"/>
      <c r="L263" s="249"/>
      <c r="M263" s="467">
        <v>0</v>
      </c>
      <c r="N263" s="231">
        <f t="shared" si="3"/>
        <v>0</v>
      </c>
      <c r="O263" s="321">
        <f>FŐLAP!$E$8</f>
        <v>0</v>
      </c>
      <c r="P263" s="320">
        <f>FŐLAP!$C$10</f>
        <v>0</v>
      </c>
      <c r="Q263" s="322" t="s">
        <v>539</v>
      </c>
    </row>
    <row r="264" spans="1:17" ht="50.1" hidden="1" customHeight="1" x14ac:dyDescent="0.25">
      <c r="A264" s="100" t="s">
        <v>378</v>
      </c>
      <c r="B264" s="337"/>
      <c r="C264" s="413"/>
      <c r="D264" s="244"/>
      <c r="E264" s="244"/>
      <c r="F264" s="244"/>
      <c r="G264" s="244"/>
      <c r="H264" s="434"/>
      <c r="I264" s="245"/>
      <c r="J264" s="245"/>
      <c r="K264" s="337"/>
      <c r="L264" s="249"/>
      <c r="M264" s="467">
        <v>0</v>
      </c>
      <c r="N264" s="231">
        <f t="shared" si="3"/>
        <v>0</v>
      </c>
      <c r="O264" s="321">
        <f>FŐLAP!$E$8</f>
        <v>0</v>
      </c>
      <c r="P264" s="320">
        <f>FŐLAP!$C$10</f>
        <v>0</v>
      </c>
      <c r="Q264" s="322" t="s">
        <v>539</v>
      </c>
    </row>
    <row r="265" spans="1:17" ht="50.1" hidden="1" customHeight="1" x14ac:dyDescent="0.25">
      <c r="A265" s="100" t="s">
        <v>379</v>
      </c>
      <c r="B265" s="337"/>
      <c r="C265" s="413"/>
      <c r="D265" s="244"/>
      <c r="E265" s="244"/>
      <c r="F265" s="244"/>
      <c r="G265" s="244"/>
      <c r="H265" s="434"/>
      <c r="I265" s="245"/>
      <c r="J265" s="245"/>
      <c r="K265" s="337"/>
      <c r="L265" s="249"/>
      <c r="M265" s="467">
        <v>0</v>
      </c>
      <c r="N265" s="231">
        <f t="shared" ref="N265:N308" si="4">L265*M265</f>
        <v>0</v>
      </c>
      <c r="O265" s="321">
        <f>FŐLAP!$E$8</f>
        <v>0</v>
      </c>
      <c r="P265" s="320">
        <f>FŐLAP!$C$10</f>
        <v>0</v>
      </c>
      <c r="Q265" s="322" t="s">
        <v>539</v>
      </c>
    </row>
    <row r="266" spans="1:17" ht="50.1" hidden="1" customHeight="1" x14ac:dyDescent="0.25">
      <c r="A266" s="101" t="s">
        <v>380</v>
      </c>
      <c r="B266" s="337"/>
      <c r="C266" s="413"/>
      <c r="D266" s="244"/>
      <c r="E266" s="244"/>
      <c r="F266" s="244"/>
      <c r="G266" s="244"/>
      <c r="H266" s="434"/>
      <c r="I266" s="245"/>
      <c r="J266" s="245"/>
      <c r="K266" s="337"/>
      <c r="L266" s="249"/>
      <c r="M266" s="467">
        <v>0</v>
      </c>
      <c r="N266" s="231">
        <f t="shared" si="4"/>
        <v>0</v>
      </c>
      <c r="O266" s="321">
        <f>FŐLAP!$E$8</f>
        <v>0</v>
      </c>
      <c r="P266" s="320">
        <f>FŐLAP!$C$10</f>
        <v>0</v>
      </c>
      <c r="Q266" s="322" t="s">
        <v>539</v>
      </c>
    </row>
    <row r="267" spans="1:17" ht="50.1" hidden="1" customHeight="1" x14ac:dyDescent="0.25">
      <c r="A267" s="100" t="s">
        <v>381</v>
      </c>
      <c r="B267" s="337"/>
      <c r="C267" s="413"/>
      <c r="D267" s="244"/>
      <c r="E267" s="244"/>
      <c r="F267" s="244"/>
      <c r="G267" s="244"/>
      <c r="H267" s="434"/>
      <c r="I267" s="245"/>
      <c r="J267" s="245"/>
      <c r="K267" s="337"/>
      <c r="L267" s="249"/>
      <c r="M267" s="467">
        <v>0</v>
      </c>
      <c r="N267" s="231">
        <f t="shared" si="4"/>
        <v>0</v>
      </c>
      <c r="O267" s="321">
        <f>FŐLAP!$E$8</f>
        <v>0</v>
      </c>
      <c r="P267" s="320">
        <f>FŐLAP!$C$10</f>
        <v>0</v>
      </c>
      <c r="Q267" s="322" t="s">
        <v>539</v>
      </c>
    </row>
    <row r="268" spans="1:17" ht="50.1" hidden="1" customHeight="1" x14ac:dyDescent="0.25">
      <c r="A268" s="100" t="s">
        <v>382</v>
      </c>
      <c r="B268" s="337"/>
      <c r="C268" s="413"/>
      <c r="D268" s="244"/>
      <c r="E268" s="244"/>
      <c r="F268" s="244"/>
      <c r="G268" s="244"/>
      <c r="H268" s="434"/>
      <c r="I268" s="245"/>
      <c r="J268" s="245"/>
      <c r="K268" s="337"/>
      <c r="L268" s="249"/>
      <c r="M268" s="467">
        <v>0</v>
      </c>
      <c r="N268" s="231">
        <f t="shared" si="4"/>
        <v>0</v>
      </c>
      <c r="O268" s="321">
        <f>FŐLAP!$E$8</f>
        <v>0</v>
      </c>
      <c r="P268" s="320">
        <f>FŐLAP!$C$10</f>
        <v>0</v>
      </c>
      <c r="Q268" s="322" t="s">
        <v>539</v>
      </c>
    </row>
    <row r="269" spans="1:17" ht="50.1" hidden="1" customHeight="1" x14ac:dyDescent="0.25">
      <c r="A269" s="101" t="s">
        <v>383</v>
      </c>
      <c r="B269" s="337"/>
      <c r="C269" s="413"/>
      <c r="D269" s="244"/>
      <c r="E269" s="244"/>
      <c r="F269" s="244"/>
      <c r="G269" s="244"/>
      <c r="H269" s="434"/>
      <c r="I269" s="245"/>
      <c r="J269" s="245"/>
      <c r="K269" s="337"/>
      <c r="L269" s="249"/>
      <c r="M269" s="467">
        <v>0</v>
      </c>
      <c r="N269" s="231">
        <f t="shared" si="4"/>
        <v>0</v>
      </c>
      <c r="O269" s="321">
        <f>FŐLAP!$E$8</f>
        <v>0</v>
      </c>
      <c r="P269" s="320">
        <f>FŐLAP!$C$10</f>
        <v>0</v>
      </c>
      <c r="Q269" s="322" t="s">
        <v>539</v>
      </c>
    </row>
    <row r="270" spans="1:17" ht="49.5" hidden="1" customHeight="1" collapsed="1" x14ac:dyDescent="0.25">
      <c r="A270" s="100" t="s">
        <v>384</v>
      </c>
      <c r="B270" s="337"/>
      <c r="C270" s="413"/>
      <c r="D270" s="244"/>
      <c r="E270" s="244"/>
      <c r="F270" s="244"/>
      <c r="G270" s="244"/>
      <c r="H270" s="434"/>
      <c r="I270" s="245"/>
      <c r="J270" s="245"/>
      <c r="K270" s="337"/>
      <c r="L270" s="249"/>
      <c r="M270" s="467">
        <v>0</v>
      </c>
      <c r="N270" s="231">
        <f t="shared" si="4"/>
        <v>0</v>
      </c>
      <c r="O270" s="321">
        <f>FŐLAP!$E$8</f>
        <v>0</v>
      </c>
      <c r="P270" s="320">
        <f>FŐLAP!$C$10</f>
        <v>0</v>
      </c>
      <c r="Q270" s="322" t="s">
        <v>539</v>
      </c>
    </row>
    <row r="271" spans="1:17" ht="50.1" hidden="1" customHeight="1" x14ac:dyDescent="0.25">
      <c r="A271" s="100" t="s">
        <v>385</v>
      </c>
      <c r="B271" s="337"/>
      <c r="C271" s="413"/>
      <c r="D271" s="244"/>
      <c r="E271" s="244"/>
      <c r="F271" s="244"/>
      <c r="G271" s="244"/>
      <c r="H271" s="434"/>
      <c r="I271" s="245"/>
      <c r="J271" s="245"/>
      <c r="K271" s="337"/>
      <c r="L271" s="249"/>
      <c r="M271" s="467">
        <v>0</v>
      </c>
      <c r="N271" s="231">
        <f t="shared" si="4"/>
        <v>0</v>
      </c>
      <c r="O271" s="321">
        <f>FŐLAP!$E$8</f>
        <v>0</v>
      </c>
      <c r="P271" s="320">
        <f>FŐLAP!$C$10</f>
        <v>0</v>
      </c>
      <c r="Q271" s="322" t="s">
        <v>539</v>
      </c>
    </row>
    <row r="272" spans="1:17" ht="50.1" hidden="1" customHeight="1" x14ac:dyDescent="0.25">
      <c r="A272" s="101" t="s">
        <v>386</v>
      </c>
      <c r="B272" s="337"/>
      <c r="C272" s="413"/>
      <c r="D272" s="244"/>
      <c r="E272" s="244"/>
      <c r="F272" s="244"/>
      <c r="G272" s="244"/>
      <c r="H272" s="434"/>
      <c r="I272" s="245"/>
      <c r="J272" s="245"/>
      <c r="K272" s="337"/>
      <c r="L272" s="249"/>
      <c r="M272" s="467">
        <v>0</v>
      </c>
      <c r="N272" s="231">
        <f t="shared" si="4"/>
        <v>0</v>
      </c>
      <c r="O272" s="321">
        <f>FŐLAP!$E$8</f>
        <v>0</v>
      </c>
      <c r="P272" s="320">
        <f>FŐLAP!$C$10</f>
        <v>0</v>
      </c>
      <c r="Q272" s="322" t="s">
        <v>539</v>
      </c>
    </row>
    <row r="273" spans="1:17" ht="50.1" hidden="1" customHeight="1" x14ac:dyDescent="0.25">
      <c r="A273" s="100" t="s">
        <v>387</v>
      </c>
      <c r="B273" s="337"/>
      <c r="C273" s="413"/>
      <c r="D273" s="244"/>
      <c r="E273" s="244"/>
      <c r="F273" s="244"/>
      <c r="G273" s="244"/>
      <c r="H273" s="434"/>
      <c r="I273" s="245"/>
      <c r="J273" s="245"/>
      <c r="K273" s="337"/>
      <c r="L273" s="249"/>
      <c r="M273" s="467">
        <v>0</v>
      </c>
      <c r="N273" s="231">
        <f t="shared" si="4"/>
        <v>0</v>
      </c>
      <c r="O273" s="321">
        <f>FŐLAP!$E$8</f>
        <v>0</v>
      </c>
      <c r="P273" s="320">
        <f>FŐLAP!$C$10</f>
        <v>0</v>
      </c>
      <c r="Q273" s="322" t="s">
        <v>539</v>
      </c>
    </row>
    <row r="274" spans="1:17" ht="50.1" hidden="1" customHeight="1" x14ac:dyDescent="0.25">
      <c r="A274" s="100" t="s">
        <v>388</v>
      </c>
      <c r="B274" s="337"/>
      <c r="C274" s="413"/>
      <c r="D274" s="244"/>
      <c r="E274" s="244"/>
      <c r="F274" s="244"/>
      <c r="G274" s="244"/>
      <c r="H274" s="434"/>
      <c r="I274" s="245"/>
      <c r="J274" s="245"/>
      <c r="K274" s="337"/>
      <c r="L274" s="249"/>
      <c r="M274" s="467">
        <v>0</v>
      </c>
      <c r="N274" s="231">
        <f t="shared" si="4"/>
        <v>0</v>
      </c>
      <c r="O274" s="321">
        <f>FŐLAP!$E$8</f>
        <v>0</v>
      </c>
      <c r="P274" s="320">
        <f>FŐLAP!$C$10</f>
        <v>0</v>
      </c>
      <c r="Q274" s="322" t="s">
        <v>539</v>
      </c>
    </row>
    <row r="275" spans="1:17" ht="50.1" hidden="1" customHeight="1" x14ac:dyDescent="0.25">
      <c r="A275" s="101" t="s">
        <v>389</v>
      </c>
      <c r="B275" s="337"/>
      <c r="C275" s="413"/>
      <c r="D275" s="244"/>
      <c r="E275" s="244"/>
      <c r="F275" s="244"/>
      <c r="G275" s="244"/>
      <c r="H275" s="434"/>
      <c r="I275" s="245"/>
      <c r="J275" s="245"/>
      <c r="K275" s="337"/>
      <c r="L275" s="249"/>
      <c r="M275" s="467">
        <v>0</v>
      </c>
      <c r="N275" s="231">
        <f t="shared" si="4"/>
        <v>0</v>
      </c>
      <c r="O275" s="321">
        <f>FŐLAP!$E$8</f>
        <v>0</v>
      </c>
      <c r="P275" s="320">
        <f>FŐLAP!$C$10</f>
        <v>0</v>
      </c>
      <c r="Q275" s="322" t="s">
        <v>539</v>
      </c>
    </row>
    <row r="276" spans="1:17" ht="50.1" hidden="1" customHeight="1" x14ac:dyDescent="0.25">
      <c r="A276" s="100" t="s">
        <v>390</v>
      </c>
      <c r="B276" s="337"/>
      <c r="C276" s="413"/>
      <c r="D276" s="244"/>
      <c r="E276" s="244"/>
      <c r="F276" s="244"/>
      <c r="G276" s="244"/>
      <c r="H276" s="434"/>
      <c r="I276" s="245"/>
      <c r="J276" s="245"/>
      <c r="K276" s="337"/>
      <c r="L276" s="249"/>
      <c r="M276" s="467">
        <v>0</v>
      </c>
      <c r="N276" s="231">
        <f t="shared" si="4"/>
        <v>0</v>
      </c>
      <c r="O276" s="321">
        <f>FŐLAP!$E$8</f>
        <v>0</v>
      </c>
      <c r="P276" s="320">
        <f>FŐLAP!$C$10</f>
        <v>0</v>
      </c>
      <c r="Q276" s="322" t="s">
        <v>539</v>
      </c>
    </row>
    <row r="277" spans="1:17" ht="50.1" hidden="1" customHeight="1" x14ac:dyDescent="0.25">
      <c r="A277" s="100" t="s">
        <v>391</v>
      </c>
      <c r="B277" s="337"/>
      <c r="C277" s="413"/>
      <c r="D277" s="244"/>
      <c r="E277" s="244"/>
      <c r="F277" s="244"/>
      <c r="G277" s="244"/>
      <c r="H277" s="434"/>
      <c r="I277" s="245"/>
      <c r="J277" s="245"/>
      <c r="K277" s="337"/>
      <c r="L277" s="249"/>
      <c r="M277" s="467">
        <v>0</v>
      </c>
      <c r="N277" s="231">
        <f t="shared" si="4"/>
        <v>0</v>
      </c>
      <c r="O277" s="321">
        <f>FŐLAP!$E$8</f>
        <v>0</v>
      </c>
      <c r="P277" s="320">
        <f>FŐLAP!$C$10</f>
        <v>0</v>
      </c>
      <c r="Q277" s="322" t="s">
        <v>539</v>
      </c>
    </row>
    <row r="278" spans="1:17" ht="50.1" hidden="1" customHeight="1" x14ac:dyDescent="0.25">
      <c r="A278" s="101" t="s">
        <v>392</v>
      </c>
      <c r="B278" s="337"/>
      <c r="C278" s="413"/>
      <c r="D278" s="244"/>
      <c r="E278" s="244"/>
      <c r="F278" s="244"/>
      <c r="G278" s="244"/>
      <c r="H278" s="434"/>
      <c r="I278" s="245"/>
      <c r="J278" s="245"/>
      <c r="K278" s="337"/>
      <c r="L278" s="249"/>
      <c r="M278" s="467">
        <v>0</v>
      </c>
      <c r="N278" s="231">
        <f t="shared" si="4"/>
        <v>0</v>
      </c>
      <c r="O278" s="321">
        <f>FŐLAP!$E$8</f>
        <v>0</v>
      </c>
      <c r="P278" s="320">
        <f>FŐLAP!$C$10</f>
        <v>0</v>
      </c>
      <c r="Q278" s="322" t="s">
        <v>539</v>
      </c>
    </row>
    <row r="279" spans="1:17" ht="50.1" hidden="1" customHeight="1" x14ac:dyDescent="0.25">
      <c r="A279" s="100" t="s">
        <v>393</v>
      </c>
      <c r="B279" s="337"/>
      <c r="C279" s="413"/>
      <c r="D279" s="244"/>
      <c r="E279" s="244"/>
      <c r="F279" s="244"/>
      <c r="G279" s="244"/>
      <c r="H279" s="434"/>
      <c r="I279" s="245"/>
      <c r="J279" s="245"/>
      <c r="K279" s="337"/>
      <c r="L279" s="249"/>
      <c r="M279" s="467">
        <v>0</v>
      </c>
      <c r="N279" s="231">
        <f t="shared" si="4"/>
        <v>0</v>
      </c>
      <c r="O279" s="321">
        <f>FŐLAP!$E$8</f>
        <v>0</v>
      </c>
      <c r="P279" s="320">
        <f>FŐLAP!$C$10</f>
        <v>0</v>
      </c>
      <c r="Q279" s="322" t="s">
        <v>539</v>
      </c>
    </row>
    <row r="280" spans="1:17" ht="50.1" hidden="1" customHeight="1" x14ac:dyDescent="0.25">
      <c r="A280" s="100" t="s">
        <v>394</v>
      </c>
      <c r="B280" s="337"/>
      <c r="C280" s="413"/>
      <c r="D280" s="244"/>
      <c r="E280" s="244"/>
      <c r="F280" s="244"/>
      <c r="G280" s="244"/>
      <c r="H280" s="434"/>
      <c r="I280" s="245"/>
      <c r="J280" s="245"/>
      <c r="K280" s="337"/>
      <c r="L280" s="249"/>
      <c r="M280" s="467">
        <v>0</v>
      </c>
      <c r="N280" s="231">
        <f t="shared" si="4"/>
        <v>0</v>
      </c>
      <c r="O280" s="321">
        <f>FŐLAP!$E$8</f>
        <v>0</v>
      </c>
      <c r="P280" s="320">
        <f>FŐLAP!$C$10</f>
        <v>0</v>
      </c>
      <c r="Q280" s="322" t="s">
        <v>539</v>
      </c>
    </row>
    <row r="281" spans="1:17" ht="50.1" hidden="1" customHeight="1" x14ac:dyDescent="0.25">
      <c r="A281" s="101" t="s">
        <v>395</v>
      </c>
      <c r="B281" s="337"/>
      <c r="C281" s="413"/>
      <c r="D281" s="244"/>
      <c r="E281" s="244"/>
      <c r="F281" s="244"/>
      <c r="G281" s="244"/>
      <c r="H281" s="434"/>
      <c r="I281" s="245"/>
      <c r="J281" s="245"/>
      <c r="K281" s="337"/>
      <c r="L281" s="249"/>
      <c r="M281" s="467">
        <v>0</v>
      </c>
      <c r="N281" s="231">
        <f t="shared" si="4"/>
        <v>0</v>
      </c>
      <c r="O281" s="321">
        <f>FŐLAP!$E$8</f>
        <v>0</v>
      </c>
      <c r="P281" s="320">
        <f>FŐLAP!$C$10</f>
        <v>0</v>
      </c>
      <c r="Q281" s="322" t="s">
        <v>539</v>
      </c>
    </row>
    <row r="282" spans="1:17" ht="50.1" hidden="1" customHeight="1" x14ac:dyDescent="0.25">
      <c r="A282" s="100" t="s">
        <v>396</v>
      </c>
      <c r="B282" s="337"/>
      <c r="C282" s="413"/>
      <c r="D282" s="244"/>
      <c r="E282" s="244"/>
      <c r="F282" s="244"/>
      <c r="G282" s="244"/>
      <c r="H282" s="434"/>
      <c r="I282" s="245"/>
      <c r="J282" s="245"/>
      <c r="K282" s="337"/>
      <c r="L282" s="249"/>
      <c r="M282" s="467">
        <v>0</v>
      </c>
      <c r="N282" s="231">
        <f t="shared" si="4"/>
        <v>0</v>
      </c>
      <c r="O282" s="321">
        <f>FŐLAP!$E$8</f>
        <v>0</v>
      </c>
      <c r="P282" s="320">
        <f>FŐLAP!$C$10</f>
        <v>0</v>
      </c>
      <c r="Q282" s="322" t="s">
        <v>539</v>
      </c>
    </row>
    <row r="283" spans="1:17" ht="50.1" hidden="1" customHeight="1" x14ac:dyDescent="0.25">
      <c r="A283" s="100" t="s">
        <v>397</v>
      </c>
      <c r="B283" s="337"/>
      <c r="C283" s="413"/>
      <c r="D283" s="244"/>
      <c r="E283" s="244"/>
      <c r="F283" s="244"/>
      <c r="G283" s="244"/>
      <c r="H283" s="434"/>
      <c r="I283" s="245"/>
      <c r="J283" s="245"/>
      <c r="K283" s="337"/>
      <c r="L283" s="249"/>
      <c r="M283" s="467">
        <v>0</v>
      </c>
      <c r="N283" s="231">
        <f t="shared" si="4"/>
        <v>0</v>
      </c>
      <c r="O283" s="321">
        <f>FŐLAP!$E$8</f>
        <v>0</v>
      </c>
      <c r="P283" s="320">
        <f>FŐLAP!$C$10</f>
        <v>0</v>
      </c>
      <c r="Q283" s="322" t="s">
        <v>539</v>
      </c>
    </row>
    <row r="284" spans="1:17" ht="50.1" hidden="1" customHeight="1" x14ac:dyDescent="0.25">
      <c r="A284" s="101" t="s">
        <v>398</v>
      </c>
      <c r="B284" s="337"/>
      <c r="C284" s="413"/>
      <c r="D284" s="244"/>
      <c r="E284" s="244"/>
      <c r="F284" s="244"/>
      <c r="G284" s="244"/>
      <c r="H284" s="434"/>
      <c r="I284" s="245"/>
      <c r="J284" s="245"/>
      <c r="K284" s="337"/>
      <c r="L284" s="249"/>
      <c r="M284" s="467">
        <v>0</v>
      </c>
      <c r="N284" s="231">
        <f t="shared" si="4"/>
        <v>0</v>
      </c>
      <c r="O284" s="321">
        <f>FŐLAP!$E$8</f>
        <v>0</v>
      </c>
      <c r="P284" s="320">
        <f>FŐLAP!$C$10</f>
        <v>0</v>
      </c>
      <c r="Q284" s="322" t="s">
        <v>539</v>
      </c>
    </row>
    <row r="285" spans="1:17" ht="50.1" hidden="1" customHeight="1" x14ac:dyDescent="0.25">
      <c r="A285" s="100" t="s">
        <v>399</v>
      </c>
      <c r="B285" s="337"/>
      <c r="C285" s="413"/>
      <c r="D285" s="244"/>
      <c r="E285" s="244"/>
      <c r="F285" s="244"/>
      <c r="G285" s="244"/>
      <c r="H285" s="434"/>
      <c r="I285" s="245"/>
      <c r="J285" s="245"/>
      <c r="K285" s="337"/>
      <c r="L285" s="249"/>
      <c r="M285" s="467">
        <v>0</v>
      </c>
      <c r="N285" s="231">
        <f t="shared" si="4"/>
        <v>0</v>
      </c>
      <c r="O285" s="321">
        <f>FŐLAP!$E$8</f>
        <v>0</v>
      </c>
      <c r="P285" s="320">
        <f>FŐLAP!$C$10</f>
        <v>0</v>
      </c>
      <c r="Q285" s="322" t="s">
        <v>539</v>
      </c>
    </row>
    <row r="286" spans="1:17" ht="50.1" hidden="1" customHeight="1" x14ac:dyDescent="0.25">
      <c r="A286" s="100" t="s">
        <v>400</v>
      </c>
      <c r="B286" s="337"/>
      <c r="C286" s="413"/>
      <c r="D286" s="244"/>
      <c r="E286" s="244"/>
      <c r="F286" s="244"/>
      <c r="G286" s="244"/>
      <c r="H286" s="434"/>
      <c r="I286" s="245"/>
      <c r="J286" s="245"/>
      <c r="K286" s="337"/>
      <c r="L286" s="249"/>
      <c r="M286" s="467">
        <v>0</v>
      </c>
      <c r="N286" s="231">
        <f t="shared" si="4"/>
        <v>0</v>
      </c>
      <c r="O286" s="321">
        <f>FŐLAP!$E$8</f>
        <v>0</v>
      </c>
      <c r="P286" s="320">
        <f>FŐLAP!$C$10</f>
        <v>0</v>
      </c>
      <c r="Q286" s="322" t="s">
        <v>539</v>
      </c>
    </row>
    <row r="287" spans="1:17" ht="50.1" hidden="1" customHeight="1" x14ac:dyDescent="0.25">
      <c r="A287" s="101" t="s">
        <v>401</v>
      </c>
      <c r="B287" s="337"/>
      <c r="C287" s="413"/>
      <c r="D287" s="244"/>
      <c r="E287" s="244"/>
      <c r="F287" s="244"/>
      <c r="G287" s="244"/>
      <c r="H287" s="434"/>
      <c r="I287" s="245"/>
      <c r="J287" s="245"/>
      <c r="K287" s="337"/>
      <c r="L287" s="249"/>
      <c r="M287" s="467">
        <v>0</v>
      </c>
      <c r="N287" s="231">
        <f t="shared" si="4"/>
        <v>0</v>
      </c>
      <c r="O287" s="321">
        <f>FŐLAP!$E$8</f>
        <v>0</v>
      </c>
      <c r="P287" s="320">
        <f>FŐLAP!$C$10</f>
        <v>0</v>
      </c>
      <c r="Q287" s="322" t="s">
        <v>539</v>
      </c>
    </row>
    <row r="288" spans="1:17" ht="50.1" hidden="1" customHeight="1" x14ac:dyDescent="0.25">
      <c r="A288" s="100" t="s">
        <v>402</v>
      </c>
      <c r="B288" s="337"/>
      <c r="C288" s="413"/>
      <c r="D288" s="244"/>
      <c r="E288" s="244"/>
      <c r="F288" s="244"/>
      <c r="G288" s="244"/>
      <c r="H288" s="434"/>
      <c r="I288" s="245"/>
      <c r="J288" s="245"/>
      <c r="K288" s="337"/>
      <c r="L288" s="249"/>
      <c r="M288" s="467">
        <v>0</v>
      </c>
      <c r="N288" s="231">
        <f t="shared" si="4"/>
        <v>0</v>
      </c>
      <c r="O288" s="321">
        <f>FŐLAP!$E$8</f>
        <v>0</v>
      </c>
      <c r="P288" s="320">
        <f>FŐLAP!$C$10</f>
        <v>0</v>
      </c>
      <c r="Q288" s="322" t="s">
        <v>539</v>
      </c>
    </row>
    <row r="289" spans="1:17" ht="50.1" hidden="1" customHeight="1" x14ac:dyDescent="0.25">
      <c r="A289" s="100" t="s">
        <v>403</v>
      </c>
      <c r="B289" s="337"/>
      <c r="C289" s="413"/>
      <c r="D289" s="244"/>
      <c r="E289" s="244"/>
      <c r="F289" s="244"/>
      <c r="G289" s="244"/>
      <c r="H289" s="434"/>
      <c r="I289" s="245"/>
      <c r="J289" s="245"/>
      <c r="K289" s="337"/>
      <c r="L289" s="249"/>
      <c r="M289" s="467">
        <v>0</v>
      </c>
      <c r="N289" s="231">
        <f t="shared" si="4"/>
        <v>0</v>
      </c>
      <c r="O289" s="321">
        <f>FŐLAP!$E$8</f>
        <v>0</v>
      </c>
      <c r="P289" s="320">
        <f>FŐLAP!$C$10</f>
        <v>0</v>
      </c>
      <c r="Q289" s="322" t="s">
        <v>539</v>
      </c>
    </row>
    <row r="290" spans="1:17" ht="50.1" hidden="1" customHeight="1" x14ac:dyDescent="0.25">
      <c r="A290" s="101" t="s">
        <v>404</v>
      </c>
      <c r="B290" s="337"/>
      <c r="C290" s="413"/>
      <c r="D290" s="244"/>
      <c r="E290" s="244"/>
      <c r="F290" s="244"/>
      <c r="G290" s="244"/>
      <c r="H290" s="434"/>
      <c r="I290" s="245"/>
      <c r="J290" s="245"/>
      <c r="K290" s="337"/>
      <c r="L290" s="249"/>
      <c r="M290" s="467">
        <v>0</v>
      </c>
      <c r="N290" s="231">
        <f t="shared" si="4"/>
        <v>0</v>
      </c>
      <c r="O290" s="321">
        <f>FŐLAP!$E$8</f>
        <v>0</v>
      </c>
      <c r="P290" s="320">
        <f>FŐLAP!$C$10</f>
        <v>0</v>
      </c>
      <c r="Q290" s="322" t="s">
        <v>539</v>
      </c>
    </row>
    <row r="291" spans="1:17" ht="50.1" hidden="1" customHeight="1" x14ac:dyDescent="0.25">
      <c r="A291" s="100" t="s">
        <v>405</v>
      </c>
      <c r="B291" s="337"/>
      <c r="C291" s="413"/>
      <c r="D291" s="244"/>
      <c r="E291" s="244"/>
      <c r="F291" s="244"/>
      <c r="G291" s="244"/>
      <c r="H291" s="434"/>
      <c r="I291" s="245"/>
      <c r="J291" s="245"/>
      <c r="K291" s="337"/>
      <c r="L291" s="249"/>
      <c r="M291" s="467">
        <v>0</v>
      </c>
      <c r="N291" s="231">
        <f t="shared" si="4"/>
        <v>0</v>
      </c>
      <c r="O291" s="321">
        <f>FŐLAP!$E$8</f>
        <v>0</v>
      </c>
      <c r="P291" s="320">
        <f>FŐLAP!$C$10</f>
        <v>0</v>
      </c>
      <c r="Q291" s="322" t="s">
        <v>539</v>
      </c>
    </row>
    <row r="292" spans="1:17" ht="50.1" hidden="1" customHeight="1" x14ac:dyDescent="0.25">
      <c r="A292" s="100" t="s">
        <v>406</v>
      </c>
      <c r="B292" s="337"/>
      <c r="C292" s="413"/>
      <c r="D292" s="244"/>
      <c r="E292" s="244"/>
      <c r="F292" s="244"/>
      <c r="G292" s="244"/>
      <c r="H292" s="434"/>
      <c r="I292" s="245"/>
      <c r="J292" s="245"/>
      <c r="K292" s="337"/>
      <c r="L292" s="249"/>
      <c r="M292" s="467">
        <v>0</v>
      </c>
      <c r="N292" s="231">
        <f t="shared" si="4"/>
        <v>0</v>
      </c>
      <c r="O292" s="321">
        <f>FŐLAP!$E$8</f>
        <v>0</v>
      </c>
      <c r="P292" s="320">
        <f>FŐLAP!$C$10</f>
        <v>0</v>
      </c>
      <c r="Q292" s="322" t="s">
        <v>539</v>
      </c>
    </row>
    <row r="293" spans="1:17" ht="50.1" hidden="1" customHeight="1" x14ac:dyDescent="0.25">
      <c r="A293" s="101" t="s">
        <v>407</v>
      </c>
      <c r="B293" s="337"/>
      <c r="C293" s="413"/>
      <c r="D293" s="244"/>
      <c r="E293" s="244"/>
      <c r="F293" s="244"/>
      <c r="G293" s="244"/>
      <c r="H293" s="434"/>
      <c r="I293" s="245"/>
      <c r="J293" s="245"/>
      <c r="K293" s="337"/>
      <c r="L293" s="249"/>
      <c r="M293" s="467">
        <v>0</v>
      </c>
      <c r="N293" s="231">
        <f t="shared" si="4"/>
        <v>0</v>
      </c>
      <c r="O293" s="321">
        <f>FŐLAP!$E$8</f>
        <v>0</v>
      </c>
      <c r="P293" s="320">
        <f>FŐLAP!$C$10</f>
        <v>0</v>
      </c>
      <c r="Q293" s="322" t="s">
        <v>539</v>
      </c>
    </row>
    <row r="294" spans="1:17" ht="50.1" hidden="1" customHeight="1" x14ac:dyDescent="0.25">
      <c r="A294" s="100" t="s">
        <v>408</v>
      </c>
      <c r="B294" s="337"/>
      <c r="C294" s="413"/>
      <c r="D294" s="244"/>
      <c r="E294" s="244"/>
      <c r="F294" s="244"/>
      <c r="G294" s="244"/>
      <c r="H294" s="434"/>
      <c r="I294" s="245"/>
      <c r="J294" s="245"/>
      <c r="K294" s="337"/>
      <c r="L294" s="249"/>
      <c r="M294" s="467">
        <v>0</v>
      </c>
      <c r="N294" s="231">
        <f t="shared" si="4"/>
        <v>0</v>
      </c>
      <c r="O294" s="321">
        <f>FŐLAP!$E$8</f>
        <v>0</v>
      </c>
      <c r="P294" s="320">
        <f>FŐLAP!$C$10</f>
        <v>0</v>
      </c>
      <c r="Q294" s="322" t="s">
        <v>539</v>
      </c>
    </row>
    <row r="295" spans="1:17" ht="50.1" hidden="1" customHeight="1" x14ac:dyDescent="0.25">
      <c r="A295" s="100" t="s">
        <v>409</v>
      </c>
      <c r="B295" s="337"/>
      <c r="C295" s="413"/>
      <c r="D295" s="244"/>
      <c r="E295" s="244"/>
      <c r="F295" s="244"/>
      <c r="G295" s="244"/>
      <c r="H295" s="434"/>
      <c r="I295" s="245"/>
      <c r="J295" s="245"/>
      <c r="K295" s="337"/>
      <c r="L295" s="249"/>
      <c r="M295" s="467">
        <v>0</v>
      </c>
      <c r="N295" s="231">
        <f t="shared" si="4"/>
        <v>0</v>
      </c>
      <c r="O295" s="321">
        <f>FŐLAP!$E$8</f>
        <v>0</v>
      </c>
      <c r="P295" s="320">
        <f>FŐLAP!$C$10</f>
        <v>0</v>
      </c>
      <c r="Q295" s="322" t="s">
        <v>539</v>
      </c>
    </row>
    <row r="296" spans="1:17" ht="50.1" hidden="1" customHeight="1" x14ac:dyDescent="0.25">
      <c r="A296" s="101" t="s">
        <v>410</v>
      </c>
      <c r="B296" s="337"/>
      <c r="C296" s="413"/>
      <c r="D296" s="244"/>
      <c r="E296" s="244"/>
      <c r="F296" s="244"/>
      <c r="G296" s="244"/>
      <c r="H296" s="434"/>
      <c r="I296" s="245"/>
      <c r="J296" s="245"/>
      <c r="K296" s="337"/>
      <c r="L296" s="249"/>
      <c r="M296" s="467">
        <v>0</v>
      </c>
      <c r="N296" s="231">
        <f t="shared" si="4"/>
        <v>0</v>
      </c>
      <c r="O296" s="321">
        <f>FŐLAP!$E$8</f>
        <v>0</v>
      </c>
      <c r="P296" s="320">
        <f>FŐLAP!$C$10</f>
        <v>0</v>
      </c>
      <c r="Q296" s="322" t="s">
        <v>539</v>
      </c>
    </row>
    <row r="297" spans="1:17" ht="50.1" hidden="1" customHeight="1" x14ac:dyDescent="0.25">
      <c r="A297" s="100" t="s">
        <v>411</v>
      </c>
      <c r="B297" s="337"/>
      <c r="C297" s="413"/>
      <c r="D297" s="244"/>
      <c r="E297" s="244"/>
      <c r="F297" s="244"/>
      <c r="G297" s="244"/>
      <c r="H297" s="434"/>
      <c r="I297" s="245"/>
      <c r="J297" s="245"/>
      <c r="K297" s="337"/>
      <c r="L297" s="249"/>
      <c r="M297" s="467">
        <v>0</v>
      </c>
      <c r="N297" s="231">
        <f t="shared" si="4"/>
        <v>0</v>
      </c>
      <c r="O297" s="321">
        <f>FŐLAP!$E$8</f>
        <v>0</v>
      </c>
      <c r="P297" s="320">
        <f>FŐLAP!$C$10</f>
        <v>0</v>
      </c>
      <c r="Q297" s="322" t="s">
        <v>539</v>
      </c>
    </row>
    <row r="298" spans="1:17" ht="50.1" hidden="1" customHeight="1" x14ac:dyDescent="0.25">
      <c r="A298" s="100" t="s">
        <v>412</v>
      </c>
      <c r="B298" s="337"/>
      <c r="C298" s="413"/>
      <c r="D298" s="244"/>
      <c r="E298" s="244"/>
      <c r="F298" s="244"/>
      <c r="G298" s="244"/>
      <c r="H298" s="434"/>
      <c r="I298" s="245"/>
      <c r="J298" s="245"/>
      <c r="K298" s="337"/>
      <c r="L298" s="249"/>
      <c r="M298" s="467">
        <v>0</v>
      </c>
      <c r="N298" s="231">
        <f t="shared" si="4"/>
        <v>0</v>
      </c>
      <c r="O298" s="321">
        <f>FŐLAP!$E$8</f>
        <v>0</v>
      </c>
      <c r="P298" s="320">
        <f>FŐLAP!$C$10</f>
        <v>0</v>
      </c>
      <c r="Q298" s="322" t="s">
        <v>539</v>
      </c>
    </row>
    <row r="299" spans="1:17" ht="50.1" hidden="1" customHeight="1" x14ac:dyDescent="0.25">
      <c r="A299" s="101" t="s">
        <v>413</v>
      </c>
      <c r="B299" s="337"/>
      <c r="C299" s="413"/>
      <c r="D299" s="244"/>
      <c r="E299" s="244"/>
      <c r="F299" s="244"/>
      <c r="G299" s="244"/>
      <c r="H299" s="434"/>
      <c r="I299" s="245"/>
      <c r="J299" s="245"/>
      <c r="K299" s="337"/>
      <c r="L299" s="249"/>
      <c r="M299" s="467">
        <v>0</v>
      </c>
      <c r="N299" s="231">
        <f t="shared" si="4"/>
        <v>0</v>
      </c>
      <c r="O299" s="321">
        <f>FŐLAP!$E$8</f>
        <v>0</v>
      </c>
      <c r="P299" s="320">
        <f>FŐLAP!$C$10</f>
        <v>0</v>
      </c>
      <c r="Q299" s="322" t="s">
        <v>539</v>
      </c>
    </row>
    <row r="300" spans="1:17" ht="50.1" hidden="1" customHeight="1" x14ac:dyDescent="0.25">
      <c r="A300" s="100" t="s">
        <v>414</v>
      </c>
      <c r="B300" s="337"/>
      <c r="C300" s="413"/>
      <c r="D300" s="244"/>
      <c r="E300" s="244"/>
      <c r="F300" s="244"/>
      <c r="G300" s="244"/>
      <c r="H300" s="434"/>
      <c r="I300" s="245"/>
      <c r="J300" s="245"/>
      <c r="K300" s="337"/>
      <c r="L300" s="249"/>
      <c r="M300" s="467">
        <v>0</v>
      </c>
      <c r="N300" s="231">
        <f t="shared" si="4"/>
        <v>0</v>
      </c>
      <c r="O300" s="321">
        <f>FŐLAP!$E$8</f>
        <v>0</v>
      </c>
      <c r="P300" s="320">
        <f>FŐLAP!$C$10</f>
        <v>0</v>
      </c>
      <c r="Q300" s="322" t="s">
        <v>539</v>
      </c>
    </row>
    <row r="301" spans="1:17" ht="50.1" hidden="1" customHeight="1" x14ac:dyDescent="0.25">
      <c r="A301" s="100" t="s">
        <v>415</v>
      </c>
      <c r="B301" s="337"/>
      <c r="C301" s="413"/>
      <c r="D301" s="244"/>
      <c r="E301" s="244"/>
      <c r="F301" s="244"/>
      <c r="G301" s="244"/>
      <c r="H301" s="434"/>
      <c r="I301" s="245"/>
      <c r="J301" s="245"/>
      <c r="K301" s="337"/>
      <c r="L301" s="249"/>
      <c r="M301" s="467">
        <v>0</v>
      </c>
      <c r="N301" s="231">
        <f t="shared" si="4"/>
        <v>0</v>
      </c>
      <c r="O301" s="321">
        <f>FŐLAP!$E$8</f>
        <v>0</v>
      </c>
      <c r="P301" s="320">
        <f>FŐLAP!$C$10</f>
        <v>0</v>
      </c>
      <c r="Q301" s="322" t="s">
        <v>539</v>
      </c>
    </row>
    <row r="302" spans="1:17" ht="49.5" hidden="1" customHeight="1" x14ac:dyDescent="0.25">
      <c r="A302" s="100" t="s">
        <v>416</v>
      </c>
      <c r="B302" s="337"/>
      <c r="C302" s="413"/>
      <c r="D302" s="244"/>
      <c r="E302" s="244"/>
      <c r="F302" s="244"/>
      <c r="G302" s="244"/>
      <c r="H302" s="434"/>
      <c r="I302" s="245"/>
      <c r="J302" s="245"/>
      <c r="K302" s="337"/>
      <c r="L302" s="249"/>
      <c r="M302" s="467">
        <v>0</v>
      </c>
      <c r="N302" s="231">
        <f t="shared" si="4"/>
        <v>0</v>
      </c>
      <c r="O302" s="321">
        <f>FŐLAP!$E$8</f>
        <v>0</v>
      </c>
      <c r="P302" s="320">
        <f>FŐLAP!$C$10</f>
        <v>0</v>
      </c>
      <c r="Q302" s="322" t="s">
        <v>539</v>
      </c>
    </row>
    <row r="303" spans="1:17" ht="50.1" hidden="1" customHeight="1" x14ac:dyDescent="0.25">
      <c r="A303" s="101" t="s">
        <v>417</v>
      </c>
      <c r="B303" s="337"/>
      <c r="C303" s="413"/>
      <c r="D303" s="244"/>
      <c r="E303" s="244"/>
      <c r="F303" s="244"/>
      <c r="G303" s="244"/>
      <c r="H303" s="434"/>
      <c r="I303" s="245"/>
      <c r="J303" s="245"/>
      <c r="K303" s="337"/>
      <c r="L303" s="249"/>
      <c r="M303" s="467">
        <v>0</v>
      </c>
      <c r="N303" s="231">
        <f t="shared" si="4"/>
        <v>0</v>
      </c>
      <c r="O303" s="321">
        <f>FŐLAP!$E$8</f>
        <v>0</v>
      </c>
      <c r="P303" s="320">
        <f>FŐLAP!$C$10</f>
        <v>0</v>
      </c>
      <c r="Q303" s="322" t="s">
        <v>539</v>
      </c>
    </row>
    <row r="304" spans="1:17" ht="50.1" hidden="1" customHeight="1" x14ac:dyDescent="0.25">
      <c r="A304" s="100" t="s">
        <v>418</v>
      </c>
      <c r="B304" s="337"/>
      <c r="C304" s="413"/>
      <c r="D304" s="244"/>
      <c r="E304" s="244"/>
      <c r="F304" s="244"/>
      <c r="G304" s="244"/>
      <c r="H304" s="434"/>
      <c r="I304" s="245"/>
      <c r="J304" s="245"/>
      <c r="K304" s="337"/>
      <c r="L304" s="249"/>
      <c r="M304" s="467">
        <v>0</v>
      </c>
      <c r="N304" s="231">
        <f t="shared" si="4"/>
        <v>0</v>
      </c>
      <c r="O304" s="321">
        <f>FŐLAP!$E$8</f>
        <v>0</v>
      </c>
      <c r="P304" s="320">
        <f>FŐLAP!$C$10</f>
        <v>0</v>
      </c>
      <c r="Q304" s="322" t="s">
        <v>539</v>
      </c>
    </row>
    <row r="305" spans="1:17" ht="49.5" hidden="1" customHeight="1" x14ac:dyDescent="0.25">
      <c r="A305" s="100" t="s">
        <v>419</v>
      </c>
      <c r="B305" s="337"/>
      <c r="C305" s="413"/>
      <c r="D305" s="244"/>
      <c r="E305" s="244"/>
      <c r="F305" s="244"/>
      <c r="G305" s="244"/>
      <c r="H305" s="434"/>
      <c r="I305" s="245"/>
      <c r="J305" s="245"/>
      <c r="K305" s="337"/>
      <c r="L305" s="249"/>
      <c r="M305" s="467">
        <v>0</v>
      </c>
      <c r="N305" s="231">
        <f t="shared" si="4"/>
        <v>0</v>
      </c>
      <c r="O305" s="321">
        <f>FŐLAP!$E$8</f>
        <v>0</v>
      </c>
      <c r="P305" s="320">
        <f>FŐLAP!$C$10</f>
        <v>0</v>
      </c>
      <c r="Q305" s="322" t="s">
        <v>539</v>
      </c>
    </row>
    <row r="306" spans="1:17" ht="50.1" hidden="1" customHeight="1" x14ac:dyDescent="0.25">
      <c r="A306" s="100" t="s">
        <v>420</v>
      </c>
      <c r="B306" s="337"/>
      <c r="C306" s="413"/>
      <c r="D306" s="244"/>
      <c r="E306" s="244"/>
      <c r="F306" s="244"/>
      <c r="G306" s="244"/>
      <c r="H306" s="434"/>
      <c r="I306" s="245"/>
      <c r="J306" s="245"/>
      <c r="K306" s="337"/>
      <c r="L306" s="249"/>
      <c r="M306" s="467">
        <v>0</v>
      </c>
      <c r="N306" s="231">
        <f t="shared" si="4"/>
        <v>0</v>
      </c>
      <c r="O306" s="321">
        <f>FŐLAP!$E$8</f>
        <v>0</v>
      </c>
      <c r="P306" s="320">
        <f>FŐLAP!$C$10</f>
        <v>0</v>
      </c>
      <c r="Q306" s="322" t="s">
        <v>539</v>
      </c>
    </row>
    <row r="307" spans="1:17" ht="49.5" hidden="1" customHeight="1" x14ac:dyDescent="0.25">
      <c r="A307" s="101" t="s">
        <v>421</v>
      </c>
      <c r="B307" s="337"/>
      <c r="C307" s="413"/>
      <c r="D307" s="244"/>
      <c r="E307" s="244"/>
      <c r="F307" s="244"/>
      <c r="G307" s="244"/>
      <c r="H307" s="434"/>
      <c r="I307" s="245"/>
      <c r="J307" s="245"/>
      <c r="K307" s="337"/>
      <c r="L307" s="249"/>
      <c r="M307" s="467">
        <v>0</v>
      </c>
      <c r="N307" s="231">
        <f t="shared" si="4"/>
        <v>0</v>
      </c>
      <c r="O307" s="321">
        <f>FŐLAP!$E$8</f>
        <v>0</v>
      </c>
      <c r="P307" s="320">
        <f>FŐLAP!$C$10</f>
        <v>0</v>
      </c>
      <c r="Q307" s="322" t="s">
        <v>539</v>
      </c>
    </row>
    <row r="308" spans="1:17" ht="50.1" customHeight="1" x14ac:dyDescent="0.25">
      <c r="A308" s="100" t="s">
        <v>422</v>
      </c>
      <c r="B308" s="337"/>
      <c r="C308" s="413"/>
      <c r="D308" s="244"/>
      <c r="E308" s="244"/>
      <c r="F308" s="244"/>
      <c r="G308" s="244"/>
      <c r="H308" s="434"/>
      <c r="I308" s="245"/>
      <c r="J308" s="245"/>
      <c r="K308" s="337"/>
      <c r="L308" s="249"/>
      <c r="M308" s="468">
        <v>0</v>
      </c>
      <c r="N308" s="231">
        <f t="shared" si="4"/>
        <v>0</v>
      </c>
      <c r="O308" s="321">
        <f>FŐLAP!$E$8</f>
        <v>0</v>
      </c>
      <c r="P308" s="320">
        <f>FŐLAP!$C$10</f>
        <v>0</v>
      </c>
      <c r="Q308" s="322" t="s">
        <v>539</v>
      </c>
    </row>
    <row r="309" spans="1:17" ht="50.1" customHeight="1" x14ac:dyDescent="0.25">
      <c r="A309" s="572" t="s">
        <v>45</v>
      </c>
      <c r="B309" s="573"/>
      <c r="C309" s="573"/>
      <c r="D309" s="573"/>
      <c r="E309" s="573"/>
      <c r="F309" s="573"/>
      <c r="G309" s="573"/>
      <c r="H309" s="573"/>
      <c r="I309" s="573"/>
      <c r="J309" s="573"/>
      <c r="K309" s="574"/>
      <c r="L309" s="99">
        <f>SUM(L9:L308)</f>
        <v>0</v>
      </c>
      <c r="M309" s="274">
        <v>0</v>
      </c>
      <c r="N309" s="99">
        <f>SUM(N9:N308)</f>
        <v>0</v>
      </c>
    </row>
    <row r="310" spans="1:17" ht="50.1" customHeight="1" x14ac:dyDescent="0.25">
      <c r="A310" s="114"/>
      <c r="B310" s="115"/>
      <c r="C310" s="115"/>
      <c r="D310" s="115"/>
      <c r="E310" s="115"/>
      <c r="F310" s="115"/>
      <c r="G310" s="115"/>
      <c r="H310" s="573" t="s">
        <v>524</v>
      </c>
      <c r="I310" s="573"/>
      <c r="J310" s="573"/>
      <c r="K310" s="574"/>
      <c r="L310" s="99">
        <f>SUMIF(G9:G308,"141007030",L9:L308)</f>
        <v>0</v>
      </c>
      <c r="M310" s="273">
        <v>0</v>
      </c>
      <c r="N310" s="99">
        <f>SUMIF(G9:G308,"141007030",N9:N308)</f>
        <v>0</v>
      </c>
    </row>
    <row r="311" spans="1:17" ht="50.1" customHeight="1" x14ac:dyDescent="0.25">
      <c r="A311" s="114"/>
      <c r="B311" s="115"/>
      <c r="C311" s="115"/>
      <c r="D311" s="115"/>
      <c r="E311" s="115"/>
      <c r="F311" s="115"/>
      <c r="G311" s="115"/>
      <c r="H311" s="573" t="s">
        <v>525</v>
      </c>
      <c r="I311" s="573"/>
      <c r="J311" s="573"/>
      <c r="K311" s="574"/>
      <c r="L311" s="99">
        <f>SUMIF(G9:G308,"241007030",L9:L308)</f>
        <v>0</v>
      </c>
      <c r="M311" s="273">
        <v>0</v>
      </c>
      <c r="N311" s="99">
        <f>SUMIF(G9:G308,"241007030",N9:N308)</f>
        <v>0</v>
      </c>
    </row>
    <row r="312" spans="1:17" ht="50.1" customHeight="1" x14ac:dyDescent="0.25">
      <c r="A312" s="572" t="s">
        <v>627</v>
      </c>
      <c r="B312" s="573"/>
      <c r="C312" s="573"/>
      <c r="D312" s="573"/>
      <c r="E312" s="573"/>
      <c r="F312" s="573"/>
      <c r="G312" s="573"/>
      <c r="H312" s="573"/>
      <c r="I312" s="573"/>
      <c r="J312" s="573"/>
      <c r="K312" s="574"/>
      <c r="L312" s="251">
        <v>0</v>
      </c>
      <c r="M312" s="273">
        <v>0</v>
      </c>
      <c r="N312" s="251">
        <v>0</v>
      </c>
    </row>
    <row r="313" spans="1:17" ht="50.1" customHeight="1" x14ac:dyDescent="0.25">
      <c r="A313" s="572" t="s">
        <v>628</v>
      </c>
      <c r="B313" s="573"/>
      <c r="C313" s="573"/>
      <c r="D313" s="573"/>
      <c r="E313" s="573"/>
      <c r="F313" s="573"/>
      <c r="G313" s="573"/>
      <c r="H313" s="573"/>
      <c r="I313" s="573"/>
      <c r="J313" s="573"/>
      <c r="K313" s="574"/>
      <c r="L313" s="251">
        <v>0</v>
      </c>
      <c r="M313" s="273">
        <v>0</v>
      </c>
      <c r="N313" s="251">
        <v>0</v>
      </c>
    </row>
    <row r="314" spans="1:17" ht="50.1" customHeight="1" x14ac:dyDescent="0.25">
      <c r="A314" s="575" t="s">
        <v>629</v>
      </c>
      <c r="B314" s="576"/>
      <c r="C314" s="576"/>
      <c r="D314" s="576"/>
      <c r="E314" s="576"/>
      <c r="F314" s="576"/>
      <c r="G314" s="576"/>
      <c r="H314" s="576"/>
      <c r="I314" s="576"/>
      <c r="J314" s="576"/>
      <c r="K314" s="577"/>
      <c r="L314" s="252">
        <f>ROUNDUP((L310-L312),0)</f>
        <v>0</v>
      </c>
      <c r="M314" s="275">
        <v>0</v>
      </c>
      <c r="N314" s="252">
        <f>N310-N312</f>
        <v>0</v>
      </c>
    </row>
    <row r="315" spans="1:17" ht="50.1" customHeight="1" x14ac:dyDescent="0.25">
      <c r="A315" s="575" t="s">
        <v>630</v>
      </c>
      <c r="B315" s="576"/>
      <c r="C315" s="576"/>
      <c r="D315" s="576"/>
      <c r="E315" s="576"/>
      <c r="F315" s="576"/>
      <c r="G315" s="576"/>
      <c r="H315" s="576"/>
      <c r="I315" s="576"/>
      <c r="J315" s="576"/>
      <c r="K315" s="577"/>
      <c r="L315" s="252">
        <f>ROUNDUP((L311-L313),0)</f>
        <v>0</v>
      </c>
      <c r="M315" s="275">
        <v>0</v>
      </c>
      <c r="N315" s="252">
        <f>N311-N313</f>
        <v>0</v>
      </c>
    </row>
    <row r="316" spans="1:17" ht="50.1" customHeight="1" x14ac:dyDescent="0.25">
      <c r="A316" s="572" t="s">
        <v>599</v>
      </c>
      <c r="B316" s="573"/>
      <c r="C316" s="573"/>
      <c r="D316" s="573"/>
      <c r="E316" s="573"/>
      <c r="F316" s="573"/>
      <c r="G316" s="573"/>
      <c r="H316" s="573"/>
      <c r="I316" s="573"/>
      <c r="J316" s="573"/>
      <c r="K316" s="574"/>
      <c r="L316" s="99">
        <f>SUM(L314:L315)</f>
        <v>0</v>
      </c>
      <c r="M316" s="273">
        <v>0</v>
      </c>
      <c r="N316" s="99">
        <f>SUM(N314:N315)</f>
        <v>0</v>
      </c>
    </row>
    <row r="317" spans="1:17" ht="50.1" customHeight="1" x14ac:dyDescent="0.25">
      <c r="A317" s="54" t="s">
        <v>602</v>
      </c>
      <c r="B317" s="387"/>
      <c r="C317" s="387"/>
      <c r="D317" s="387"/>
      <c r="E317" s="387"/>
      <c r="F317" s="387"/>
      <c r="G317" s="387"/>
      <c r="H317" s="387"/>
      <c r="I317" s="387"/>
      <c r="J317" s="387"/>
      <c r="K317" s="387"/>
      <c r="L317" s="388"/>
      <c r="M317" s="394"/>
      <c r="N317" s="388"/>
    </row>
    <row r="318" spans="1:17" ht="50.25" customHeight="1" x14ac:dyDescent="0.25">
      <c r="A318" s="54" t="s">
        <v>652</v>
      </c>
      <c r="L318" s="105"/>
      <c r="M318" s="105"/>
      <c r="N318" s="20"/>
    </row>
    <row r="319" spans="1:17" ht="35.25" customHeight="1" x14ac:dyDescent="0.25">
      <c r="A319" s="294" t="s">
        <v>653</v>
      </c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7" ht="35.25" customHeight="1" x14ac:dyDescent="0.25">
      <c r="A320" s="54" t="s">
        <v>684</v>
      </c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</row>
    <row r="321" spans="1:14" ht="35.25" customHeight="1" x14ac:dyDescent="0.25">
      <c r="A321" s="22" t="s">
        <v>520</v>
      </c>
      <c r="B321" s="23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</row>
    <row r="322" spans="1:14" ht="35.25" customHeight="1" x14ac:dyDescent="0.25">
      <c r="A322" s="23" t="s">
        <v>547</v>
      </c>
      <c r="B322" s="24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</row>
    <row r="323" spans="1:14" ht="35.25" customHeight="1" x14ac:dyDescent="0.25">
      <c r="A323" s="23" t="s">
        <v>522</v>
      </c>
      <c r="B323" s="24"/>
      <c r="C323" s="23"/>
      <c r="D323" s="23"/>
      <c r="E323" s="23"/>
      <c r="F323" s="23"/>
      <c r="G323" s="23"/>
      <c r="M323" s="20"/>
      <c r="N323" s="20"/>
    </row>
    <row r="324" spans="1:14" ht="18.75" customHeight="1" x14ac:dyDescent="0.25">
      <c r="A324" s="24"/>
      <c r="B324" s="24"/>
      <c r="C324" s="24"/>
      <c r="D324" s="24"/>
      <c r="E324" s="24"/>
      <c r="F324" s="24"/>
      <c r="G324" s="24"/>
      <c r="M324" s="24"/>
      <c r="N324" s="24"/>
    </row>
    <row r="325" spans="1:14" ht="32.25" customHeight="1" x14ac:dyDescent="0.25">
      <c r="A325" s="580" t="s">
        <v>44</v>
      </c>
      <c r="B325" s="580"/>
      <c r="C325" s="416"/>
      <c r="D325" s="24"/>
      <c r="E325" s="24"/>
      <c r="F325" s="24"/>
      <c r="G325" s="24"/>
      <c r="L325" s="390"/>
      <c r="M325" s="24"/>
      <c r="N325" s="20"/>
    </row>
    <row r="326" spans="1:14" ht="36" customHeight="1" x14ac:dyDescent="0.25">
      <c r="A326" s="24"/>
      <c r="B326" s="24"/>
      <c r="C326" s="24"/>
      <c r="D326" s="24"/>
      <c r="E326" s="24"/>
      <c r="F326" s="24"/>
      <c r="G326" s="24"/>
      <c r="L326" s="391"/>
      <c r="M326" s="24"/>
      <c r="N326" s="20"/>
    </row>
    <row r="327" spans="1:14" ht="27" customHeight="1" x14ac:dyDescent="0.25">
      <c r="A327" s="23"/>
      <c r="B327" s="23"/>
      <c r="C327" s="23"/>
      <c r="D327" s="23"/>
      <c r="E327" s="23"/>
      <c r="F327" s="23"/>
      <c r="G327" s="23"/>
      <c r="L327" s="391"/>
      <c r="M327" s="20"/>
      <c r="N327" s="20"/>
    </row>
  </sheetData>
  <sheetProtection password="9D8B" sheet="1" objects="1" scenarios="1" formatRows="0" selectLockedCells="1"/>
  <dataConsolidate/>
  <mergeCells count="15">
    <mergeCell ref="A6:B6"/>
    <mergeCell ref="A325:B325"/>
    <mergeCell ref="A314:K314"/>
    <mergeCell ref="A315:K315"/>
    <mergeCell ref="A316:K316"/>
    <mergeCell ref="A309:K309"/>
    <mergeCell ref="H310:K310"/>
    <mergeCell ref="H311:K311"/>
    <mergeCell ref="A312:K312"/>
    <mergeCell ref="A313:K313"/>
    <mergeCell ref="M2:N2"/>
    <mergeCell ref="A3:M3"/>
    <mergeCell ref="A4:M4"/>
    <mergeCell ref="A5:B5"/>
    <mergeCell ref="C5:L5"/>
  </mergeCells>
  <dataValidations count="12">
    <dataValidation allowBlank="1" showErrorMessage="1" errorTitle="Tájékoztatás" error="A cellába egész számok írhatóak és pontosan 11 karaktert kell, hogy tartalmazzon!_x000a_" sqref="C6"/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L9">
      <formula1>0</formula1>
    </dataValidation>
    <dataValidation allowBlank="1" showErrorMessage="1" errorTitle="Tájékoztatás" error="A beírt szám 1 és 100 közé kell, hogy essen._x000a__x000a_Kattintson a Mégse gombra és adja meg a helyes értéket." sqref="A9:A308"/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8">
      <formula1>0</formula1>
    </dataValidation>
    <dataValidation type="list" allowBlank="1" showErrorMessage="1" errorTitle="Tájékoztatás" error="Csak hiánypótlás esetén töltendő ki!" sqref="M2">
      <formula1>"Kifizetési kérelem, Hiánypótlás"</formula1>
    </dataValidation>
    <dataValidation type="whole" allowBlank="1" showErrorMessage="1" errorTitle="Tájékoztatás" error="Az összesen átadott mennyiségnél nem lehet nagyobb a beírt összeg. _x000a__x000a_Kattintson a Mégse gombra és adja meg a helyes értéket." sqref="L312:L313">
      <formula1>0</formula1>
      <formula2>L310</formula2>
    </dataValidation>
    <dataValidation type="list" allowBlank="1" showInputMessage="1" showErrorMessage="1" sqref="G9:G308">
      <formula1>"141007030,241007030"</formula1>
    </dataValidation>
    <dataValidation type="list" allowBlank="1" showInputMessage="1" showErrorMessage="1" sqref="F9:F308">
      <formula1>"ELŐKEZELÉS,HASZNOSÍTÁS,KEZELÉS,KERESKEDÉS"</formula1>
    </dataValidation>
    <dataValidation type="whole" allowBlank="1" showErrorMessage="1" errorTitle="Tájékoztatás" error="A nettó átadott mennyiség nem lehet nagyobb a bruttó átadott mennyiségnél. _x000a__x000a_Kattintson a Mégse gombra és adja meg a helyes értéket." sqref="N312:N313">
      <formula1>0</formula1>
      <formula2>N310</formula2>
    </dataValidation>
    <dataValidation operator="greaterThan" allowBlank="1" showInputMessage="1" showErrorMessage="1" sqref="O9:Q308"/>
    <dataValidation type="date" allowBlank="1" showErrorMessage="1" errorTitle="Tájékoztatás" error="A beírt dátum 2012.12.01 és 2014.12.31 közé kell, hogy essen._x000a__x000a_Kattintson a Mégse gombra és adja meg a helyes értéket." sqref="K9:K308 B9:B308">
      <formula1>41244</formula1>
      <formula2>42004</formula2>
    </dataValidation>
    <dataValidation type="date" allowBlank="1" showErrorMessage="1" errorTitle="Tájékoztatás" error="A beírt dátum 2012.01.01 és 2014.12.31 közé kell, hogy essen._x000a__x000a_Kattintson a Mégse gombra és adja meg a helyes értéket." sqref="C325">
      <formula1>40909</formula1>
      <formula2>42004</formula2>
    </dataValidation>
  </dataValidations>
  <printOptions horizontalCentered="1"/>
  <pageMargins left="0.25" right="0.25" top="0.75" bottom="0.75" header="0.3" footer="0.3"/>
  <pageSetup paperSize="9" scale="23" orientation="landscape" r:id="rId1"/>
  <headerFooter>
    <oddHeader>&amp;L&amp;"Times New Roman,Normál"&amp;20&amp;A</oddHeader>
    <oddFooter>&amp;C&amp;"Times New Roman,Félkövér"&amp;20&amp;P&amp;R&amp;28Cégszerű aláírás(P.H.):__________________________________________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X327"/>
  <sheetViews>
    <sheetView showGridLines="0" view="pageBreakPreview" zoomScale="29" zoomScaleNormal="25" zoomScaleSheetLayoutView="29" zoomScalePageLayoutView="40" workbookViewId="0">
      <selection activeCell="B9" sqref="B9"/>
    </sheetView>
  </sheetViews>
  <sheetFormatPr defaultColWidth="8.85546875" defaultRowHeight="26.25" x14ac:dyDescent="0.25"/>
  <cols>
    <col min="1" max="1" width="16.140625" style="20" customWidth="1"/>
    <col min="2" max="2" width="31.28515625" style="20" customWidth="1"/>
    <col min="3" max="3" width="66.85546875" style="20" customWidth="1"/>
    <col min="4" max="4" width="45.7109375" style="20" customWidth="1"/>
    <col min="5" max="5" width="48" style="20" customWidth="1"/>
    <col min="6" max="6" width="40" style="20" customWidth="1"/>
    <col min="7" max="7" width="32.28515625" style="20" customWidth="1"/>
    <col min="8" max="8" width="40.5703125" style="20" customWidth="1"/>
    <col min="9" max="9" width="34" style="20" customWidth="1"/>
    <col min="10" max="10" width="44" style="20" customWidth="1"/>
    <col min="11" max="11" width="29.28515625" style="20" customWidth="1"/>
    <col min="12" max="12" width="35.42578125" style="20" customWidth="1"/>
    <col min="13" max="13" width="36.5703125" style="20" customWidth="1"/>
    <col min="14" max="14" width="35.85546875" style="20" customWidth="1"/>
    <col min="15" max="15" width="14.28515625" style="20" hidden="1" customWidth="1"/>
    <col min="16" max="17" width="8.85546875" style="20" hidden="1" customWidth="1"/>
    <col min="18" max="18" width="0" style="20" hidden="1" customWidth="1"/>
    <col min="19" max="16384" width="8.85546875" style="20"/>
  </cols>
  <sheetData>
    <row r="1" spans="1:24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7"/>
      <c r="N1" s="78"/>
    </row>
    <row r="2" spans="1:24" ht="33" x14ac:dyDescent="0.25">
      <c r="A2" s="79" t="s">
        <v>0</v>
      </c>
      <c r="B2" s="253">
        <f>FŐLAP!C8</f>
        <v>0</v>
      </c>
      <c r="C2" s="80" t="s">
        <v>1</v>
      </c>
      <c r="D2" s="253">
        <f>FŐLAP!E8</f>
        <v>0</v>
      </c>
      <c r="E2" s="76"/>
      <c r="F2" s="76"/>
      <c r="G2" s="76"/>
      <c r="H2" s="76"/>
      <c r="I2" s="76"/>
      <c r="J2" s="342" t="s">
        <v>538</v>
      </c>
      <c r="K2" s="343">
        <f>FŐLAP!G3</f>
        <v>0</v>
      </c>
      <c r="L2" s="202" t="s">
        <v>697</v>
      </c>
      <c r="M2" s="565" t="s">
        <v>119</v>
      </c>
      <c r="N2" s="566"/>
    </row>
    <row r="3" spans="1:24" ht="37.5" customHeight="1" x14ac:dyDescent="0.25">
      <c r="A3" s="567" t="s">
        <v>101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ht="37.5" customHeight="1" x14ac:dyDescent="0.25">
      <c r="A4" s="583" t="s">
        <v>95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75"/>
    </row>
    <row r="5" spans="1:24" ht="35.25" thickBot="1" x14ac:dyDescent="0.3">
      <c r="A5" s="568" t="s">
        <v>84</v>
      </c>
      <c r="B5" s="568"/>
      <c r="C5" s="569">
        <f>FŐLAP!C10</f>
        <v>0</v>
      </c>
      <c r="D5" s="569"/>
      <c r="E5" s="569"/>
      <c r="F5" s="569"/>
      <c r="G5" s="569"/>
      <c r="H5" s="569"/>
      <c r="I5" s="569"/>
      <c r="J5" s="569"/>
      <c r="K5" s="569"/>
      <c r="L5" s="569"/>
      <c r="M5" s="81"/>
      <c r="N5" s="76"/>
    </row>
    <row r="6" spans="1:24" ht="35.25" thickBot="1" x14ac:dyDescent="0.3">
      <c r="A6" s="568" t="s">
        <v>34</v>
      </c>
      <c r="B6" s="568"/>
      <c r="C6" s="82">
        <f>FŐLAP!C12</f>
        <v>0</v>
      </c>
      <c r="D6" s="83"/>
      <c r="E6" s="83"/>
      <c r="F6" s="83"/>
      <c r="G6" s="83"/>
      <c r="H6" s="83"/>
      <c r="I6" s="83"/>
      <c r="J6" s="83"/>
      <c r="K6" s="83"/>
      <c r="L6" s="84"/>
      <c r="M6" s="85" t="s">
        <v>22</v>
      </c>
      <c r="N6" s="86"/>
      <c r="O6" s="21"/>
    </row>
    <row r="7" spans="1:24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24" ht="136.5" customHeight="1" x14ac:dyDescent="0.25">
      <c r="A8" s="87" t="s">
        <v>25</v>
      </c>
      <c r="B8" s="87" t="s">
        <v>31</v>
      </c>
      <c r="C8" s="414" t="s">
        <v>49</v>
      </c>
      <c r="D8" s="87" t="s">
        <v>26</v>
      </c>
      <c r="E8" s="87" t="s">
        <v>27</v>
      </c>
      <c r="F8" s="87" t="s">
        <v>533</v>
      </c>
      <c r="G8" s="87" t="s">
        <v>122</v>
      </c>
      <c r="H8" s="87" t="s">
        <v>28</v>
      </c>
      <c r="I8" s="87" t="s">
        <v>29</v>
      </c>
      <c r="J8" s="87" t="s">
        <v>30</v>
      </c>
      <c r="K8" s="87" t="s">
        <v>32</v>
      </c>
      <c r="L8" s="87" t="s">
        <v>33</v>
      </c>
      <c r="M8" s="357" t="s">
        <v>20</v>
      </c>
      <c r="N8" s="87" t="s">
        <v>48</v>
      </c>
      <c r="O8" s="320" t="s">
        <v>540</v>
      </c>
      <c r="P8" s="320" t="s">
        <v>537</v>
      </c>
      <c r="Q8" s="320" t="s">
        <v>541</v>
      </c>
    </row>
    <row r="9" spans="1:24" ht="49.5" customHeight="1" x14ac:dyDescent="0.25">
      <c r="A9" s="102" t="s">
        <v>125</v>
      </c>
      <c r="B9" s="242"/>
      <c r="C9" s="415"/>
      <c r="D9" s="243"/>
      <c r="E9" s="243"/>
      <c r="F9" s="306"/>
      <c r="G9" s="244"/>
      <c r="H9" s="433"/>
      <c r="I9" s="433"/>
      <c r="J9" s="245"/>
      <c r="K9" s="242"/>
      <c r="L9" s="246"/>
      <c r="M9" s="247"/>
      <c r="N9" s="98" t="e">
        <f>IF(M9&lt;0,0,1-(M9/L9))</f>
        <v>#DIV/0!</v>
      </c>
      <c r="O9" s="321">
        <f>FŐLAP!$E$8</f>
        <v>0</v>
      </c>
      <c r="P9" s="320">
        <f>FŐLAP!$C$10</f>
        <v>0</v>
      </c>
      <c r="Q9" s="322" t="s">
        <v>548</v>
      </c>
    </row>
    <row r="10" spans="1:24" ht="50.1" customHeight="1" x14ac:dyDescent="0.25">
      <c r="A10" s="100" t="s">
        <v>126</v>
      </c>
      <c r="B10" s="337"/>
      <c r="C10" s="412"/>
      <c r="D10" s="244"/>
      <c r="E10" s="244"/>
      <c r="F10" s="244"/>
      <c r="G10" s="244"/>
      <c r="H10" s="434"/>
      <c r="I10" s="245"/>
      <c r="J10" s="245"/>
      <c r="K10" s="337"/>
      <c r="L10" s="249"/>
      <c r="M10" s="250"/>
      <c r="N10" s="98" t="e">
        <f t="shared" ref="N10:N73" si="0">IF(M10&lt;0,0,1-(M10/L10))</f>
        <v>#DIV/0!</v>
      </c>
      <c r="O10" s="321">
        <f>FŐLAP!$E$8</f>
        <v>0</v>
      </c>
      <c r="P10" s="320">
        <f>FŐLAP!$C$10</f>
        <v>0</v>
      </c>
      <c r="Q10" s="322" t="s">
        <v>548</v>
      </c>
    </row>
    <row r="11" spans="1:24" ht="50.1" customHeight="1" x14ac:dyDescent="0.25">
      <c r="A11" s="101" t="s">
        <v>127</v>
      </c>
      <c r="B11" s="337"/>
      <c r="C11" s="412"/>
      <c r="D11" s="244"/>
      <c r="E11" s="244"/>
      <c r="F11" s="244"/>
      <c r="G11" s="244"/>
      <c r="H11" s="434"/>
      <c r="I11" s="245"/>
      <c r="J11" s="245"/>
      <c r="K11" s="337"/>
      <c r="L11" s="249"/>
      <c r="M11" s="250"/>
      <c r="N11" s="98" t="e">
        <f t="shared" si="0"/>
        <v>#DIV/0!</v>
      </c>
      <c r="O11" s="321">
        <f>FŐLAP!$E$8</f>
        <v>0</v>
      </c>
      <c r="P11" s="320">
        <f>FŐLAP!$C$10</f>
        <v>0</v>
      </c>
      <c r="Q11" s="322" t="s">
        <v>548</v>
      </c>
    </row>
    <row r="12" spans="1:24" ht="50.1" customHeight="1" x14ac:dyDescent="0.25">
      <c r="A12" s="100" t="s">
        <v>128</v>
      </c>
      <c r="B12" s="337"/>
      <c r="C12" s="412"/>
      <c r="D12" s="244"/>
      <c r="E12" s="244"/>
      <c r="F12" s="244"/>
      <c r="G12" s="244"/>
      <c r="H12" s="434"/>
      <c r="I12" s="245"/>
      <c r="J12" s="245"/>
      <c r="K12" s="337"/>
      <c r="L12" s="249"/>
      <c r="M12" s="250"/>
      <c r="N12" s="98" t="e">
        <f t="shared" si="0"/>
        <v>#DIV/0!</v>
      </c>
      <c r="O12" s="321">
        <f>FŐLAP!$E$8</f>
        <v>0</v>
      </c>
      <c r="P12" s="320">
        <f>FŐLAP!$C$10</f>
        <v>0</v>
      </c>
      <c r="Q12" s="322" t="s">
        <v>548</v>
      </c>
    </row>
    <row r="13" spans="1:24" ht="50.1" customHeight="1" x14ac:dyDescent="0.25">
      <c r="A13" s="100" t="s">
        <v>129</v>
      </c>
      <c r="B13" s="337"/>
      <c r="C13" s="412"/>
      <c r="D13" s="244"/>
      <c r="E13" s="244"/>
      <c r="F13" s="244"/>
      <c r="G13" s="244"/>
      <c r="H13" s="434"/>
      <c r="I13" s="245"/>
      <c r="J13" s="245"/>
      <c r="K13" s="337"/>
      <c r="L13" s="249"/>
      <c r="M13" s="250"/>
      <c r="N13" s="98" t="e">
        <f t="shared" si="0"/>
        <v>#DIV/0!</v>
      </c>
      <c r="O13" s="321">
        <f>FŐLAP!$E$8</f>
        <v>0</v>
      </c>
      <c r="P13" s="320">
        <f>FŐLAP!$C$10</f>
        <v>0</v>
      </c>
      <c r="Q13" s="322" t="s">
        <v>548</v>
      </c>
    </row>
    <row r="14" spans="1:24" ht="50.1" customHeight="1" x14ac:dyDescent="0.25">
      <c r="A14" s="101" t="s">
        <v>130</v>
      </c>
      <c r="B14" s="337"/>
      <c r="C14" s="412"/>
      <c r="D14" s="244"/>
      <c r="E14" s="244"/>
      <c r="F14" s="244"/>
      <c r="G14" s="244"/>
      <c r="H14" s="434"/>
      <c r="I14" s="245"/>
      <c r="J14" s="245"/>
      <c r="K14" s="337"/>
      <c r="L14" s="249"/>
      <c r="M14" s="250"/>
      <c r="N14" s="98" t="e">
        <f t="shared" si="0"/>
        <v>#DIV/0!</v>
      </c>
      <c r="O14" s="321">
        <f>FŐLAP!$E$8</f>
        <v>0</v>
      </c>
      <c r="P14" s="320">
        <f>FŐLAP!$C$10</f>
        <v>0</v>
      </c>
      <c r="Q14" s="322" t="s">
        <v>548</v>
      </c>
    </row>
    <row r="15" spans="1:24" ht="50.1" customHeight="1" x14ac:dyDescent="0.25">
      <c r="A15" s="100" t="s">
        <v>131</v>
      </c>
      <c r="B15" s="337"/>
      <c r="C15" s="412"/>
      <c r="D15" s="244"/>
      <c r="E15" s="244"/>
      <c r="F15" s="244"/>
      <c r="G15" s="244"/>
      <c r="H15" s="434"/>
      <c r="I15" s="245"/>
      <c r="J15" s="245"/>
      <c r="K15" s="337"/>
      <c r="L15" s="249"/>
      <c r="M15" s="250"/>
      <c r="N15" s="98" t="e">
        <f t="shared" si="0"/>
        <v>#DIV/0!</v>
      </c>
      <c r="O15" s="321">
        <f>FŐLAP!$E$8</f>
        <v>0</v>
      </c>
      <c r="P15" s="320">
        <f>FŐLAP!$C$10</f>
        <v>0</v>
      </c>
      <c r="Q15" s="322" t="s">
        <v>548</v>
      </c>
    </row>
    <row r="16" spans="1:24" ht="50.1" customHeight="1" x14ac:dyDescent="0.25">
      <c r="A16" s="100" t="s">
        <v>132</v>
      </c>
      <c r="B16" s="337"/>
      <c r="C16" s="412"/>
      <c r="D16" s="244"/>
      <c r="E16" s="244"/>
      <c r="F16" s="244"/>
      <c r="G16" s="244"/>
      <c r="H16" s="434"/>
      <c r="I16" s="245"/>
      <c r="J16" s="245"/>
      <c r="K16" s="337"/>
      <c r="L16" s="249"/>
      <c r="M16" s="250"/>
      <c r="N16" s="98" t="e">
        <f t="shared" si="0"/>
        <v>#DIV/0!</v>
      </c>
      <c r="O16" s="321">
        <f>FŐLAP!$E$8</f>
        <v>0</v>
      </c>
      <c r="P16" s="320">
        <f>FŐLAP!$C$10</f>
        <v>0</v>
      </c>
      <c r="Q16" s="322" t="s">
        <v>548</v>
      </c>
    </row>
    <row r="17" spans="1:17" ht="50.1" customHeight="1" x14ac:dyDescent="0.25">
      <c r="A17" s="101" t="s">
        <v>133</v>
      </c>
      <c r="B17" s="337"/>
      <c r="C17" s="412"/>
      <c r="D17" s="244"/>
      <c r="E17" s="244"/>
      <c r="F17" s="244"/>
      <c r="G17" s="244"/>
      <c r="H17" s="434"/>
      <c r="I17" s="245"/>
      <c r="J17" s="245"/>
      <c r="K17" s="337"/>
      <c r="L17" s="249"/>
      <c r="M17" s="250"/>
      <c r="N17" s="98" t="e">
        <f t="shared" si="0"/>
        <v>#DIV/0!</v>
      </c>
      <c r="O17" s="321">
        <f>FŐLAP!$E$8</f>
        <v>0</v>
      </c>
      <c r="P17" s="320">
        <f>FŐLAP!$C$10</f>
        <v>0</v>
      </c>
      <c r="Q17" s="322" t="s">
        <v>548</v>
      </c>
    </row>
    <row r="18" spans="1:17" ht="50.1" customHeight="1" x14ac:dyDescent="0.25">
      <c r="A18" s="100" t="s">
        <v>120</v>
      </c>
      <c r="B18" s="337"/>
      <c r="C18" s="412"/>
      <c r="D18" s="244"/>
      <c r="E18" s="244"/>
      <c r="F18" s="244"/>
      <c r="G18" s="244"/>
      <c r="H18" s="434"/>
      <c r="I18" s="245"/>
      <c r="J18" s="245"/>
      <c r="K18" s="337"/>
      <c r="L18" s="249"/>
      <c r="M18" s="250"/>
      <c r="N18" s="98" t="e">
        <f t="shared" si="0"/>
        <v>#DIV/0!</v>
      </c>
      <c r="O18" s="321">
        <f>FŐLAP!$E$8</f>
        <v>0</v>
      </c>
      <c r="P18" s="320">
        <f>FŐLAP!$C$10</f>
        <v>0</v>
      </c>
      <c r="Q18" s="322" t="s">
        <v>548</v>
      </c>
    </row>
    <row r="19" spans="1:17" ht="50.1" customHeight="1" x14ac:dyDescent="0.25">
      <c r="A19" s="100" t="s">
        <v>134</v>
      </c>
      <c r="B19" s="337"/>
      <c r="C19" s="412"/>
      <c r="D19" s="244"/>
      <c r="E19" s="244"/>
      <c r="F19" s="244"/>
      <c r="G19" s="244"/>
      <c r="H19" s="434"/>
      <c r="I19" s="245"/>
      <c r="J19" s="245"/>
      <c r="K19" s="337"/>
      <c r="L19" s="249"/>
      <c r="M19" s="250"/>
      <c r="N19" s="98" t="e">
        <f t="shared" si="0"/>
        <v>#DIV/0!</v>
      </c>
      <c r="O19" s="321">
        <f>FŐLAP!$E$8</f>
        <v>0</v>
      </c>
      <c r="P19" s="320">
        <f>FŐLAP!$C$10</f>
        <v>0</v>
      </c>
      <c r="Q19" s="322" t="s">
        <v>548</v>
      </c>
    </row>
    <row r="20" spans="1:17" ht="49.5" customHeight="1" x14ac:dyDescent="0.25">
      <c r="A20" s="101" t="s">
        <v>135</v>
      </c>
      <c r="B20" s="337"/>
      <c r="C20" s="412"/>
      <c r="D20" s="244"/>
      <c r="E20" s="244"/>
      <c r="F20" s="244"/>
      <c r="G20" s="244"/>
      <c r="H20" s="434"/>
      <c r="I20" s="245"/>
      <c r="J20" s="245"/>
      <c r="K20" s="337"/>
      <c r="L20" s="249"/>
      <c r="M20" s="250"/>
      <c r="N20" s="98" t="e">
        <f t="shared" si="0"/>
        <v>#DIV/0!</v>
      </c>
      <c r="O20" s="321">
        <f>FŐLAP!$E$8</f>
        <v>0</v>
      </c>
      <c r="P20" s="320">
        <f>FŐLAP!$C$10</f>
        <v>0</v>
      </c>
      <c r="Q20" s="322" t="s">
        <v>548</v>
      </c>
    </row>
    <row r="21" spans="1:17" ht="43.5" customHeight="1" x14ac:dyDescent="0.25">
      <c r="A21" s="100" t="s">
        <v>136</v>
      </c>
      <c r="B21" s="337"/>
      <c r="C21" s="412"/>
      <c r="D21" s="244"/>
      <c r="E21" s="244"/>
      <c r="F21" s="244"/>
      <c r="G21" s="244"/>
      <c r="H21" s="434"/>
      <c r="I21" s="245"/>
      <c r="J21" s="245"/>
      <c r="K21" s="337"/>
      <c r="L21" s="249"/>
      <c r="M21" s="250"/>
      <c r="N21" s="98" t="e">
        <f t="shared" si="0"/>
        <v>#DIV/0!</v>
      </c>
      <c r="O21" s="321">
        <f>FŐLAP!$E$8</f>
        <v>0</v>
      </c>
      <c r="P21" s="320">
        <f>FŐLAP!$C$10</f>
        <v>0</v>
      </c>
      <c r="Q21" s="322" t="s">
        <v>548</v>
      </c>
    </row>
    <row r="22" spans="1:17" ht="50.1" hidden="1" customHeight="1" x14ac:dyDescent="0.25">
      <c r="A22" s="100" t="s">
        <v>137</v>
      </c>
      <c r="B22" s="337"/>
      <c r="C22" s="412"/>
      <c r="D22" s="244"/>
      <c r="E22" s="244"/>
      <c r="F22" s="244"/>
      <c r="G22" s="244"/>
      <c r="H22" s="434"/>
      <c r="I22" s="245"/>
      <c r="J22" s="245"/>
      <c r="K22" s="337"/>
      <c r="L22" s="249"/>
      <c r="M22" s="250"/>
      <c r="N22" s="98" t="e">
        <f t="shared" si="0"/>
        <v>#DIV/0!</v>
      </c>
      <c r="O22" s="321">
        <f>FŐLAP!$E$8</f>
        <v>0</v>
      </c>
      <c r="P22" s="320">
        <f>FŐLAP!$C$10</f>
        <v>0</v>
      </c>
      <c r="Q22" s="322" t="s">
        <v>548</v>
      </c>
    </row>
    <row r="23" spans="1:17" ht="50.1" hidden="1" customHeight="1" x14ac:dyDescent="0.25">
      <c r="A23" s="101" t="s">
        <v>138</v>
      </c>
      <c r="B23" s="337"/>
      <c r="C23" s="412"/>
      <c r="D23" s="244"/>
      <c r="E23" s="244"/>
      <c r="F23" s="244"/>
      <c r="G23" s="244"/>
      <c r="H23" s="434"/>
      <c r="I23" s="245"/>
      <c r="J23" s="245"/>
      <c r="K23" s="337"/>
      <c r="L23" s="249"/>
      <c r="M23" s="250"/>
      <c r="N23" s="98" t="e">
        <f t="shared" si="0"/>
        <v>#DIV/0!</v>
      </c>
      <c r="O23" s="321">
        <f>FŐLAP!$E$8</f>
        <v>0</v>
      </c>
      <c r="P23" s="320">
        <f>FŐLAP!$C$10</f>
        <v>0</v>
      </c>
      <c r="Q23" s="322" t="s">
        <v>548</v>
      </c>
    </row>
    <row r="24" spans="1:17" ht="50.1" hidden="1" customHeight="1" x14ac:dyDescent="0.25">
      <c r="A24" s="100" t="s">
        <v>139</v>
      </c>
      <c r="B24" s="337"/>
      <c r="C24" s="412"/>
      <c r="D24" s="244"/>
      <c r="E24" s="244"/>
      <c r="F24" s="244"/>
      <c r="G24" s="244"/>
      <c r="H24" s="434"/>
      <c r="I24" s="245"/>
      <c r="J24" s="245"/>
      <c r="K24" s="337"/>
      <c r="L24" s="249"/>
      <c r="M24" s="250"/>
      <c r="N24" s="98" t="e">
        <f t="shared" si="0"/>
        <v>#DIV/0!</v>
      </c>
      <c r="O24" s="321">
        <f>FŐLAP!$E$8</f>
        <v>0</v>
      </c>
      <c r="P24" s="320">
        <f>FŐLAP!$C$10</f>
        <v>0</v>
      </c>
      <c r="Q24" s="322" t="s">
        <v>548</v>
      </c>
    </row>
    <row r="25" spans="1:17" ht="50.1" hidden="1" customHeight="1" x14ac:dyDescent="0.25">
      <c r="A25" s="100" t="s">
        <v>140</v>
      </c>
      <c r="B25" s="337"/>
      <c r="C25" s="412"/>
      <c r="D25" s="244"/>
      <c r="E25" s="244"/>
      <c r="F25" s="244"/>
      <c r="G25" s="244"/>
      <c r="H25" s="434"/>
      <c r="I25" s="245"/>
      <c r="J25" s="245"/>
      <c r="K25" s="337"/>
      <c r="L25" s="249"/>
      <c r="M25" s="250"/>
      <c r="N25" s="98" t="e">
        <f t="shared" si="0"/>
        <v>#DIV/0!</v>
      </c>
      <c r="O25" s="321">
        <f>FŐLAP!$E$8</f>
        <v>0</v>
      </c>
      <c r="P25" s="320">
        <f>FŐLAP!$C$10</f>
        <v>0</v>
      </c>
      <c r="Q25" s="322" t="s">
        <v>548</v>
      </c>
    </row>
    <row r="26" spans="1:17" ht="50.1" hidden="1" customHeight="1" x14ac:dyDescent="0.25">
      <c r="A26" s="100" t="s">
        <v>141</v>
      </c>
      <c r="B26" s="337"/>
      <c r="C26" s="412"/>
      <c r="D26" s="244"/>
      <c r="E26" s="244"/>
      <c r="F26" s="244"/>
      <c r="G26" s="244"/>
      <c r="H26" s="434"/>
      <c r="I26" s="245"/>
      <c r="J26" s="245"/>
      <c r="K26" s="337"/>
      <c r="L26" s="249"/>
      <c r="M26" s="250"/>
      <c r="N26" s="98" t="e">
        <f t="shared" si="0"/>
        <v>#DIV/0!</v>
      </c>
      <c r="O26" s="321">
        <f>FŐLAP!$E$8</f>
        <v>0</v>
      </c>
      <c r="P26" s="320">
        <f>FŐLAP!$C$10</f>
        <v>0</v>
      </c>
      <c r="Q26" s="322" t="s">
        <v>548</v>
      </c>
    </row>
    <row r="27" spans="1:17" ht="50.1" hidden="1" customHeight="1" x14ac:dyDescent="0.25">
      <c r="A27" s="100" t="s">
        <v>142</v>
      </c>
      <c r="B27" s="337"/>
      <c r="C27" s="412"/>
      <c r="D27" s="244"/>
      <c r="E27" s="244"/>
      <c r="F27" s="244"/>
      <c r="G27" s="244"/>
      <c r="H27" s="434"/>
      <c r="I27" s="245"/>
      <c r="J27" s="245"/>
      <c r="K27" s="337"/>
      <c r="L27" s="249"/>
      <c r="M27" s="250"/>
      <c r="N27" s="98" t="e">
        <f t="shared" si="0"/>
        <v>#DIV/0!</v>
      </c>
      <c r="O27" s="321">
        <f>FŐLAP!$E$8</f>
        <v>0</v>
      </c>
      <c r="P27" s="320">
        <f>FŐLAP!$C$10</f>
        <v>0</v>
      </c>
      <c r="Q27" s="322" t="s">
        <v>548</v>
      </c>
    </row>
    <row r="28" spans="1:17" ht="50.1" hidden="1" customHeight="1" x14ac:dyDescent="0.25">
      <c r="A28" s="101" t="s">
        <v>121</v>
      </c>
      <c r="B28" s="337"/>
      <c r="C28" s="412"/>
      <c r="D28" s="244"/>
      <c r="E28" s="244"/>
      <c r="F28" s="244"/>
      <c r="G28" s="244"/>
      <c r="H28" s="434"/>
      <c r="I28" s="245"/>
      <c r="J28" s="245"/>
      <c r="K28" s="337"/>
      <c r="L28" s="249"/>
      <c r="M28" s="250"/>
      <c r="N28" s="98" t="e">
        <f t="shared" si="0"/>
        <v>#DIV/0!</v>
      </c>
      <c r="O28" s="321">
        <f>FŐLAP!$E$8</f>
        <v>0</v>
      </c>
      <c r="P28" s="320">
        <f>FŐLAP!$C$10</f>
        <v>0</v>
      </c>
      <c r="Q28" s="322" t="s">
        <v>548</v>
      </c>
    </row>
    <row r="29" spans="1:17" ht="50.1" hidden="1" customHeight="1" x14ac:dyDescent="0.25">
      <c r="A29" s="100" t="s">
        <v>143</v>
      </c>
      <c r="B29" s="337"/>
      <c r="C29" s="412"/>
      <c r="D29" s="244"/>
      <c r="E29" s="244"/>
      <c r="F29" s="244"/>
      <c r="G29" s="244"/>
      <c r="H29" s="434"/>
      <c r="I29" s="245"/>
      <c r="J29" s="245"/>
      <c r="K29" s="337"/>
      <c r="L29" s="249"/>
      <c r="M29" s="250"/>
      <c r="N29" s="98" t="e">
        <f t="shared" si="0"/>
        <v>#DIV/0!</v>
      </c>
      <c r="O29" s="321">
        <f>FŐLAP!$E$8</f>
        <v>0</v>
      </c>
      <c r="P29" s="320">
        <f>FŐLAP!$C$10</f>
        <v>0</v>
      </c>
      <c r="Q29" s="322" t="s">
        <v>548</v>
      </c>
    </row>
    <row r="30" spans="1:17" ht="50.1" hidden="1" customHeight="1" x14ac:dyDescent="0.25">
      <c r="A30" s="100" t="s">
        <v>144</v>
      </c>
      <c r="B30" s="337"/>
      <c r="C30" s="412"/>
      <c r="D30" s="244"/>
      <c r="E30" s="244"/>
      <c r="F30" s="244"/>
      <c r="G30" s="244"/>
      <c r="H30" s="434"/>
      <c r="I30" s="245"/>
      <c r="J30" s="245"/>
      <c r="K30" s="337"/>
      <c r="L30" s="249"/>
      <c r="M30" s="250"/>
      <c r="N30" s="98" t="e">
        <f t="shared" si="0"/>
        <v>#DIV/0!</v>
      </c>
      <c r="O30" s="321">
        <f>FŐLAP!$E$8</f>
        <v>0</v>
      </c>
      <c r="P30" s="320">
        <f>FŐLAP!$C$10</f>
        <v>0</v>
      </c>
      <c r="Q30" s="322" t="s">
        <v>548</v>
      </c>
    </row>
    <row r="31" spans="1:17" ht="50.1" hidden="1" customHeight="1" x14ac:dyDescent="0.25">
      <c r="A31" s="101" t="s">
        <v>145</v>
      </c>
      <c r="B31" s="337"/>
      <c r="C31" s="413"/>
      <c r="D31" s="244"/>
      <c r="E31" s="244"/>
      <c r="F31" s="244"/>
      <c r="G31" s="244"/>
      <c r="H31" s="434"/>
      <c r="I31" s="245"/>
      <c r="J31" s="245"/>
      <c r="K31" s="337"/>
      <c r="L31" s="249"/>
      <c r="M31" s="250"/>
      <c r="N31" s="98" t="e">
        <f t="shared" si="0"/>
        <v>#DIV/0!</v>
      </c>
      <c r="O31" s="321">
        <f>FŐLAP!$E$8</f>
        <v>0</v>
      </c>
      <c r="P31" s="320">
        <f>FŐLAP!$C$10</f>
        <v>0</v>
      </c>
      <c r="Q31" s="322" t="s">
        <v>548</v>
      </c>
    </row>
    <row r="32" spans="1:17" ht="50.1" hidden="1" customHeight="1" x14ac:dyDescent="0.25">
      <c r="A32" s="100" t="s">
        <v>146</v>
      </c>
      <c r="B32" s="337"/>
      <c r="C32" s="413"/>
      <c r="D32" s="244"/>
      <c r="E32" s="244"/>
      <c r="F32" s="244"/>
      <c r="G32" s="244"/>
      <c r="H32" s="434"/>
      <c r="I32" s="245"/>
      <c r="J32" s="245"/>
      <c r="K32" s="337"/>
      <c r="L32" s="249"/>
      <c r="M32" s="250"/>
      <c r="N32" s="98" t="e">
        <f t="shared" si="0"/>
        <v>#DIV/0!</v>
      </c>
      <c r="O32" s="321">
        <f>FŐLAP!$E$8</f>
        <v>0</v>
      </c>
      <c r="P32" s="320">
        <f>FŐLAP!$C$10</f>
        <v>0</v>
      </c>
      <c r="Q32" s="322" t="s">
        <v>548</v>
      </c>
    </row>
    <row r="33" spans="1:17" ht="50.1" hidden="1" customHeight="1" x14ac:dyDescent="0.25">
      <c r="A33" s="100" t="s">
        <v>147</v>
      </c>
      <c r="B33" s="337"/>
      <c r="C33" s="413"/>
      <c r="D33" s="244"/>
      <c r="E33" s="244"/>
      <c r="F33" s="244"/>
      <c r="G33" s="244"/>
      <c r="H33" s="434"/>
      <c r="I33" s="245"/>
      <c r="J33" s="245"/>
      <c r="K33" s="337"/>
      <c r="L33" s="249"/>
      <c r="M33" s="250"/>
      <c r="N33" s="98" t="e">
        <f t="shared" si="0"/>
        <v>#DIV/0!</v>
      </c>
      <c r="O33" s="321">
        <f>FŐLAP!$E$8</f>
        <v>0</v>
      </c>
      <c r="P33" s="320">
        <f>FŐLAP!$C$10</f>
        <v>0</v>
      </c>
      <c r="Q33" s="322" t="s">
        <v>548</v>
      </c>
    </row>
    <row r="34" spans="1:17" ht="50.1" hidden="1" customHeight="1" x14ac:dyDescent="0.25">
      <c r="A34" s="101" t="s">
        <v>148</v>
      </c>
      <c r="B34" s="337"/>
      <c r="C34" s="413"/>
      <c r="D34" s="244"/>
      <c r="E34" s="244"/>
      <c r="F34" s="244"/>
      <c r="G34" s="244"/>
      <c r="H34" s="434"/>
      <c r="I34" s="245"/>
      <c r="J34" s="245"/>
      <c r="K34" s="337"/>
      <c r="L34" s="249"/>
      <c r="M34" s="250"/>
      <c r="N34" s="98" t="e">
        <f t="shared" si="0"/>
        <v>#DIV/0!</v>
      </c>
      <c r="O34" s="321">
        <f>FŐLAP!$E$8</f>
        <v>0</v>
      </c>
      <c r="P34" s="320">
        <f>FŐLAP!$C$10</f>
        <v>0</v>
      </c>
      <c r="Q34" s="322" t="s">
        <v>548</v>
      </c>
    </row>
    <row r="35" spans="1:17" ht="50.1" hidden="1" customHeight="1" x14ac:dyDescent="0.25">
      <c r="A35" s="100" t="s">
        <v>149</v>
      </c>
      <c r="B35" s="337"/>
      <c r="C35" s="413"/>
      <c r="D35" s="244"/>
      <c r="E35" s="244"/>
      <c r="F35" s="244"/>
      <c r="G35" s="244"/>
      <c r="H35" s="434"/>
      <c r="I35" s="245"/>
      <c r="J35" s="245"/>
      <c r="K35" s="337"/>
      <c r="L35" s="249"/>
      <c r="M35" s="250"/>
      <c r="N35" s="98" t="e">
        <f t="shared" si="0"/>
        <v>#DIV/0!</v>
      </c>
      <c r="O35" s="321">
        <f>FŐLAP!$E$8</f>
        <v>0</v>
      </c>
      <c r="P35" s="320">
        <f>FŐLAP!$C$10</f>
        <v>0</v>
      </c>
      <c r="Q35" s="322" t="s">
        <v>548</v>
      </c>
    </row>
    <row r="36" spans="1:17" ht="50.1" hidden="1" customHeight="1" x14ac:dyDescent="0.25">
      <c r="A36" s="100" t="s">
        <v>150</v>
      </c>
      <c r="B36" s="337"/>
      <c r="C36" s="413"/>
      <c r="D36" s="244"/>
      <c r="E36" s="244"/>
      <c r="F36" s="244"/>
      <c r="G36" s="244"/>
      <c r="H36" s="434"/>
      <c r="I36" s="245"/>
      <c r="J36" s="245"/>
      <c r="K36" s="337"/>
      <c r="L36" s="249"/>
      <c r="M36" s="250"/>
      <c r="N36" s="98" t="e">
        <f t="shared" si="0"/>
        <v>#DIV/0!</v>
      </c>
      <c r="O36" s="321">
        <f>FŐLAP!$E$8</f>
        <v>0</v>
      </c>
      <c r="P36" s="320">
        <f>FŐLAP!$C$10</f>
        <v>0</v>
      </c>
      <c r="Q36" s="322" t="s">
        <v>548</v>
      </c>
    </row>
    <row r="37" spans="1:17" ht="50.1" hidden="1" customHeight="1" collapsed="1" x14ac:dyDescent="0.25">
      <c r="A37" s="101" t="s">
        <v>151</v>
      </c>
      <c r="B37" s="337"/>
      <c r="C37" s="413"/>
      <c r="D37" s="244"/>
      <c r="E37" s="244"/>
      <c r="F37" s="244"/>
      <c r="G37" s="244"/>
      <c r="H37" s="434"/>
      <c r="I37" s="245"/>
      <c r="J37" s="245"/>
      <c r="K37" s="337"/>
      <c r="L37" s="249"/>
      <c r="M37" s="250"/>
      <c r="N37" s="98" t="e">
        <f t="shared" si="0"/>
        <v>#DIV/0!</v>
      </c>
      <c r="O37" s="321">
        <f>FŐLAP!$E$8</f>
        <v>0</v>
      </c>
      <c r="P37" s="320">
        <f>FŐLAP!$C$10</f>
        <v>0</v>
      </c>
      <c r="Q37" s="322" t="s">
        <v>548</v>
      </c>
    </row>
    <row r="38" spans="1:17" ht="50.1" hidden="1" customHeight="1" x14ac:dyDescent="0.25">
      <c r="A38" s="100" t="s">
        <v>152</v>
      </c>
      <c r="B38" s="337"/>
      <c r="C38" s="413"/>
      <c r="D38" s="244"/>
      <c r="E38" s="244"/>
      <c r="F38" s="244"/>
      <c r="G38" s="244"/>
      <c r="H38" s="434"/>
      <c r="I38" s="245"/>
      <c r="J38" s="245"/>
      <c r="K38" s="337"/>
      <c r="L38" s="249"/>
      <c r="M38" s="250"/>
      <c r="N38" s="98" t="e">
        <f t="shared" si="0"/>
        <v>#DIV/0!</v>
      </c>
      <c r="O38" s="321">
        <f>FŐLAP!$E$8</f>
        <v>0</v>
      </c>
      <c r="P38" s="320">
        <f>FŐLAP!$C$10</f>
        <v>0</v>
      </c>
      <c r="Q38" s="322" t="s">
        <v>548</v>
      </c>
    </row>
    <row r="39" spans="1:17" ht="50.1" hidden="1" customHeight="1" x14ac:dyDescent="0.25">
      <c r="A39" s="100" t="s">
        <v>153</v>
      </c>
      <c r="B39" s="337"/>
      <c r="C39" s="413"/>
      <c r="D39" s="244"/>
      <c r="E39" s="244"/>
      <c r="F39" s="244"/>
      <c r="G39" s="244"/>
      <c r="H39" s="434"/>
      <c r="I39" s="245"/>
      <c r="J39" s="245"/>
      <c r="K39" s="337"/>
      <c r="L39" s="249"/>
      <c r="M39" s="250"/>
      <c r="N39" s="98" t="e">
        <f t="shared" si="0"/>
        <v>#DIV/0!</v>
      </c>
      <c r="O39" s="321">
        <f>FŐLAP!$E$8</f>
        <v>0</v>
      </c>
      <c r="P39" s="320">
        <f>FŐLAP!$C$10</f>
        <v>0</v>
      </c>
      <c r="Q39" s="322" t="s">
        <v>548</v>
      </c>
    </row>
    <row r="40" spans="1:17" ht="50.1" hidden="1" customHeight="1" x14ac:dyDescent="0.25">
      <c r="A40" s="101" t="s">
        <v>154</v>
      </c>
      <c r="B40" s="337"/>
      <c r="C40" s="413"/>
      <c r="D40" s="244"/>
      <c r="E40" s="244"/>
      <c r="F40" s="244"/>
      <c r="G40" s="244"/>
      <c r="H40" s="434"/>
      <c r="I40" s="245"/>
      <c r="J40" s="245"/>
      <c r="K40" s="337"/>
      <c r="L40" s="249"/>
      <c r="M40" s="250"/>
      <c r="N40" s="98" t="e">
        <f t="shared" si="0"/>
        <v>#DIV/0!</v>
      </c>
      <c r="O40" s="321">
        <f>FŐLAP!$E$8</f>
        <v>0</v>
      </c>
      <c r="P40" s="320">
        <f>FŐLAP!$C$10</f>
        <v>0</v>
      </c>
      <c r="Q40" s="322" t="s">
        <v>548</v>
      </c>
    </row>
    <row r="41" spans="1:17" ht="50.1" hidden="1" customHeight="1" x14ac:dyDescent="0.25">
      <c r="A41" s="100" t="s">
        <v>155</v>
      </c>
      <c r="B41" s="337"/>
      <c r="C41" s="413"/>
      <c r="D41" s="244"/>
      <c r="E41" s="244"/>
      <c r="F41" s="244"/>
      <c r="G41" s="244"/>
      <c r="H41" s="434"/>
      <c r="I41" s="245"/>
      <c r="J41" s="245"/>
      <c r="K41" s="337"/>
      <c r="L41" s="249"/>
      <c r="M41" s="250"/>
      <c r="N41" s="98" t="e">
        <f t="shared" si="0"/>
        <v>#DIV/0!</v>
      </c>
      <c r="O41" s="321">
        <f>FŐLAP!$E$8</f>
        <v>0</v>
      </c>
      <c r="P41" s="320">
        <f>FŐLAP!$C$10</f>
        <v>0</v>
      </c>
      <c r="Q41" s="322" t="s">
        <v>548</v>
      </c>
    </row>
    <row r="42" spans="1:17" ht="50.1" hidden="1" customHeight="1" x14ac:dyDescent="0.25">
      <c r="A42" s="100" t="s">
        <v>156</v>
      </c>
      <c r="B42" s="337"/>
      <c r="C42" s="413"/>
      <c r="D42" s="244"/>
      <c r="E42" s="244"/>
      <c r="F42" s="244"/>
      <c r="G42" s="244"/>
      <c r="H42" s="434"/>
      <c r="I42" s="245"/>
      <c r="J42" s="245"/>
      <c r="K42" s="337"/>
      <c r="L42" s="249"/>
      <c r="M42" s="250"/>
      <c r="N42" s="98" t="e">
        <f t="shared" si="0"/>
        <v>#DIV/0!</v>
      </c>
      <c r="O42" s="321">
        <f>FŐLAP!$E$8</f>
        <v>0</v>
      </c>
      <c r="P42" s="320">
        <f>FŐLAP!$C$10</f>
        <v>0</v>
      </c>
      <c r="Q42" s="322" t="s">
        <v>548</v>
      </c>
    </row>
    <row r="43" spans="1:17" ht="50.1" hidden="1" customHeight="1" x14ac:dyDescent="0.25">
      <c r="A43" s="100" t="s">
        <v>157</v>
      </c>
      <c r="B43" s="337"/>
      <c r="C43" s="413"/>
      <c r="D43" s="244"/>
      <c r="E43" s="244"/>
      <c r="F43" s="244"/>
      <c r="G43" s="244"/>
      <c r="H43" s="434"/>
      <c r="I43" s="245"/>
      <c r="J43" s="245"/>
      <c r="K43" s="337"/>
      <c r="L43" s="249"/>
      <c r="M43" s="250"/>
      <c r="N43" s="98" t="e">
        <f t="shared" si="0"/>
        <v>#DIV/0!</v>
      </c>
      <c r="O43" s="321">
        <f>FŐLAP!$E$8</f>
        <v>0</v>
      </c>
      <c r="P43" s="320">
        <f>FŐLAP!$C$10</f>
        <v>0</v>
      </c>
      <c r="Q43" s="322" t="s">
        <v>548</v>
      </c>
    </row>
    <row r="44" spans="1:17" ht="50.1" hidden="1" customHeight="1" x14ac:dyDescent="0.25">
      <c r="A44" s="100" t="s">
        <v>158</v>
      </c>
      <c r="B44" s="337"/>
      <c r="C44" s="413"/>
      <c r="D44" s="244"/>
      <c r="E44" s="244"/>
      <c r="F44" s="244"/>
      <c r="G44" s="244"/>
      <c r="H44" s="434"/>
      <c r="I44" s="245"/>
      <c r="J44" s="245"/>
      <c r="K44" s="337"/>
      <c r="L44" s="249"/>
      <c r="M44" s="250"/>
      <c r="N44" s="98" t="e">
        <f t="shared" si="0"/>
        <v>#DIV/0!</v>
      </c>
      <c r="O44" s="321">
        <f>FŐLAP!$E$8</f>
        <v>0</v>
      </c>
      <c r="P44" s="320">
        <f>FŐLAP!$C$10</f>
        <v>0</v>
      </c>
      <c r="Q44" s="322" t="s">
        <v>548</v>
      </c>
    </row>
    <row r="45" spans="1:17" ht="50.1" hidden="1" customHeight="1" x14ac:dyDescent="0.25">
      <c r="A45" s="101" t="s">
        <v>159</v>
      </c>
      <c r="B45" s="337"/>
      <c r="C45" s="413"/>
      <c r="D45" s="244"/>
      <c r="E45" s="244"/>
      <c r="F45" s="244"/>
      <c r="G45" s="244"/>
      <c r="H45" s="434"/>
      <c r="I45" s="245"/>
      <c r="J45" s="245"/>
      <c r="K45" s="337"/>
      <c r="L45" s="249"/>
      <c r="M45" s="250"/>
      <c r="N45" s="98" t="e">
        <f t="shared" si="0"/>
        <v>#DIV/0!</v>
      </c>
      <c r="O45" s="321">
        <f>FŐLAP!$E$8</f>
        <v>0</v>
      </c>
      <c r="P45" s="320">
        <f>FŐLAP!$C$10</f>
        <v>0</v>
      </c>
      <c r="Q45" s="322" t="s">
        <v>548</v>
      </c>
    </row>
    <row r="46" spans="1:17" ht="50.1" hidden="1" customHeight="1" x14ac:dyDescent="0.25">
      <c r="A46" s="100" t="s">
        <v>160</v>
      </c>
      <c r="B46" s="337"/>
      <c r="C46" s="413"/>
      <c r="D46" s="244"/>
      <c r="E46" s="244"/>
      <c r="F46" s="244"/>
      <c r="G46" s="244"/>
      <c r="H46" s="434"/>
      <c r="I46" s="245"/>
      <c r="J46" s="245"/>
      <c r="K46" s="337"/>
      <c r="L46" s="249"/>
      <c r="M46" s="250"/>
      <c r="N46" s="98" t="e">
        <f t="shared" si="0"/>
        <v>#DIV/0!</v>
      </c>
      <c r="O46" s="321">
        <f>FŐLAP!$E$8</f>
        <v>0</v>
      </c>
      <c r="P46" s="320">
        <f>FŐLAP!$C$10</f>
        <v>0</v>
      </c>
      <c r="Q46" s="322" t="s">
        <v>548</v>
      </c>
    </row>
    <row r="47" spans="1:17" ht="50.1" hidden="1" customHeight="1" x14ac:dyDescent="0.25">
      <c r="A47" s="100" t="s">
        <v>161</v>
      </c>
      <c r="B47" s="337"/>
      <c r="C47" s="413"/>
      <c r="D47" s="244"/>
      <c r="E47" s="244"/>
      <c r="F47" s="244"/>
      <c r="G47" s="244"/>
      <c r="H47" s="434"/>
      <c r="I47" s="245"/>
      <c r="J47" s="245"/>
      <c r="K47" s="337"/>
      <c r="L47" s="249"/>
      <c r="M47" s="250"/>
      <c r="N47" s="98" t="e">
        <f t="shared" si="0"/>
        <v>#DIV/0!</v>
      </c>
      <c r="O47" s="321">
        <f>FŐLAP!$E$8</f>
        <v>0</v>
      </c>
      <c r="P47" s="320">
        <f>FŐLAP!$C$10</f>
        <v>0</v>
      </c>
      <c r="Q47" s="322" t="s">
        <v>548</v>
      </c>
    </row>
    <row r="48" spans="1:17" ht="50.1" hidden="1" customHeight="1" collapsed="1" x14ac:dyDescent="0.25">
      <c r="A48" s="101" t="s">
        <v>162</v>
      </c>
      <c r="B48" s="337"/>
      <c r="C48" s="413"/>
      <c r="D48" s="244"/>
      <c r="E48" s="244"/>
      <c r="F48" s="244"/>
      <c r="G48" s="244"/>
      <c r="H48" s="434"/>
      <c r="I48" s="245"/>
      <c r="J48" s="245"/>
      <c r="K48" s="337"/>
      <c r="L48" s="249"/>
      <c r="M48" s="250"/>
      <c r="N48" s="98" t="e">
        <f t="shared" si="0"/>
        <v>#DIV/0!</v>
      </c>
      <c r="O48" s="321">
        <f>FŐLAP!$E$8</f>
        <v>0</v>
      </c>
      <c r="P48" s="320">
        <f>FŐLAP!$C$10</f>
        <v>0</v>
      </c>
      <c r="Q48" s="322" t="s">
        <v>548</v>
      </c>
    </row>
    <row r="49" spans="1:17" ht="50.1" hidden="1" customHeight="1" x14ac:dyDescent="0.25">
      <c r="A49" s="100" t="s">
        <v>163</v>
      </c>
      <c r="B49" s="337"/>
      <c r="C49" s="413"/>
      <c r="D49" s="244"/>
      <c r="E49" s="244"/>
      <c r="F49" s="244"/>
      <c r="G49" s="244"/>
      <c r="H49" s="434"/>
      <c r="I49" s="245"/>
      <c r="J49" s="245"/>
      <c r="K49" s="337"/>
      <c r="L49" s="249"/>
      <c r="M49" s="250"/>
      <c r="N49" s="98" t="e">
        <f t="shared" si="0"/>
        <v>#DIV/0!</v>
      </c>
      <c r="O49" s="321">
        <f>FŐLAP!$E$8</f>
        <v>0</v>
      </c>
      <c r="P49" s="320">
        <f>FŐLAP!$C$10</f>
        <v>0</v>
      </c>
      <c r="Q49" s="322" t="s">
        <v>548</v>
      </c>
    </row>
    <row r="50" spans="1:17" ht="50.1" hidden="1" customHeight="1" x14ac:dyDescent="0.25">
      <c r="A50" s="100" t="s">
        <v>164</v>
      </c>
      <c r="B50" s="337"/>
      <c r="C50" s="413"/>
      <c r="D50" s="244"/>
      <c r="E50" s="244"/>
      <c r="F50" s="244"/>
      <c r="G50" s="244"/>
      <c r="H50" s="434"/>
      <c r="I50" s="245"/>
      <c r="J50" s="245"/>
      <c r="K50" s="337"/>
      <c r="L50" s="249"/>
      <c r="M50" s="250"/>
      <c r="N50" s="98" t="e">
        <f t="shared" si="0"/>
        <v>#DIV/0!</v>
      </c>
      <c r="O50" s="321">
        <f>FŐLAP!$E$8</f>
        <v>0</v>
      </c>
      <c r="P50" s="320">
        <f>FŐLAP!$C$10</f>
        <v>0</v>
      </c>
      <c r="Q50" s="322" t="s">
        <v>548</v>
      </c>
    </row>
    <row r="51" spans="1:17" ht="50.1" hidden="1" customHeight="1" x14ac:dyDescent="0.25">
      <c r="A51" s="101" t="s">
        <v>165</v>
      </c>
      <c r="B51" s="337"/>
      <c r="C51" s="413"/>
      <c r="D51" s="244"/>
      <c r="E51" s="244"/>
      <c r="F51" s="244"/>
      <c r="G51" s="244"/>
      <c r="H51" s="434"/>
      <c r="I51" s="245"/>
      <c r="J51" s="245"/>
      <c r="K51" s="337"/>
      <c r="L51" s="249"/>
      <c r="M51" s="250"/>
      <c r="N51" s="98" t="e">
        <f t="shared" si="0"/>
        <v>#DIV/0!</v>
      </c>
      <c r="O51" s="321">
        <f>FŐLAP!$E$8</f>
        <v>0</v>
      </c>
      <c r="P51" s="320">
        <f>FŐLAP!$C$10</f>
        <v>0</v>
      </c>
      <c r="Q51" s="322" t="s">
        <v>548</v>
      </c>
    </row>
    <row r="52" spans="1:17" ht="50.1" hidden="1" customHeight="1" x14ac:dyDescent="0.25">
      <c r="A52" s="100" t="s">
        <v>166</v>
      </c>
      <c r="B52" s="337"/>
      <c r="C52" s="413"/>
      <c r="D52" s="244"/>
      <c r="E52" s="244"/>
      <c r="F52" s="244"/>
      <c r="G52" s="244"/>
      <c r="H52" s="434"/>
      <c r="I52" s="245"/>
      <c r="J52" s="245"/>
      <c r="K52" s="337"/>
      <c r="L52" s="249"/>
      <c r="M52" s="250"/>
      <c r="N52" s="98" t="e">
        <f t="shared" si="0"/>
        <v>#DIV/0!</v>
      </c>
      <c r="O52" s="321">
        <f>FŐLAP!$E$8</f>
        <v>0</v>
      </c>
      <c r="P52" s="320">
        <f>FŐLAP!$C$10</f>
        <v>0</v>
      </c>
      <c r="Q52" s="322" t="s">
        <v>548</v>
      </c>
    </row>
    <row r="53" spans="1:17" ht="50.1" hidden="1" customHeight="1" x14ac:dyDescent="0.25">
      <c r="A53" s="100" t="s">
        <v>167</v>
      </c>
      <c r="B53" s="337"/>
      <c r="C53" s="413"/>
      <c r="D53" s="244"/>
      <c r="E53" s="244"/>
      <c r="F53" s="244"/>
      <c r="G53" s="244"/>
      <c r="H53" s="434"/>
      <c r="I53" s="245"/>
      <c r="J53" s="245"/>
      <c r="K53" s="337"/>
      <c r="L53" s="249"/>
      <c r="M53" s="250"/>
      <c r="N53" s="98" t="e">
        <f t="shared" si="0"/>
        <v>#DIV/0!</v>
      </c>
      <c r="O53" s="321">
        <f>FŐLAP!$E$8</f>
        <v>0</v>
      </c>
      <c r="P53" s="320">
        <f>FŐLAP!$C$10</f>
        <v>0</v>
      </c>
      <c r="Q53" s="322" t="s">
        <v>548</v>
      </c>
    </row>
    <row r="54" spans="1:17" ht="50.1" hidden="1" customHeight="1" x14ac:dyDescent="0.25">
      <c r="A54" s="101" t="s">
        <v>168</v>
      </c>
      <c r="B54" s="337"/>
      <c r="C54" s="413"/>
      <c r="D54" s="244"/>
      <c r="E54" s="244"/>
      <c r="F54" s="244"/>
      <c r="G54" s="244"/>
      <c r="H54" s="434"/>
      <c r="I54" s="245"/>
      <c r="J54" s="245"/>
      <c r="K54" s="337"/>
      <c r="L54" s="249"/>
      <c r="M54" s="250"/>
      <c r="N54" s="98" t="e">
        <f t="shared" si="0"/>
        <v>#DIV/0!</v>
      </c>
      <c r="O54" s="321">
        <f>FŐLAP!$E$8</f>
        <v>0</v>
      </c>
      <c r="P54" s="320">
        <f>FŐLAP!$C$10</f>
        <v>0</v>
      </c>
      <c r="Q54" s="322" t="s">
        <v>548</v>
      </c>
    </row>
    <row r="55" spans="1:17" ht="50.1" hidden="1" customHeight="1" x14ac:dyDescent="0.25">
      <c r="A55" s="100" t="s">
        <v>169</v>
      </c>
      <c r="B55" s="337"/>
      <c r="C55" s="413"/>
      <c r="D55" s="244"/>
      <c r="E55" s="244"/>
      <c r="F55" s="244"/>
      <c r="G55" s="244"/>
      <c r="H55" s="434"/>
      <c r="I55" s="245"/>
      <c r="J55" s="245"/>
      <c r="K55" s="337"/>
      <c r="L55" s="249"/>
      <c r="M55" s="250"/>
      <c r="N55" s="98" t="e">
        <f t="shared" si="0"/>
        <v>#DIV/0!</v>
      </c>
      <c r="O55" s="321">
        <f>FŐLAP!$E$8</f>
        <v>0</v>
      </c>
      <c r="P55" s="320">
        <f>FŐLAP!$C$10</f>
        <v>0</v>
      </c>
      <c r="Q55" s="322" t="s">
        <v>548</v>
      </c>
    </row>
    <row r="56" spans="1:17" ht="50.1" hidden="1" customHeight="1" x14ac:dyDescent="0.25">
      <c r="A56" s="100" t="s">
        <v>170</v>
      </c>
      <c r="B56" s="337"/>
      <c r="C56" s="413"/>
      <c r="D56" s="244"/>
      <c r="E56" s="244"/>
      <c r="F56" s="244"/>
      <c r="G56" s="244"/>
      <c r="H56" s="434"/>
      <c r="I56" s="245"/>
      <c r="J56" s="245"/>
      <c r="K56" s="337"/>
      <c r="L56" s="249"/>
      <c r="M56" s="250"/>
      <c r="N56" s="98" t="e">
        <f t="shared" si="0"/>
        <v>#DIV/0!</v>
      </c>
      <c r="O56" s="321">
        <f>FŐLAP!$E$8</f>
        <v>0</v>
      </c>
      <c r="P56" s="320">
        <f>FŐLAP!$C$10</f>
        <v>0</v>
      </c>
      <c r="Q56" s="322" t="s">
        <v>548</v>
      </c>
    </row>
    <row r="57" spans="1:17" ht="50.1" hidden="1" customHeight="1" x14ac:dyDescent="0.25">
      <c r="A57" s="101" t="s">
        <v>171</v>
      </c>
      <c r="B57" s="337"/>
      <c r="C57" s="413"/>
      <c r="D57" s="244"/>
      <c r="E57" s="244"/>
      <c r="F57" s="244"/>
      <c r="G57" s="244"/>
      <c r="H57" s="434"/>
      <c r="I57" s="245"/>
      <c r="J57" s="245"/>
      <c r="K57" s="337"/>
      <c r="L57" s="249"/>
      <c r="M57" s="250"/>
      <c r="N57" s="98" t="e">
        <f t="shared" si="0"/>
        <v>#DIV/0!</v>
      </c>
      <c r="O57" s="321">
        <f>FŐLAP!$E$8</f>
        <v>0</v>
      </c>
      <c r="P57" s="320">
        <f>FŐLAP!$C$10</f>
        <v>0</v>
      </c>
      <c r="Q57" s="322" t="s">
        <v>548</v>
      </c>
    </row>
    <row r="58" spans="1:17" ht="50.1" hidden="1" customHeight="1" x14ac:dyDescent="0.25">
      <c r="A58" s="100" t="s">
        <v>172</v>
      </c>
      <c r="B58" s="337"/>
      <c r="C58" s="413"/>
      <c r="D58" s="244"/>
      <c r="E58" s="244"/>
      <c r="F58" s="244"/>
      <c r="G58" s="244"/>
      <c r="H58" s="434"/>
      <c r="I58" s="245"/>
      <c r="J58" s="245"/>
      <c r="K58" s="337"/>
      <c r="L58" s="249"/>
      <c r="M58" s="250"/>
      <c r="N58" s="98" t="e">
        <f t="shared" si="0"/>
        <v>#DIV/0!</v>
      </c>
      <c r="O58" s="321">
        <f>FŐLAP!$E$8</f>
        <v>0</v>
      </c>
      <c r="P58" s="320">
        <f>FŐLAP!$C$10</f>
        <v>0</v>
      </c>
      <c r="Q58" s="322" t="s">
        <v>548</v>
      </c>
    </row>
    <row r="59" spans="1:17" ht="50.1" hidden="1" customHeight="1" collapsed="1" x14ac:dyDescent="0.25">
      <c r="A59" s="100" t="s">
        <v>173</v>
      </c>
      <c r="B59" s="337"/>
      <c r="C59" s="413"/>
      <c r="D59" s="244"/>
      <c r="E59" s="244"/>
      <c r="F59" s="244"/>
      <c r="G59" s="244"/>
      <c r="H59" s="434"/>
      <c r="I59" s="245"/>
      <c r="J59" s="245"/>
      <c r="K59" s="337"/>
      <c r="L59" s="249"/>
      <c r="M59" s="250"/>
      <c r="N59" s="98" t="e">
        <f t="shared" si="0"/>
        <v>#DIV/0!</v>
      </c>
      <c r="O59" s="321">
        <f>FŐLAP!$E$8</f>
        <v>0</v>
      </c>
      <c r="P59" s="320">
        <f>FŐLAP!$C$10</f>
        <v>0</v>
      </c>
      <c r="Q59" s="322" t="s">
        <v>548</v>
      </c>
    </row>
    <row r="60" spans="1:17" ht="50.1" hidden="1" customHeight="1" x14ac:dyDescent="0.25">
      <c r="A60" s="100" t="s">
        <v>174</v>
      </c>
      <c r="B60" s="337"/>
      <c r="C60" s="413"/>
      <c r="D60" s="244"/>
      <c r="E60" s="244"/>
      <c r="F60" s="244"/>
      <c r="G60" s="244"/>
      <c r="H60" s="434"/>
      <c r="I60" s="245"/>
      <c r="J60" s="245"/>
      <c r="K60" s="337"/>
      <c r="L60" s="249"/>
      <c r="M60" s="250"/>
      <c r="N60" s="98" t="e">
        <f t="shared" si="0"/>
        <v>#DIV/0!</v>
      </c>
      <c r="O60" s="321">
        <f>FŐLAP!$E$8</f>
        <v>0</v>
      </c>
      <c r="P60" s="320">
        <f>FŐLAP!$C$10</f>
        <v>0</v>
      </c>
      <c r="Q60" s="322" t="s">
        <v>548</v>
      </c>
    </row>
    <row r="61" spans="1:17" ht="50.1" hidden="1" customHeight="1" x14ac:dyDescent="0.25">
      <c r="A61" s="100" t="s">
        <v>175</v>
      </c>
      <c r="B61" s="337"/>
      <c r="C61" s="413"/>
      <c r="D61" s="244"/>
      <c r="E61" s="244"/>
      <c r="F61" s="244"/>
      <c r="G61" s="244"/>
      <c r="H61" s="434"/>
      <c r="I61" s="245"/>
      <c r="J61" s="245"/>
      <c r="K61" s="337"/>
      <c r="L61" s="249"/>
      <c r="M61" s="250"/>
      <c r="N61" s="98" t="e">
        <f t="shared" si="0"/>
        <v>#DIV/0!</v>
      </c>
      <c r="O61" s="321">
        <f>FŐLAP!$E$8</f>
        <v>0</v>
      </c>
      <c r="P61" s="320">
        <f>FŐLAP!$C$10</f>
        <v>0</v>
      </c>
      <c r="Q61" s="322" t="s">
        <v>548</v>
      </c>
    </row>
    <row r="62" spans="1:17" ht="50.1" hidden="1" customHeight="1" x14ac:dyDescent="0.25">
      <c r="A62" s="101" t="s">
        <v>176</v>
      </c>
      <c r="B62" s="337"/>
      <c r="C62" s="413"/>
      <c r="D62" s="244"/>
      <c r="E62" s="244"/>
      <c r="F62" s="244"/>
      <c r="G62" s="244"/>
      <c r="H62" s="434"/>
      <c r="I62" s="245"/>
      <c r="J62" s="245"/>
      <c r="K62" s="337"/>
      <c r="L62" s="249"/>
      <c r="M62" s="250"/>
      <c r="N62" s="98" t="e">
        <f t="shared" si="0"/>
        <v>#DIV/0!</v>
      </c>
      <c r="O62" s="321">
        <f>FŐLAP!$E$8</f>
        <v>0</v>
      </c>
      <c r="P62" s="320">
        <f>FŐLAP!$C$10</f>
        <v>0</v>
      </c>
      <c r="Q62" s="322" t="s">
        <v>548</v>
      </c>
    </row>
    <row r="63" spans="1:17" ht="50.1" hidden="1" customHeight="1" x14ac:dyDescent="0.25">
      <c r="A63" s="100" t="s">
        <v>177</v>
      </c>
      <c r="B63" s="337"/>
      <c r="C63" s="413"/>
      <c r="D63" s="244"/>
      <c r="E63" s="244"/>
      <c r="F63" s="244"/>
      <c r="G63" s="244"/>
      <c r="H63" s="434"/>
      <c r="I63" s="245"/>
      <c r="J63" s="245"/>
      <c r="K63" s="337"/>
      <c r="L63" s="249"/>
      <c r="M63" s="250"/>
      <c r="N63" s="98" t="e">
        <f t="shared" si="0"/>
        <v>#DIV/0!</v>
      </c>
      <c r="O63" s="321">
        <f>FŐLAP!$E$8</f>
        <v>0</v>
      </c>
      <c r="P63" s="320">
        <f>FŐLAP!$C$10</f>
        <v>0</v>
      </c>
      <c r="Q63" s="322" t="s">
        <v>548</v>
      </c>
    </row>
    <row r="64" spans="1:17" ht="50.1" hidden="1" customHeight="1" x14ac:dyDescent="0.25">
      <c r="A64" s="100" t="s">
        <v>178</v>
      </c>
      <c r="B64" s="337"/>
      <c r="C64" s="413"/>
      <c r="D64" s="244"/>
      <c r="E64" s="244"/>
      <c r="F64" s="244"/>
      <c r="G64" s="244"/>
      <c r="H64" s="434"/>
      <c r="I64" s="245"/>
      <c r="J64" s="245"/>
      <c r="K64" s="337"/>
      <c r="L64" s="249"/>
      <c r="M64" s="250"/>
      <c r="N64" s="98" t="e">
        <f t="shared" si="0"/>
        <v>#DIV/0!</v>
      </c>
      <c r="O64" s="321">
        <f>FŐLAP!$E$8</f>
        <v>0</v>
      </c>
      <c r="P64" s="320">
        <f>FŐLAP!$C$10</f>
        <v>0</v>
      </c>
      <c r="Q64" s="322" t="s">
        <v>548</v>
      </c>
    </row>
    <row r="65" spans="1:17" ht="50.1" hidden="1" customHeight="1" x14ac:dyDescent="0.25">
      <c r="A65" s="101" t="s">
        <v>179</v>
      </c>
      <c r="B65" s="337"/>
      <c r="C65" s="413"/>
      <c r="D65" s="244"/>
      <c r="E65" s="244"/>
      <c r="F65" s="244"/>
      <c r="G65" s="244"/>
      <c r="H65" s="434"/>
      <c r="I65" s="245"/>
      <c r="J65" s="245"/>
      <c r="K65" s="337"/>
      <c r="L65" s="249"/>
      <c r="M65" s="250"/>
      <c r="N65" s="98" t="e">
        <f t="shared" si="0"/>
        <v>#DIV/0!</v>
      </c>
      <c r="O65" s="321">
        <f>FŐLAP!$E$8</f>
        <v>0</v>
      </c>
      <c r="P65" s="320">
        <f>FŐLAP!$C$10</f>
        <v>0</v>
      </c>
      <c r="Q65" s="322" t="s">
        <v>548</v>
      </c>
    </row>
    <row r="66" spans="1:17" ht="50.1" hidden="1" customHeight="1" x14ac:dyDescent="0.25">
      <c r="A66" s="100" t="s">
        <v>180</v>
      </c>
      <c r="B66" s="337"/>
      <c r="C66" s="413"/>
      <c r="D66" s="244"/>
      <c r="E66" s="244"/>
      <c r="F66" s="244"/>
      <c r="G66" s="244"/>
      <c r="H66" s="434"/>
      <c r="I66" s="245"/>
      <c r="J66" s="245"/>
      <c r="K66" s="337"/>
      <c r="L66" s="249"/>
      <c r="M66" s="250"/>
      <c r="N66" s="98" t="e">
        <f t="shared" si="0"/>
        <v>#DIV/0!</v>
      </c>
      <c r="O66" s="321">
        <f>FŐLAP!$E$8</f>
        <v>0</v>
      </c>
      <c r="P66" s="320">
        <f>FŐLAP!$C$10</f>
        <v>0</v>
      </c>
      <c r="Q66" s="322" t="s">
        <v>548</v>
      </c>
    </row>
    <row r="67" spans="1:17" ht="50.1" hidden="1" customHeight="1" x14ac:dyDescent="0.25">
      <c r="A67" s="100" t="s">
        <v>181</v>
      </c>
      <c r="B67" s="337"/>
      <c r="C67" s="413"/>
      <c r="D67" s="244"/>
      <c r="E67" s="244"/>
      <c r="F67" s="244"/>
      <c r="G67" s="244"/>
      <c r="H67" s="434"/>
      <c r="I67" s="245"/>
      <c r="J67" s="245"/>
      <c r="K67" s="337"/>
      <c r="L67" s="249"/>
      <c r="M67" s="250"/>
      <c r="N67" s="98" t="e">
        <f t="shared" si="0"/>
        <v>#DIV/0!</v>
      </c>
      <c r="O67" s="321">
        <f>FŐLAP!$E$8</f>
        <v>0</v>
      </c>
      <c r="P67" s="320">
        <f>FŐLAP!$C$10</f>
        <v>0</v>
      </c>
      <c r="Q67" s="322" t="s">
        <v>548</v>
      </c>
    </row>
    <row r="68" spans="1:17" ht="50.1" hidden="1" customHeight="1" x14ac:dyDescent="0.25">
      <c r="A68" s="101" t="s">
        <v>182</v>
      </c>
      <c r="B68" s="337"/>
      <c r="C68" s="413"/>
      <c r="D68" s="244"/>
      <c r="E68" s="244"/>
      <c r="F68" s="244"/>
      <c r="G68" s="244"/>
      <c r="H68" s="434"/>
      <c r="I68" s="245"/>
      <c r="J68" s="245"/>
      <c r="K68" s="337"/>
      <c r="L68" s="249"/>
      <c r="M68" s="250"/>
      <c r="N68" s="98" t="e">
        <f t="shared" si="0"/>
        <v>#DIV/0!</v>
      </c>
      <c r="O68" s="321">
        <f>FŐLAP!$E$8</f>
        <v>0</v>
      </c>
      <c r="P68" s="320">
        <f>FŐLAP!$C$10</f>
        <v>0</v>
      </c>
      <c r="Q68" s="322" t="s">
        <v>548</v>
      </c>
    </row>
    <row r="69" spans="1:17" ht="50.1" hidden="1" customHeight="1" x14ac:dyDescent="0.25">
      <c r="A69" s="100" t="s">
        <v>183</v>
      </c>
      <c r="B69" s="337"/>
      <c r="C69" s="413"/>
      <c r="D69" s="244"/>
      <c r="E69" s="244"/>
      <c r="F69" s="244"/>
      <c r="G69" s="244"/>
      <c r="H69" s="434"/>
      <c r="I69" s="245"/>
      <c r="J69" s="245"/>
      <c r="K69" s="337"/>
      <c r="L69" s="249"/>
      <c r="M69" s="250"/>
      <c r="N69" s="98" t="e">
        <f t="shared" si="0"/>
        <v>#DIV/0!</v>
      </c>
      <c r="O69" s="321">
        <f>FŐLAP!$E$8</f>
        <v>0</v>
      </c>
      <c r="P69" s="320">
        <f>FŐLAP!$C$10</f>
        <v>0</v>
      </c>
      <c r="Q69" s="322" t="s">
        <v>548</v>
      </c>
    </row>
    <row r="70" spans="1:17" ht="50.1" hidden="1" customHeight="1" collapsed="1" x14ac:dyDescent="0.25">
      <c r="A70" s="100" t="s">
        <v>184</v>
      </c>
      <c r="B70" s="337"/>
      <c r="C70" s="413"/>
      <c r="D70" s="244"/>
      <c r="E70" s="244"/>
      <c r="F70" s="244"/>
      <c r="G70" s="244"/>
      <c r="H70" s="434"/>
      <c r="I70" s="245"/>
      <c r="J70" s="245"/>
      <c r="K70" s="337"/>
      <c r="L70" s="249"/>
      <c r="M70" s="250"/>
      <c r="N70" s="98" t="e">
        <f t="shared" si="0"/>
        <v>#DIV/0!</v>
      </c>
      <c r="O70" s="321">
        <f>FŐLAP!$E$8</f>
        <v>0</v>
      </c>
      <c r="P70" s="320">
        <f>FŐLAP!$C$10</f>
        <v>0</v>
      </c>
      <c r="Q70" s="322" t="s">
        <v>548</v>
      </c>
    </row>
    <row r="71" spans="1:17" ht="50.1" hidden="1" customHeight="1" x14ac:dyDescent="0.25">
      <c r="A71" s="101" t="s">
        <v>185</v>
      </c>
      <c r="B71" s="337"/>
      <c r="C71" s="413"/>
      <c r="D71" s="244"/>
      <c r="E71" s="244"/>
      <c r="F71" s="244"/>
      <c r="G71" s="244"/>
      <c r="H71" s="434"/>
      <c r="I71" s="245"/>
      <c r="J71" s="245"/>
      <c r="K71" s="337"/>
      <c r="L71" s="249"/>
      <c r="M71" s="250"/>
      <c r="N71" s="98" t="e">
        <f t="shared" si="0"/>
        <v>#DIV/0!</v>
      </c>
      <c r="O71" s="321">
        <f>FŐLAP!$E$8</f>
        <v>0</v>
      </c>
      <c r="P71" s="320">
        <f>FŐLAP!$C$10</f>
        <v>0</v>
      </c>
      <c r="Q71" s="322" t="s">
        <v>548</v>
      </c>
    </row>
    <row r="72" spans="1:17" ht="50.1" hidden="1" customHeight="1" x14ac:dyDescent="0.25">
      <c r="A72" s="100" t="s">
        <v>186</v>
      </c>
      <c r="B72" s="337"/>
      <c r="C72" s="413"/>
      <c r="D72" s="244"/>
      <c r="E72" s="244"/>
      <c r="F72" s="244"/>
      <c r="G72" s="244"/>
      <c r="H72" s="434"/>
      <c r="I72" s="245"/>
      <c r="J72" s="245"/>
      <c r="K72" s="337"/>
      <c r="L72" s="249"/>
      <c r="M72" s="250"/>
      <c r="N72" s="98" t="e">
        <f t="shared" si="0"/>
        <v>#DIV/0!</v>
      </c>
      <c r="O72" s="321">
        <f>FŐLAP!$E$8</f>
        <v>0</v>
      </c>
      <c r="P72" s="320">
        <f>FŐLAP!$C$10</f>
        <v>0</v>
      </c>
      <c r="Q72" s="322" t="s">
        <v>548</v>
      </c>
    </row>
    <row r="73" spans="1:17" ht="50.1" hidden="1" customHeight="1" x14ac:dyDescent="0.25">
      <c r="A73" s="100" t="s">
        <v>187</v>
      </c>
      <c r="B73" s="337"/>
      <c r="C73" s="413"/>
      <c r="D73" s="244"/>
      <c r="E73" s="244"/>
      <c r="F73" s="244"/>
      <c r="G73" s="244"/>
      <c r="H73" s="434"/>
      <c r="I73" s="245"/>
      <c r="J73" s="245"/>
      <c r="K73" s="337"/>
      <c r="L73" s="249"/>
      <c r="M73" s="250"/>
      <c r="N73" s="98" t="e">
        <f t="shared" si="0"/>
        <v>#DIV/0!</v>
      </c>
      <c r="O73" s="321">
        <f>FŐLAP!$E$8</f>
        <v>0</v>
      </c>
      <c r="P73" s="320">
        <f>FŐLAP!$C$10</f>
        <v>0</v>
      </c>
      <c r="Q73" s="322" t="s">
        <v>548</v>
      </c>
    </row>
    <row r="74" spans="1:17" ht="50.1" hidden="1" customHeight="1" x14ac:dyDescent="0.25">
      <c r="A74" s="101" t="s">
        <v>188</v>
      </c>
      <c r="B74" s="337"/>
      <c r="C74" s="413"/>
      <c r="D74" s="244"/>
      <c r="E74" s="244"/>
      <c r="F74" s="244"/>
      <c r="G74" s="244"/>
      <c r="H74" s="434"/>
      <c r="I74" s="245"/>
      <c r="J74" s="245"/>
      <c r="K74" s="337"/>
      <c r="L74" s="249"/>
      <c r="M74" s="250"/>
      <c r="N74" s="98" t="e">
        <f t="shared" ref="N74:N137" si="1">IF(M74&lt;0,0,1-(M74/L74))</f>
        <v>#DIV/0!</v>
      </c>
      <c r="O74" s="321">
        <f>FŐLAP!$E$8</f>
        <v>0</v>
      </c>
      <c r="P74" s="320">
        <f>FŐLAP!$C$10</f>
        <v>0</v>
      </c>
      <c r="Q74" s="322" t="s">
        <v>548</v>
      </c>
    </row>
    <row r="75" spans="1:17" ht="50.1" hidden="1" customHeight="1" x14ac:dyDescent="0.25">
      <c r="A75" s="100" t="s">
        <v>189</v>
      </c>
      <c r="B75" s="337"/>
      <c r="C75" s="413"/>
      <c r="D75" s="244"/>
      <c r="E75" s="244"/>
      <c r="F75" s="244"/>
      <c r="G75" s="244"/>
      <c r="H75" s="434"/>
      <c r="I75" s="245"/>
      <c r="J75" s="245"/>
      <c r="K75" s="337"/>
      <c r="L75" s="249"/>
      <c r="M75" s="250"/>
      <c r="N75" s="98" t="e">
        <f t="shared" si="1"/>
        <v>#DIV/0!</v>
      </c>
      <c r="O75" s="321">
        <f>FŐLAP!$E$8</f>
        <v>0</v>
      </c>
      <c r="P75" s="320">
        <f>FŐLAP!$C$10</f>
        <v>0</v>
      </c>
      <c r="Q75" s="322" t="s">
        <v>548</v>
      </c>
    </row>
    <row r="76" spans="1:17" ht="50.1" hidden="1" customHeight="1" x14ac:dyDescent="0.25">
      <c r="A76" s="100" t="s">
        <v>190</v>
      </c>
      <c r="B76" s="337"/>
      <c r="C76" s="413"/>
      <c r="D76" s="244"/>
      <c r="E76" s="244"/>
      <c r="F76" s="244"/>
      <c r="G76" s="244"/>
      <c r="H76" s="434"/>
      <c r="I76" s="245"/>
      <c r="J76" s="245"/>
      <c r="K76" s="337"/>
      <c r="L76" s="249"/>
      <c r="M76" s="250"/>
      <c r="N76" s="98" t="e">
        <f t="shared" si="1"/>
        <v>#DIV/0!</v>
      </c>
      <c r="O76" s="321">
        <f>FŐLAP!$E$8</f>
        <v>0</v>
      </c>
      <c r="P76" s="320">
        <f>FŐLAP!$C$10</f>
        <v>0</v>
      </c>
      <c r="Q76" s="322" t="s">
        <v>548</v>
      </c>
    </row>
    <row r="77" spans="1:17" ht="50.1" hidden="1" customHeight="1" x14ac:dyDescent="0.25">
      <c r="A77" s="100" t="s">
        <v>191</v>
      </c>
      <c r="B77" s="337"/>
      <c r="C77" s="413"/>
      <c r="D77" s="244"/>
      <c r="E77" s="244"/>
      <c r="F77" s="244"/>
      <c r="G77" s="244"/>
      <c r="H77" s="434"/>
      <c r="I77" s="245"/>
      <c r="J77" s="245"/>
      <c r="K77" s="337"/>
      <c r="L77" s="249"/>
      <c r="M77" s="250"/>
      <c r="N77" s="98" t="e">
        <f t="shared" si="1"/>
        <v>#DIV/0!</v>
      </c>
      <c r="O77" s="321">
        <f>FŐLAP!$E$8</f>
        <v>0</v>
      </c>
      <c r="P77" s="320">
        <f>FŐLAP!$C$10</f>
        <v>0</v>
      </c>
      <c r="Q77" s="322" t="s">
        <v>548</v>
      </c>
    </row>
    <row r="78" spans="1:17" ht="50.1" hidden="1" customHeight="1" x14ac:dyDescent="0.25">
      <c r="A78" s="100" t="s">
        <v>192</v>
      </c>
      <c r="B78" s="337"/>
      <c r="C78" s="413"/>
      <c r="D78" s="244"/>
      <c r="E78" s="244"/>
      <c r="F78" s="244"/>
      <c r="G78" s="244"/>
      <c r="H78" s="434"/>
      <c r="I78" s="245"/>
      <c r="J78" s="245"/>
      <c r="K78" s="337"/>
      <c r="L78" s="249"/>
      <c r="M78" s="250"/>
      <c r="N78" s="98" t="e">
        <f t="shared" si="1"/>
        <v>#DIV/0!</v>
      </c>
      <c r="O78" s="321">
        <f>FŐLAP!$E$8</f>
        <v>0</v>
      </c>
      <c r="P78" s="320">
        <f>FŐLAP!$C$10</f>
        <v>0</v>
      </c>
      <c r="Q78" s="322" t="s">
        <v>548</v>
      </c>
    </row>
    <row r="79" spans="1:17" ht="50.1" hidden="1" customHeight="1" x14ac:dyDescent="0.25">
      <c r="A79" s="101" t="s">
        <v>193</v>
      </c>
      <c r="B79" s="337"/>
      <c r="C79" s="413"/>
      <c r="D79" s="244"/>
      <c r="E79" s="244"/>
      <c r="F79" s="244"/>
      <c r="G79" s="244"/>
      <c r="H79" s="434"/>
      <c r="I79" s="245"/>
      <c r="J79" s="245"/>
      <c r="K79" s="337"/>
      <c r="L79" s="249"/>
      <c r="M79" s="250"/>
      <c r="N79" s="98" t="e">
        <f t="shared" si="1"/>
        <v>#DIV/0!</v>
      </c>
      <c r="O79" s="321">
        <f>FŐLAP!$E$8</f>
        <v>0</v>
      </c>
      <c r="P79" s="320">
        <f>FŐLAP!$C$10</f>
        <v>0</v>
      </c>
      <c r="Q79" s="322" t="s">
        <v>548</v>
      </c>
    </row>
    <row r="80" spans="1:17" ht="50.1" hidden="1" customHeight="1" x14ac:dyDescent="0.25">
      <c r="A80" s="100" t="s">
        <v>194</v>
      </c>
      <c r="B80" s="337"/>
      <c r="C80" s="413"/>
      <c r="D80" s="244"/>
      <c r="E80" s="244"/>
      <c r="F80" s="244"/>
      <c r="G80" s="244"/>
      <c r="H80" s="434"/>
      <c r="I80" s="245"/>
      <c r="J80" s="245"/>
      <c r="K80" s="337"/>
      <c r="L80" s="249"/>
      <c r="M80" s="250"/>
      <c r="N80" s="98" t="e">
        <f t="shared" si="1"/>
        <v>#DIV/0!</v>
      </c>
      <c r="O80" s="321">
        <f>FŐLAP!$E$8</f>
        <v>0</v>
      </c>
      <c r="P80" s="320">
        <f>FŐLAP!$C$10</f>
        <v>0</v>
      </c>
      <c r="Q80" s="322" t="s">
        <v>548</v>
      </c>
    </row>
    <row r="81" spans="1:17" ht="50.1" hidden="1" customHeight="1" collapsed="1" x14ac:dyDescent="0.25">
      <c r="A81" s="100" t="s">
        <v>195</v>
      </c>
      <c r="B81" s="337"/>
      <c r="C81" s="413"/>
      <c r="D81" s="244"/>
      <c r="E81" s="244"/>
      <c r="F81" s="244"/>
      <c r="G81" s="244"/>
      <c r="H81" s="434"/>
      <c r="I81" s="245"/>
      <c r="J81" s="245"/>
      <c r="K81" s="337"/>
      <c r="L81" s="249"/>
      <c r="M81" s="250"/>
      <c r="N81" s="98" t="e">
        <f t="shared" si="1"/>
        <v>#DIV/0!</v>
      </c>
      <c r="O81" s="321">
        <f>FŐLAP!$E$8</f>
        <v>0</v>
      </c>
      <c r="P81" s="320">
        <f>FŐLAP!$C$10</f>
        <v>0</v>
      </c>
      <c r="Q81" s="322" t="s">
        <v>548</v>
      </c>
    </row>
    <row r="82" spans="1:17" ht="50.1" hidden="1" customHeight="1" x14ac:dyDescent="0.25">
      <c r="A82" s="101" t="s">
        <v>196</v>
      </c>
      <c r="B82" s="337"/>
      <c r="C82" s="413"/>
      <c r="D82" s="244"/>
      <c r="E82" s="244"/>
      <c r="F82" s="244"/>
      <c r="G82" s="244"/>
      <c r="H82" s="434"/>
      <c r="I82" s="245"/>
      <c r="J82" s="245"/>
      <c r="K82" s="337"/>
      <c r="L82" s="249"/>
      <c r="M82" s="250"/>
      <c r="N82" s="98" t="e">
        <f t="shared" si="1"/>
        <v>#DIV/0!</v>
      </c>
      <c r="O82" s="321">
        <f>FŐLAP!$E$8</f>
        <v>0</v>
      </c>
      <c r="P82" s="320">
        <f>FŐLAP!$C$10</f>
        <v>0</v>
      </c>
      <c r="Q82" s="322" t="s">
        <v>548</v>
      </c>
    </row>
    <row r="83" spans="1:17" ht="50.1" hidden="1" customHeight="1" x14ac:dyDescent="0.25">
      <c r="A83" s="100" t="s">
        <v>197</v>
      </c>
      <c r="B83" s="337"/>
      <c r="C83" s="413"/>
      <c r="D83" s="244"/>
      <c r="E83" s="244"/>
      <c r="F83" s="244"/>
      <c r="G83" s="244"/>
      <c r="H83" s="434"/>
      <c r="I83" s="245"/>
      <c r="J83" s="245"/>
      <c r="K83" s="337"/>
      <c r="L83" s="249"/>
      <c r="M83" s="250"/>
      <c r="N83" s="98" t="e">
        <f t="shared" si="1"/>
        <v>#DIV/0!</v>
      </c>
      <c r="O83" s="321">
        <f>FŐLAP!$E$8</f>
        <v>0</v>
      </c>
      <c r="P83" s="320">
        <f>FŐLAP!$C$10</f>
        <v>0</v>
      </c>
      <c r="Q83" s="322" t="s">
        <v>548</v>
      </c>
    </row>
    <row r="84" spans="1:17" ht="50.1" hidden="1" customHeight="1" x14ac:dyDescent="0.25">
      <c r="A84" s="100" t="s">
        <v>198</v>
      </c>
      <c r="B84" s="337"/>
      <c r="C84" s="413"/>
      <c r="D84" s="244"/>
      <c r="E84" s="244"/>
      <c r="F84" s="244"/>
      <c r="G84" s="244"/>
      <c r="H84" s="434"/>
      <c r="I84" s="245"/>
      <c r="J84" s="245"/>
      <c r="K84" s="337"/>
      <c r="L84" s="249"/>
      <c r="M84" s="250"/>
      <c r="N84" s="98" t="e">
        <f t="shared" si="1"/>
        <v>#DIV/0!</v>
      </c>
      <c r="O84" s="321">
        <f>FŐLAP!$E$8</f>
        <v>0</v>
      </c>
      <c r="P84" s="320">
        <f>FŐLAP!$C$10</f>
        <v>0</v>
      </c>
      <c r="Q84" s="322" t="s">
        <v>548</v>
      </c>
    </row>
    <row r="85" spans="1:17" ht="50.1" hidden="1" customHeight="1" x14ac:dyDescent="0.25">
      <c r="A85" s="101" t="s">
        <v>199</v>
      </c>
      <c r="B85" s="337"/>
      <c r="C85" s="413"/>
      <c r="D85" s="244"/>
      <c r="E85" s="244"/>
      <c r="F85" s="244"/>
      <c r="G85" s="244"/>
      <c r="H85" s="434"/>
      <c r="I85" s="245"/>
      <c r="J85" s="245"/>
      <c r="K85" s="337"/>
      <c r="L85" s="249"/>
      <c r="M85" s="250"/>
      <c r="N85" s="98" t="e">
        <f t="shared" si="1"/>
        <v>#DIV/0!</v>
      </c>
      <c r="O85" s="321">
        <f>FŐLAP!$E$8</f>
        <v>0</v>
      </c>
      <c r="P85" s="320">
        <f>FŐLAP!$C$10</f>
        <v>0</v>
      </c>
      <c r="Q85" s="322" t="s">
        <v>548</v>
      </c>
    </row>
    <row r="86" spans="1:17" ht="50.1" hidden="1" customHeight="1" x14ac:dyDescent="0.25">
      <c r="A86" s="100" t="s">
        <v>200</v>
      </c>
      <c r="B86" s="337"/>
      <c r="C86" s="413"/>
      <c r="D86" s="244"/>
      <c r="E86" s="244"/>
      <c r="F86" s="244"/>
      <c r="G86" s="244"/>
      <c r="H86" s="434"/>
      <c r="I86" s="245"/>
      <c r="J86" s="245"/>
      <c r="K86" s="337"/>
      <c r="L86" s="249"/>
      <c r="M86" s="250"/>
      <c r="N86" s="98" t="e">
        <f t="shared" si="1"/>
        <v>#DIV/0!</v>
      </c>
      <c r="O86" s="321">
        <f>FŐLAP!$E$8</f>
        <v>0</v>
      </c>
      <c r="P86" s="320">
        <f>FŐLAP!$C$10</f>
        <v>0</v>
      </c>
      <c r="Q86" s="322" t="s">
        <v>548</v>
      </c>
    </row>
    <row r="87" spans="1:17" ht="50.1" hidden="1" customHeight="1" x14ac:dyDescent="0.25">
      <c r="A87" s="100" t="s">
        <v>201</v>
      </c>
      <c r="B87" s="337"/>
      <c r="C87" s="413"/>
      <c r="D87" s="244"/>
      <c r="E87" s="244"/>
      <c r="F87" s="244"/>
      <c r="G87" s="244"/>
      <c r="H87" s="434"/>
      <c r="I87" s="245"/>
      <c r="J87" s="245"/>
      <c r="K87" s="337"/>
      <c r="L87" s="249"/>
      <c r="M87" s="250"/>
      <c r="N87" s="98" t="e">
        <f t="shared" si="1"/>
        <v>#DIV/0!</v>
      </c>
      <c r="O87" s="321">
        <f>FŐLAP!$E$8</f>
        <v>0</v>
      </c>
      <c r="P87" s="320">
        <f>FŐLAP!$C$10</f>
        <v>0</v>
      </c>
      <c r="Q87" s="322" t="s">
        <v>548</v>
      </c>
    </row>
    <row r="88" spans="1:17" ht="50.1" hidden="1" customHeight="1" x14ac:dyDescent="0.25">
      <c r="A88" s="101" t="s">
        <v>202</v>
      </c>
      <c r="B88" s="337"/>
      <c r="C88" s="413"/>
      <c r="D88" s="244"/>
      <c r="E88" s="244"/>
      <c r="F88" s="244"/>
      <c r="G88" s="244"/>
      <c r="H88" s="434"/>
      <c r="I88" s="245"/>
      <c r="J88" s="245"/>
      <c r="K88" s="337"/>
      <c r="L88" s="249"/>
      <c r="M88" s="250"/>
      <c r="N88" s="98" t="e">
        <f t="shared" si="1"/>
        <v>#DIV/0!</v>
      </c>
      <c r="O88" s="321">
        <f>FŐLAP!$E$8</f>
        <v>0</v>
      </c>
      <c r="P88" s="320">
        <f>FŐLAP!$C$10</f>
        <v>0</v>
      </c>
      <c r="Q88" s="322" t="s">
        <v>548</v>
      </c>
    </row>
    <row r="89" spans="1:17" ht="50.1" hidden="1" customHeight="1" x14ac:dyDescent="0.25">
      <c r="A89" s="100" t="s">
        <v>203</v>
      </c>
      <c r="B89" s="337"/>
      <c r="C89" s="413"/>
      <c r="D89" s="244"/>
      <c r="E89" s="244"/>
      <c r="F89" s="244"/>
      <c r="G89" s="244"/>
      <c r="H89" s="434"/>
      <c r="I89" s="245"/>
      <c r="J89" s="245"/>
      <c r="K89" s="337"/>
      <c r="L89" s="249"/>
      <c r="M89" s="250"/>
      <c r="N89" s="98" t="e">
        <f t="shared" si="1"/>
        <v>#DIV/0!</v>
      </c>
      <c r="O89" s="321">
        <f>FŐLAP!$E$8</f>
        <v>0</v>
      </c>
      <c r="P89" s="320">
        <f>FŐLAP!$C$10</f>
        <v>0</v>
      </c>
      <c r="Q89" s="322" t="s">
        <v>548</v>
      </c>
    </row>
    <row r="90" spans="1:17" ht="50.1" hidden="1" customHeight="1" x14ac:dyDescent="0.25">
      <c r="A90" s="100" t="s">
        <v>204</v>
      </c>
      <c r="B90" s="337"/>
      <c r="C90" s="413"/>
      <c r="D90" s="244"/>
      <c r="E90" s="244"/>
      <c r="F90" s="244"/>
      <c r="G90" s="244"/>
      <c r="H90" s="434"/>
      <c r="I90" s="245"/>
      <c r="J90" s="245"/>
      <c r="K90" s="337"/>
      <c r="L90" s="249"/>
      <c r="M90" s="250"/>
      <c r="N90" s="98" t="e">
        <f t="shared" si="1"/>
        <v>#DIV/0!</v>
      </c>
      <c r="O90" s="321">
        <f>FŐLAP!$E$8</f>
        <v>0</v>
      </c>
      <c r="P90" s="320">
        <f>FŐLAP!$C$10</f>
        <v>0</v>
      </c>
      <c r="Q90" s="322" t="s">
        <v>548</v>
      </c>
    </row>
    <row r="91" spans="1:17" ht="50.1" hidden="1" customHeight="1" x14ac:dyDescent="0.25">
      <c r="A91" s="101" t="s">
        <v>205</v>
      </c>
      <c r="B91" s="337"/>
      <c r="C91" s="413"/>
      <c r="D91" s="244"/>
      <c r="E91" s="244"/>
      <c r="F91" s="244"/>
      <c r="G91" s="244"/>
      <c r="H91" s="434"/>
      <c r="I91" s="245"/>
      <c r="J91" s="245"/>
      <c r="K91" s="337"/>
      <c r="L91" s="249"/>
      <c r="M91" s="250"/>
      <c r="N91" s="98" t="e">
        <f t="shared" si="1"/>
        <v>#DIV/0!</v>
      </c>
      <c r="O91" s="321">
        <f>FŐLAP!$E$8</f>
        <v>0</v>
      </c>
      <c r="P91" s="320">
        <f>FŐLAP!$C$10</f>
        <v>0</v>
      </c>
      <c r="Q91" s="322" t="s">
        <v>548</v>
      </c>
    </row>
    <row r="92" spans="1:17" ht="50.1" hidden="1" customHeight="1" x14ac:dyDescent="0.25">
      <c r="A92" s="100" t="s">
        <v>206</v>
      </c>
      <c r="B92" s="337"/>
      <c r="C92" s="413"/>
      <c r="D92" s="244"/>
      <c r="E92" s="244"/>
      <c r="F92" s="244"/>
      <c r="G92" s="244"/>
      <c r="H92" s="434"/>
      <c r="I92" s="245"/>
      <c r="J92" s="245"/>
      <c r="K92" s="337"/>
      <c r="L92" s="249"/>
      <c r="M92" s="250"/>
      <c r="N92" s="98" t="e">
        <f t="shared" si="1"/>
        <v>#DIV/0!</v>
      </c>
      <c r="O92" s="321">
        <f>FŐLAP!$E$8</f>
        <v>0</v>
      </c>
      <c r="P92" s="320">
        <f>FŐLAP!$C$10</f>
        <v>0</v>
      </c>
      <c r="Q92" s="322" t="s">
        <v>548</v>
      </c>
    </row>
    <row r="93" spans="1:17" ht="50.1" hidden="1" customHeight="1" x14ac:dyDescent="0.25">
      <c r="A93" s="100" t="s">
        <v>207</v>
      </c>
      <c r="B93" s="337"/>
      <c r="C93" s="413"/>
      <c r="D93" s="244"/>
      <c r="E93" s="244"/>
      <c r="F93" s="244"/>
      <c r="G93" s="244"/>
      <c r="H93" s="434"/>
      <c r="I93" s="245"/>
      <c r="J93" s="245"/>
      <c r="K93" s="337"/>
      <c r="L93" s="249"/>
      <c r="M93" s="250"/>
      <c r="N93" s="98" t="e">
        <f t="shared" si="1"/>
        <v>#DIV/0!</v>
      </c>
      <c r="O93" s="321">
        <f>FŐLAP!$E$8</f>
        <v>0</v>
      </c>
      <c r="P93" s="320">
        <f>FŐLAP!$C$10</f>
        <v>0</v>
      </c>
      <c r="Q93" s="322" t="s">
        <v>548</v>
      </c>
    </row>
    <row r="94" spans="1:17" ht="50.1" hidden="1" customHeight="1" x14ac:dyDescent="0.25">
      <c r="A94" s="100" t="s">
        <v>208</v>
      </c>
      <c r="B94" s="337"/>
      <c r="C94" s="413"/>
      <c r="D94" s="244"/>
      <c r="E94" s="244"/>
      <c r="F94" s="244"/>
      <c r="G94" s="244"/>
      <c r="H94" s="434"/>
      <c r="I94" s="245"/>
      <c r="J94" s="245"/>
      <c r="K94" s="337"/>
      <c r="L94" s="249"/>
      <c r="M94" s="250"/>
      <c r="N94" s="98" t="e">
        <f t="shared" si="1"/>
        <v>#DIV/0!</v>
      </c>
      <c r="O94" s="321">
        <f>FŐLAP!$E$8</f>
        <v>0</v>
      </c>
      <c r="P94" s="320">
        <f>FŐLAP!$C$10</f>
        <v>0</v>
      </c>
      <c r="Q94" s="322" t="s">
        <v>548</v>
      </c>
    </row>
    <row r="95" spans="1:17" ht="50.1" hidden="1" customHeight="1" x14ac:dyDescent="0.25">
      <c r="A95" s="100" t="s">
        <v>209</v>
      </c>
      <c r="B95" s="337"/>
      <c r="C95" s="413"/>
      <c r="D95" s="244"/>
      <c r="E95" s="244"/>
      <c r="F95" s="244"/>
      <c r="G95" s="244"/>
      <c r="H95" s="434"/>
      <c r="I95" s="245"/>
      <c r="J95" s="245"/>
      <c r="K95" s="337"/>
      <c r="L95" s="249"/>
      <c r="M95" s="250"/>
      <c r="N95" s="98" t="e">
        <f t="shared" si="1"/>
        <v>#DIV/0!</v>
      </c>
      <c r="O95" s="321">
        <f>FŐLAP!$E$8</f>
        <v>0</v>
      </c>
      <c r="P95" s="320">
        <f>FŐLAP!$C$10</f>
        <v>0</v>
      </c>
      <c r="Q95" s="322" t="s">
        <v>548</v>
      </c>
    </row>
    <row r="96" spans="1:17" ht="50.1" hidden="1" customHeight="1" x14ac:dyDescent="0.25">
      <c r="A96" s="101" t="s">
        <v>210</v>
      </c>
      <c r="B96" s="337"/>
      <c r="C96" s="413"/>
      <c r="D96" s="244"/>
      <c r="E96" s="244"/>
      <c r="F96" s="244"/>
      <c r="G96" s="244"/>
      <c r="H96" s="434"/>
      <c r="I96" s="245"/>
      <c r="J96" s="245"/>
      <c r="K96" s="337"/>
      <c r="L96" s="249"/>
      <c r="M96" s="250"/>
      <c r="N96" s="98" t="e">
        <f t="shared" si="1"/>
        <v>#DIV/0!</v>
      </c>
      <c r="O96" s="321">
        <f>FŐLAP!$E$8</f>
        <v>0</v>
      </c>
      <c r="P96" s="320">
        <f>FŐLAP!$C$10</f>
        <v>0</v>
      </c>
      <c r="Q96" s="322" t="s">
        <v>548</v>
      </c>
    </row>
    <row r="97" spans="1:17" ht="50.1" hidden="1" customHeight="1" x14ac:dyDescent="0.25">
      <c r="A97" s="100" t="s">
        <v>211</v>
      </c>
      <c r="B97" s="337"/>
      <c r="C97" s="413"/>
      <c r="D97" s="244"/>
      <c r="E97" s="244"/>
      <c r="F97" s="244"/>
      <c r="G97" s="244"/>
      <c r="H97" s="434"/>
      <c r="I97" s="245"/>
      <c r="J97" s="245"/>
      <c r="K97" s="337"/>
      <c r="L97" s="249"/>
      <c r="M97" s="250"/>
      <c r="N97" s="98" t="e">
        <f t="shared" si="1"/>
        <v>#DIV/0!</v>
      </c>
      <c r="O97" s="321">
        <f>FŐLAP!$E$8</f>
        <v>0</v>
      </c>
      <c r="P97" s="320">
        <f>FŐLAP!$C$10</f>
        <v>0</v>
      </c>
      <c r="Q97" s="322" t="s">
        <v>548</v>
      </c>
    </row>
    <row r="98" spans="1:17" ht="50.1" hidden="1" customHeight="1" x14ac:dyDescent="0.25">
      <c r="A98" s="100" t="s">
        <v>212</v>
      </c>
      <c r="B98" s="337"/>
      <c r="C98" s="413"/>
      <c r="D98" s="244"/>
      <c r="E98" s="244"/>
      <c r="F98" s="244"/>
      <c r="G98" s="244"/>
      <c r="H98" s="434"/>
      <c r="I98" s="245"/>
      <c r="J98" s="245"/>
      <c r="K98" s="337"/>
      <c r="L98" s="249"/>
      <c r="M98" s="250"/>
      <c r="N98" s="98" t="e">
        <f t="shared" si="1"/>
        <v>#DIV/0!</v>
      </c>
      <c r="O98" s="321">
        <f>FŐLAP!$E$8</f>
        <v>0</v>
      </c>
      <c r="P98" s="320">
        <f>FŐLAP!$C$10</f>
        <v>0</v>
      </c>
      <c r="Q98" s="322" t="s">
        <v>548</v>
      </c>
    </row>
    <row r="99" spans="1:17" ht="50.1" hidden="1" customHeight="1" x14ac:dyDescent="0.25">
      <c r="A99" s="101" t="s">
        <v>213</v>
      </c>
      <c r="B99" s="337"/>
      <c r="C99" s="413"/>
      <c r="D99" s="244"/>
      <c r="E99" s="244"/>
      <c r="F99" s="244"/>
      <c r="G99" s="244"/>
      <c r="H99" s="434"/>
      <c r="I99" s="245"/>
      <c r="J99" s="245"/>
      <c r="K99" s="337"/>
      <c r="L99" s="249"/>
      <c r="M99" s="250"/>
      <c r="N99" s="98" t="e">
        <f t="shared" si="1"/>
        <v>#DIV/0!</v>
      </c>
      <c r="O99" s="321">
        <f>FŐLAP!$E$8</f>
        <v>0</v>
      </c>
      <c r="P99" s="320">
        <f>FŐLAP!$C$10</f>
        <v>0</v>
      </c>
      <c r="Q99" s="322" t="s">
        <v>548</v>
      </c>
    </row>
    <row r="100" spans="1:17" ht="50.1" hidden="1" customHeight="1" x14ac:dyDescent="0.25">
      <c r="A100" s="100" t="s">
        <v>214</v>
      </c>
      <c r="B100" s="337"/>
      <c r="C100" s="413"/>
      <c r="D100" s="244"/>
      <c r="E100" s="244"/>
      <c r="F100" s="244"/>
      <c r="G100" s="244"/>
      <c r="H100" s="434"/>
      <c r="I100" s="245"/>
      <c r="J100" s="245"/>
      <c r="K100" s="337"/>
      <c r="L100" s="249"/>
      <c r="M100" s="250"/>
      <c r="N100" s="98" t="e">
        <f t="shared" si="1"/>
        <v>#DIV/0!</v>
      </c>
      <c r="O100" s="321">
        <f>FŐLAP!$E$8</f>
        <v>0</v>
      </c>
      <c r="P100" s="320">
        <f>FŐLAP!$C$10</f>
        <v>0</v>
      </c>
      <c r="Q100" s="322" t="s">
        <v>548</v>
      </c>
    </row>
    <row r="101" spans="1:17" ht="50.1" hidden="1" customHeight="1" x14ac:dyDescent="0.25">
      <c r="A101" s="100" t="s">
        <v>215</v>
      </c>
      <c r="B101" s="337"/>
      <c r="C101" s="413"/>
      <c r="D101" s="244"/>
      <c r="E101" s="244"/>
      <c r="F101" s="244"/>
      <c r="G101" s="244"/>
      <c r="H101" s="434"/>
      <c r="I101" s="245"/>
      <c r="J101" s="245"/>
      <c r="K101" s="337"/>
      <c r="L101" s="249"/>
      <c r="M101" s="250"/>
      <c r="N101" s="98" t="e">
        <f t="shared" si="1"/>
        <v>#DIV/0!</v>
      </c>
      <c r="O101" s="321">
        <f>FŐLAP!$E$8</f>
        <v>0</v>
      </c>
      <c r="P101" s="320">
        <f>FŐLAP!$C$10</f>
        <v>0</v>
      </c>
      <c r="Q101" s="322" t="s">
        <v>548</v>
      </c>
    </row>
    <row r="102" spans="1:17" ht="50.1" hidden="1" customHeight="1" collapsed="1" x14ac:dyDescent="0.25">
      <c r="A102" s="101" t="s">
        <v>216</v>
      </c>
      <c r="B102" s="337"/>
      <c r="C102" s="413"/>
      <c r="D102" s="244"/>
      <c r="E102" s="244"/>
      <c r="F102" s="244"/>
      <c r="G102" s="244"/>
      <c r="H102" s="434"/>
      <c r="I102" s="245"/>
      <c r="J102" s="245"/>
      <c r="K102" s="337"/>
      <c r="L102" s="249"/>
      <c r="M102" s="250"/>
      <c r="N102" s="98" t="e">
        <f t="shared" si="1"/>
        <v>#DIV/0!</v>
      </c>
      <c r="O102" s="321">
        <f>FŐLAP!$E$8</f>
        <v>0</v>
      </c>
      <c r="P102" s="320">
        <f>FŐLAP!$C$10</f>
        <v>0</v>
      </c>
      <c r="Q102" s="322" t="s">
        <v>548</v>
      </c>
    </row>
    <row r="103" spans="1:17" ht="50.1" hidden="1" customHeight="1" x14ac:dyDescent="0.25">
      <c r="A103" s="100" t="s">
        <v>217</v>
      </c>
      <c r="B103" s="337"/>
      <c r="C103" s="413"/>
      <c r="D103" s="244"/>
      <c r="E103" s="244"/>
      <c r="F103" s="244"/>
      <c r="G103" s="244"/>
      <c r="H103" s="434"/>
      <c r="I103" s="245"/>
      <c r="J103" s="245"/>
      <c r="K103" s="337"/>
      <c r="L103" s="249"/>
      <c r="M103" s="250"/>
      <c r="N103" s="98" t="e">
        <f t="shared" si="1"/>
        <v>#DIV/0!</v>
      </c>
      <c r="O103" s="321">
        <f>FŐLAP!$E$8</f>
        <v>0</v>
      </c>
      <c r="P103" s="320">
        <f>FŐLAP!$C$10</f>
        <v>0</v>
      </c>
      <c r="Q103" s="322" t="s">
        <v>548</v>
      </c>
    </row>
    <row r="104" spans="1:17" ht="50.1" hidden="1" customHeight="1" x14ac:dyDescent="0.25">
      <c r="A104" s="100" t="s">
        <v>218</v>
      </c>
      <c r="B104" s="337"/>
      <c r="C104" s="413"/>
      <c r="D104" s="244"/>
      <c r="E104" s="244"/>
      <c r="F104" s="244"/>
      <c r="G104" s="244"/>
      <c r="H104" s="434"/>
      <c r="I104" s="245"/>
      <c r="J104" s="245"/>
      <c r="K104" s="337"/>
      <c r="L104" s="249"/>
      <c r="M104" s="250"/>
      <c r="N104" s="98" t="e">
        <f t="shared" si="1"/>
        <v>#DIV/0!</v>
      </c>
      <c r="O104" s="321">
        <f>FŐLAP!$E$8</f>
        <v>0</v>
      </c>
      <c r="P104" s="320">
        <f>FŐLAP!$C$10</f>
        <v>0</v>
      </c>
      <c r="Q104" s="322" t="s">
        <v>548</v>
      </c>
    </row>
    <row r="105" spans="1:17" ht="50.1" hidden="1" customHeight="1" x14ac:dyDescent="0.25">
      <c r="A105" s="101" t="s">
        <v>219</v>
      </c>
      <c r="B105" s="337"/>
      <c r="C105" s="413"/>
      <c r="D105" s="244"/>
      <c r="E105" s="244"/>
      <c r="F105" s="244"/>
      <c r="G105" s="244"/>
      <c r="H105" s="434"/>
      <c r="I105" s="245"/>
      <c r="J105" s="245"/>
      <c r="K105" s="337"/>
      <c r="L105" s="249"/>
      <c r="M105" s="250"/>
      <c r="N105" s="98" t="e">
        <f t="shared" si="1"/>
        <v>#DIV/0!</v>
      </c>
      <c r="O105" s="321">
        <f>FŐLAP!$E$8</f>
        <v>0</v>
      </c>
      <c r="P105" s="320">
        <f>FŐLAP!$C$10</f>
        <v>0</v>
      </c>
      <c r="Q105" s="322" t="s">
        <v>548</v>
      </c>
    </row>
    <row r="106" spans="1:17" ht="50.1" hidden="1" customHeight="1" x14ac:dyDescent="0.25">
      <c r="A106" s="100" t="s">
        <v>220</v>
      </c>
      <c r="B106" s="337"/>
      <c r="C106" s="413"/>
      <c r="D106" s="244"/>
      <c r="E106" s="244"/>
      <c r="F106" s="244"/>
      <c r="G106" s="244"/>
      <c r="H106" s="434"/>
      <c r="I106" s="245"/>
      <c r="J106" s="245"/>
      <c r="K106" s="337"/>
      <c r="L106" s="249"/>
      <c r="M106" s="250"/>
      <c r="N106" s="98" t="e">
        <f t="shared" si="1"/>
        <v>#DIV/0!</v>
      </c>
      <c r="O106" s="321">
        <f>FŐLAP!$E$8</f>
        <v>0</v>
      </c>
      <c r="P106" s="320">
        <f>FŐLAP!$C$10</f>
        <v>0</v>
      </c>
      <c r="Q106" s="322" t="s">
        <v>548</v>
      </c>
    </row>
    <row r="107" spans="1:17" ht="50.1" hidden="1" customHeight="1" x14ac:dyDescent="0.25">
      <c r="A107" s="100" t="s">
        <v>221</v>
      </c>
      <c r="B107" s="337"/>
      <c r="C107" s="413"/>
      <c r="D107" s="244"/>
      <c r="E107" s="244"/>
      <c r="F107" s="244"/>
      <c r="G107" s="244"/>
      <c r="H107" s="434"/>
      <c r="I107" s="245"/>
      <c r="J107" s="245"/>
      <c r="K107" s="337"/>
      <c r="L107" s="249"/>
      <c r="M107" s="250"/>
      <c r="N107" s="98" t="e">
        <f t="shared" si="1"/>
        <v>#DIV/0!</v>
      </c>
      <c r="O107" s="321">
        <f>FŐLAP!$E$8</f>
        <v>0</v>
      </c>
      <c r="P107" s="320">
        <f>FŐLAP!$C$10</f>
        <v>0</v>
      </c>
      <c r="Q107" s="322" t="s">
        <v>548</v>
      </c>
    </row>
    <row r="108" spans="1:17" ht="50.1" hidden="1" customHeight="1" x14ac:dyDescent="0.25">
      <c r="A108" s="101" t="s">
        <v>222</v>
      </c>
      <c r="B108" s="337"/>
      <c r="C108" s="413"/>
      <c r="D108" s="244"/>
      <c r="E108" s="244"/>
      <c r="F108" s="244"/>
      <c r="G108" s="244"/>
      <c r="H108" s="434"/>
      <c r="I108" s="245"/>
      <c r="J108" s="245"/>
      <c r="K108" s="337"/>
      <c r="L108" s="249"/>
      <c r="M108" s="250"/>
      <c r="N108" s="98" t="e">
        <f t="shared" si="1"/>
        <v>#DIV/0!</v>
      </c>
      <c r="O108" s="321">
        <f>FŐLAP!$E$8</f>
        <v>0</v>
      </c>
      <c r="P108" s="320">
        <f>FŐLAP!$C$10</f>
        <v>0</v>
      </c>
      <c r="Q108" s="322" t="s">
        <v>548</v>
      </c>
    </row>
    <row r="109" spans="1:17" ht="50.1" hidden="1" customHeight="1" x14ac:dyDescent="0.25">
      <c r="A109" s="100" t="s">
        <v>223</v>
      </c>
      <c r="B109" s="337"/>
      <c r="C109" s="413"/>
      <c r="D109" s="244"/>
      <c r="E109" s="244"/>
      <c r="F109" s="244"/>
      <c r="G109" s="244"/>
      <c r="H109" s="434"/>
      <c r="I109" s="245"/>
      <c r="J109" s="245"/>
      <c r="K109" s="337"/>
      <c r="L109" s="249"/>
      <c r="M109" s="250"/>
      <c r="N109" s="98" t="e">
        <f t="shared" si="1"/>
        <v>#DIV/0!</v>
      </c>
      <c r="O109" s="321">
        <f>FŐLAP!$E$8</f>
        <v>0</v>
      </c>
      <c r="P109" s="320">
        <f>FŐLAP!$C$10</f>
        <v>0</v>
      </c>
      <c r="Q109" s="322" t="s">
        <v>548</v>
      </c>
    </row>
    <row r="110" spans="1:17" ht="50.1" hidden="1" customHeight="1" x14ac:dyDescent="0.25">
      <c r="A110" s="100" t="s">
        <v>224</v>
      </c>
      <c r="B110" s="337"/>
      <c r="C110" s="413"/>
      <c r="D110" s="244"/>
      <c r="E110" s="244"/>
      <c r="F110" s="244"/>
      <c r="G110" s="244"/>
      <c r="H110" s="434"/>
      <c r="I110" s="245"/>
      <c r="J110" s="245"/>
      <c r="K110" s="337"/>
      <c r="L110" s="249"/>
      <c r="M110" s="250"/>
      <c r="N110" s="98" t="e">
        <f t="shared" si="1"/>
        <v>#DIV/0!</v>
      </c>
      <c r="O110" s="321">
        <f>FŐLAP!$E$8</f>
        <v>0</v>
      </c>
      <c r="P110" s="320">
        <f>FŐLAP!$C$10</f>
        <v>0</v>
      </c>
      <c r="Q110" s="322" t="s">
        <v>548</v>
      </c>
    </row>
    <row r="111" spans="1:17" ht="50.1" hidden="1" customHeight="1" x14ac:dyDescent="0.25">
      <c r="A111" s="100" t="s">
        <v>225</v>
      </c>
      <c r="B111" s="337"/>
      <c r="C111" s="413"/>
      <c r="D111" s="244"/>
      <c r="E111" s="244"/>
      <c r="F111" s="244"/>
      <c r="G111" s="244"/>
      <c r="H111" s="434"/>
      <c r="I111" s="245"/>
      <c r="J111" s="245"/>
      <c r="K111" s="337"/>
      <c r="L111" s="249"/>
      <c r="M111" s="250"/>
      <c r="N111" s="98" t="e">
        <f t="shared" si="1"/>
        <v>#DIV/0!</v>
      </c>
      <c r="O111" s="321">
        <f>FŐLAP!$E$8</f>
        <v>0</v>
      </c>
      <c r="P111" s="320">
        <f>FŐLAP!$C$10</f>
        <v>0</v>
      </c>
      <c r="Q111" s="322" t="s">
        <v>548</v>
      </c>
    </row>
    <row r="112" spans="1:17" ht="50.1" hidden="1" customHeight="1" x14ac:dyDescent="0.25">
      <c r="A112" s="100" t="s">
        <v>226</v>
      </c>
      <c r="B112" s="337"/>
      <c r="C112" s="413"/>
      <c r="D112" s="244"/>
      <c r="E112" s="244"/>
      <c r="F112" s="244"/>
      <c r="G112" s="244"/>
      <c r="H112" s="434"/>
      <c r="I112" s="245"/>
      <c r="J112" s="245"/>
      <c r="K112" s="337"/>
      <c r="L112" s="249"/>
      <c r="M112" s="250"/>
      <c r="N112" s="98" t="e">
        <f t="shared" si="1"/>
        <v>#DIV/0!</v>
      </c>
      <c r="O112" s="321">
        <f>FŐLAP!$E$8</f>
        <v>0</v>
      </c>
      <c r="P112" s="320">
        <f>FŐLAP!$C$10</f>
        <v>0</v>
      </c>
      <c r="Q112" s="322" t="s">
        <v>548</v>
      </c>
    </row>
    <row r="113" spans="1:17" ht="50.1" hidden="1" customHeight="1" x14ac:dyDescent="0.25">
      <c r="A113" s="101" t="s">
        <v>227</v>
      </c>
      <c r="B113" s="337"/>
      <c r="C113" s="413"/>
      <c r="D113" s="244"/>
      <c r="E113" s="244"/>
      <c r="F113" s="244"/>
      <c r="G113" s="244"/>
      <c r="H113" s="434"/>
      <c r="I113" s="245"/>
      <c r="J113" s="245"/>
      <c r="K113" s="337"/>
      <c r="L113" s="249"/>
      <c r="M113" s="250"/>
      <c r="N113" s="98" t="e">
        <f t="shared" si="1"/>
        <v>#DIV/0!</v>
      </c>
      <c r="O113" s="321">
        <f>FŐLAP!$E$8</f>
        <v>0</v>
      </c>
      <c r="P113" s="320">
        <f>FŐLAP!$C$10</f>
        <v>0</v>
      </c>
      <c r="Q113" s="322" t="s">
        <v>548</v>
      </c>
    </row>
    <row r="114" spans="1:17" ht="50.1" hidden="1" customHeight="1" x14ac:dyDescent="0.25">
      <c r="A114" s="100" t="s">
        <v>228</v>
      </c>
      <c r="B114" s="337"/>
      <c r="C114" s="413"/>
      <c r="D114" s="244"/>
      <c r="E114" s="244"/>
      <c r="F114" s="244"/>
      <c r="G114" s="244"/>
      <c r="H114" s="434"/>
      <c r="I114" s="245"/>
      <c r="J114" s="245"/>
      <c r="K114" s="337"/>
      <c r="L114" s="249"/>
      <c r="M114" s="250"/>
      <c r="N114" s="98" t="e">
        <f t="shared" si="1"/>
        <v>#DIV/0!</v>
      </c>
      <c r="O114" s="321">
        <f>FŐLAP!$E$8</f>
        <v>0</v>
      </c>
      <c r="P114" s="320">
        <f>FŐLAP!$C$10</f>
        <v>0</v>
      </c>
      <c r="Q114" s="322" t="s">
        <v>548</v>
      </c>
    </row>
    <row r="115" spans="1:17" ht="50.1" hidden="1" customHeight="1" x14ac:dyDescent="0.25">
      <c r="A115" s="100" t="s">
        <v>229</v>
      </c>
      <c r="B115" s="337"/>
      <c r="C115" s="413"/>
      <c r="D115" s="244"/>
      <c r="E115" s="244"/>
      <c r="F115" s="244"/>
      <c r="G115" s="244"/>
      <c r="H115" s="434"/>
      <c r="I115" s="245"/>
      <c r="J115" s="245"/>
      <c r="K115" s="337"/>
      <c r="L115" s="249"/>
      <c r="M115" s="250"/>
      <c r="N115" s="98" t="e">
        <f t="shared" si="1"/>
        <v>#DIV/0!</v>
      </c>
      <c r="O115" s="321">
        <f>FŐLAP!$E$8</f>
        <v>0</v>
      </c>
      <c r="P115" s="320">
        <f>FŐLAP!$C$10</f>
        <v>0</v>
      </c>
      <c r="Q115" s="322" t="s">
        <v>548</v>
      </c>
    </row>
    <row r="116" spans="1:17" ht="50.1" hidden="1" customHeight="1" x14ac:dyDescent="0.25">
      <c r="A116" s="101" t="s">
        <v>230</v>
      </c>
      <c r="B116" s="337"/>
      <c r="C116" s="413"/>
      <c r="D116" s="244"/>
      <c r="E116" s="244"/>
      <c r="F116" s="244"/>
      <c r="G116" s="244"/>
      <c r="H116" s="434"/>
      <c r="I116" s="245"/>
      <c r="J116" s="245"/>
      <c r="K116" s="337"/>
      <c r="L116" s="249"/>
      <c r="M116" s="250"/>
      <c r="N116" s="98" t="e">
        <f t="shared" si="1"/>
        <v>#DIV/0!</v>
      </c>
      <c r="O116" s="321">
        <f>FŐLAP!$E$8</f>
        <v>0</v>
      </c>
      <c r="P116" s="320">
        <f>FŐLAP!$C$10</f>
        <v>0</v>
      </c>
      <c r="Q116" s="322" t="s">
        <v>548</v>
      </c>
    </row>
    <row r="117" spans="1:17" ht="50.1" hidden="1" customHeight="1" x14ac:dyDescent="0.25">
      <c r="A117" s="100" t="s">
        <v>231</v>
      </c>
      <c r="B117" s="337"/>
      <c r="C117" s="413"/>
      <c r="D117" s="244"/>
      <c r="E117" s="244"/>
      <c r="F117" s="244"/>
      <c r="G117" s="244"/>
      <c r="H117" s="434"/>
      <c r="I117" s="245"/>
      <c r="J117" s="245"/>
      <c r="K117" s="337"/>
      <c r="L117" s="249"/>
      <c r="M117" s="250"/>
      <c r="N117" s="98" t="e">
        <f t="shared" si="1"/>
        <v>#DIV/0!</v>
      </c>
      <c r="O117" s="321">
        <f>FŐLAP!$E$8</f>
        <v>0</v>
      </c>
      <c r="P117" s="320">
        <f>FŐLAP!$C$10</f>
        <v>0</v>
      </c>
      <c r="Q117" s="322" t="s">
        <v>548</v>
      </c>
    </row>
    <row r="118" spans="1:17" ht="50.1" hidden="1" customHeight="1" x14ac:dyDescent="0.25">
      <c r="A118" s="100" t="s">
        <v>232</v>
      </c>
      <c r="B118" s="337"/>
      <c r="C118" s="413"/>
      <c r="D118" s="244"/>
      <c r="E118" s="244"/>
      <c r="F118" s="244"/>
      <c r="G118" s="244"/>
      <c r="H118" s="434"/>
      <c r="I118" s="245"/>
      <c r="J118" s="245"/>
      <c r="K118" s="337"/>
      <c r="L118" s="249"/>
      <c r="M118" s="250"/>
      <c r="N118" s="98" t="e">
        <f t="shared" si="1"/>
        <v>#DIV/0!</v>
      </c>
      <c r="O118" s="321">
        <f>FŐLAP!$E$8</f>
        <v>0</v>
      </c>
      <c r="P118" s="320">
        <f>FŐLAP!$C$10</f>
        <v>0</v>
      </c>
      <c r="Q118" s="322" t="s">
        <v>548</v>
      </c>
    </row>
    <row r="119" spans="1:17" ht="50.1" hidden="1" customHeight="1" x14ac:dyDescent="0.25">
      <c r="A119" s="101" t="s">
        <v>233</v>
      </c>
      <c r="B119" s="337"/>
      <c r="C119" s="413"/>
      <c r="D119" s="244"/>
      <c r="E119" s="244"/>
      <c r="F119" s="244"/>
      <c r="G119" s="244"/>
      <c r="H119" s="434"/>
      <c r="I119" s="245"/>
      <c r="J119" s="245"/>
      <c r="K119" s="337"/>
      <c r="L119" s="249"/>
      <c r="M119" s="250"/>
      <c r="N119" s="98" t="e">
        <f t="shared" si="1"/>
        <v>#DIV/0!</v>
      </c>
      <c r="O119" s="321">
        <f>FŐLAP!$E$8</f>
        <v>0</v>
      </c>
      <c r="P119" s="320">
        <f>FŐLAP!$C$10</f>
        <v>0</v>
      </c>
      <c r="Q119" s="322" t="s">
        <v>548</v>
      </c>
    </row>
    <row r="120" spans="1:17" ht="50.1" hidden="1" customHeight="1" x14ac:dyDescent="0.25">
      <c r="A120" s="100" t="s">
        <v>234</v>
      </c>
      <c r="B120" s="337"/>
      <c r="C120" s="413"/>
      <c r="D120" s="244"/>
      <c r="E120" s="244"/>
      <c r="F120" s="244"/>
      <c r="G120" s="244"/>
      <c r="H120" s="434"/>
      <c r="I120" s="245"/>
      <c r="J120" s="245"/>
      <c r="K120" s="337"/>
      <c r="L120" s="249"/>
      <c r="M120" s="250"/>
      <c r="N120" s="98" t="e">
        <f t="shared" si="1"/>
        <v>#DIV/0!</v>
      </c>
      <c r="O120" s="321">
        <f>FŐLAP!$E$8</f>
        <v>0</v>
      </c>
      <c r="P120" s="320">
        <f>FŐLAP!$C$10</f>
        <v>0</v>
      </c>
      <c r="Q120" s="322" t="s">
        <v>548</v>
      </c>
    </row>
    <row r="121" spans="1:17" ht="50.1" hidden="1" customHeight="1" x14ac:dyDescent="0.25">
      <c r="A121" s="100" t="s">
        <v>235</v>
      </c>
      <c r="B121" s="337"/>
      <c r="C121" s="413"/>
      <c r="D121" s="244"/>
      <c r="E121" s="244"/>
      <c r="F121" s="244"/>
      <c r="G121" s="244"/>
      <c r="H121" s="434"/>
      <c r="I121" s="245"/>
      <c r="J121" s="245"/>
      <c r="K121" s="337"/>
      <c r="L121" s="249"/>
      <c r="M121" s="250"/>
      <c r="N121" s="98" t="e">
        <f t="shared" si="1"/>
        <v>#DIV/0!</v>
      </c>
      <c r="O121" s="321">
        <f>FŐLAP!$E$8</f>
        <v>0</v>
      </c>
      <c r="P121" s="320">
        <f>FŐLAP!$C$10</f>
        <v>0</v>
      </c>
      <c r="Q121" s="322" t="s">
        <v>548</v>
      </c>
    </row>
    <row r="122" spans="1:17" ht="50.1" hidden="1" customHeight="1" x14ac:dyDescent="0.25">
      <c r="A122" s="101" t="s">
        <v>236</v>
      </c>
      <c r="B122" s="337"/>
      <c r="C122" s="413"/>
      <c r="D122" s="244"/>
      <c r="E122" s="244"/>
      <c r="F122" s="244"/>
      <c r="G122" s="244"/>
      <c r="H122" s="434"/>
      <c r="I122" s="245"/>
      <c r="J122" s="245"/>
      <c r="K122" s="337"/>
      <c r="L122" s="249"/>
      <c r="M122" s="250"/>
      <c r="N122" s="98" t="e">
        <f t="shared" si="1"/>
        <v>#DIV/0!</v>
      </c>
      <c r="O122" s="321">
        <f>FŐLAP!$E$8</f>
        <v>0</v>
      </c>
      <c r="P122" s="320">
        <f>FŐLAP!$C$10</f>
        <v>0</v>
      </c>
      <c r="Q122" s="322" t="s">
        <v>548</v>
      </c>
    </row>
    <row r="123" spans="1:17" ht="50.1" hidden="1" customHeight="1" collapsed="1" x14ac:dyDescent="0.25">
      <c r="A123" s="100" t="s">
        <v>237</v>
      </c>
      <c r="B123" s="337"/>
      <c r="C123" s="413"/>
      <c r="D123" s="244"/>
      <c r="E123" s="244"/>
      <c r="F123" s="244"/>
      <c r="G123" s="244"/>
      <c r="H123" s="434"/>
      <c r="I123" s="245"/>
      <c r="J123" s="245"/>
      <c r="K123" s="337"/>
      <c r="L123" s="249"/>
      <c r="M123" s="250"/>
      <c r="N123" s="98" t="e">
        <f t="shared" si="1"/>
        <v>#DIV/0!</v>
      </c>
      <c r="O123" s="321">
        <f>FŐLAP!$E$8</f>
        <v>0</v>
      </c>
      <c r="P123" s="320">
        <f>FŐLAP!$C$10</f>
        <v>0</v>
      </c>
      <c r="Q123" s="322" t="s">
        <v>548</v>
      </c>
    </row>
    <row r="124" spans="1:17" ht="50.1" hidden="1" customHeight="1" x14ac:dyDescent="0.25">
      <c r="A124" s="100" t="s">
        <v>238</v>
      </c>
      <c r="B124" s="337"/>
      <c r="C124" s="413"/>
      <c r="D124" s="244"/>
      <c r="E124" s="244"/>
      <c r="F124" s="244"/>
      <c r="G124" s="244"/>
      <c r="H124" s="434"/>
      <c r="I124" s="245"/>
      <c r="J124" s="245"/>
      <c r="K124" s="337"/>
      <c r="L124" s="249"/>
      <c r="M124" s="250"/>
      <c r="N124" s="98" t="e">
        <f t="shared" si="1"/>
        <v>#DIV/0!</v>
      </c>
      <c r="O124" s="321">
        <f>FŐLAP!$E$8</f>
        <v>0</v>
      </c>
      <c r="P124" s="320">
        <f>FŐLAP!$C$10</f>
        <v>0</v>
      </c>
      <c r="Q124" s="322" t="s">
        <v>548</v>
      </c>
    </row>
    <row r="125" spans="1:17" ht="50.1" hidden="1" customHeight="1" x14ac:dyDescent="0.25">
      <c r="A125" s="101" t="s">
        <v>239</v>
      </c>
      <c r="B125" s="337"/>
      <c r="C125" s="413"/>
      <c r="D125" s="244"/>
      <c r="E125" s="244"/>
      <c r="F125" s="244"/>
      <c r="G125" s="244"/>
      <c r="H125" s="434"/>
      <c r="I125" s="245"/>
      <c r="J125" s="245"/>
      <c r="K125" s="337"/>
      <c r="L125" s="249"/>
      <c r="M125" s="250"/>
      <c r="N125" s="98" t="e">
        <f t="shared" si="1"/>
        <v>#DIV/0!</v>
      </c>
      <c r="O125" s="321">
        <f>FŐLAP!$E$8</f>
        <v>0</v>
      </c>
      <c r="P125" s="320">
        <f>FŐLAP!$C$10</f>
        <v>0</v>
      </c>
      <c r="Q125" s="322" t="s">
        <v>548</v>
      </c>
    </row>
    <row r="126" spans="1:17" ht="50.1" hidden="1" customHeight="1" x14ac:dyDescent="0.25">
      <c r="A126" s="100" t="s">
        <v>240</v>
      </c>
      <c r="B126" s="337"/>
      <c r="C126" s="413"/>
      <c r="D126" s="244"/>
      <c r="E126" s="244"/>
      <c r="F126" s="244"/>
      <c r="G126" s="244"/>
      <c r="H126" s="434"/>
      <c r="I126" s="245"/>
      <c r="J126" s="245"/>
      <c r="K126" s="337"/>
      <c r="L126" s="249"/>
      <c r="M126" s="250"/>
      <c r="N126" s="98" t="e">
        <f t="shared" si="1"/>
        <v>#DIV/0!</v>
      </c>
      <c r="O126" s="321">
        <f>FŐLAP!$E$8</f>
        <v>0</v>
      </c>
      <c r="P126" s="320">
        <f>FŐLAP!$C$10</f>
        <v>0</v>
      </c>
      <c r="Q126" s="322" t="s">
        <v>548</v>
      </c>
    </row>
    <row r="127" spans="1:17" ht="50.1" hidden="1" customHeight="1" x14ac:dyDescent="0.25">
      <c r="A127" s="100" t="s">
        <v>241</v>
      </c>
      <c r="B127" s="337"/>
      <c r="C127" s="413"/>
      <c r="D127" s="244"/>
      <c r="E127" s="244"/>
      <c r="F127" s="244"/>
      <c r="G127" s="244"/>
      <c r="H127" s="434"/>
      <c r="I127" s="245"/>
      <c r="J127" s="245"/>
      <c r="K127" s="337"/>
      <c r="L127" s="249"/>
      <c r="M127" s="250"/>
      <c r="N127" s="98" t="e">
        <f t="shared" si="1"/>
        <v>#DIV/0!</v>
      </c>
      <c r="O127" s="321">
        <f>FŐLAP!$E$8</f>
        <v>0</v>
      </c>
      <c r="P127" s="320">
        <f>FŐLAP!$C$10</f>
        <v>0</v>
      </c>
      <c r="Q127" s="322" t="s">
        <v>548</v>
      </c>
    </row>
    <row r="128" spans="1:17" ht="50.1" hidden="1" customHeight="1" x14ac:dyDescent="0.25">
      <c r="A128" s="100" t="s">
        <v>242</v>
      </c>
      <c r="B128" s="337"/>
      <c r="C128" s="413"/>
      <c r="D128" s="244"/>
      <c r="E128" s="244"/>
      <c r="F128" s="244"/>
      <c r="G128" s="244"/>
      <c r="H128" s="434"/>
      <c r="I128" s="245"/>
      <c r="J128" s="245"/>
      <c r="K128" s="337"/>
      <c r="L128" s="249"/>
      <c r="M128" s="250"/>
      <c r="N128" s="98" t="e">
        <f t="shared" si="1"/>
        <v>#DIV/0!</v>
      </c>
      <c r="O128" s="321">
        <f>FŐLAP!$E$8</f>
        <v>0</v>
      </c>
      <c r="P128" s="320">
        <f>FŐLAP!$C$10</f>
        <v>0</v>
      </c>
      <c r="Q128" s="322" t="s">
        <v>548</v>
      </c>
    </row>
    <row r="129" spans="1:17" ht="50.1" hidden="1" customHeight="1" x14ac:dyDescent="0.25">
      <c r="A129" s="100" t="s">
        <v>243</v>
      </c>
      <c r="B129" s="337"/>
      <c r="C129" s="413"/>
      <c r="D129" s="244"/>
      <c r="E129" s="244"/>
      <c r="F129" s="244"/>
      <c r="G129" s="244"/>
      <c r="H129" s="434"/>
      <c r="I129" s="245"/>
      <c r="J129" s="245"/>
      <c r="K129" s="337"/>
      <c r="L129" s="249"/>
      <c r="M129" s="250"/>
      <c r="N129" s="98" t="e">
        <f t="shared" si="1"/>
        <v>#DIV/0!</v>
      </c>
      <c r="O129" s="321">
        <f>FŐLAP!$E$8</f>
        <v>0</v>
      </c>
      <c r="P129" s="320">
        <f>FŐLAP!$C$10</f>
        <v>0</v>
      </c>
      <c r="Q129" s="322" t="s">
        <v>548</v>
      </c>
    </row>
    <row r="130" spans="1:17" ht="50.1" hidden="1" customHeight="1" x14ac:dyDescent="0.25">
      <c r="A130" s="101" t="s">
        <v>244</v>
      </c>
      <c r="B130" s="337"/>
      <c r="C130" s="413"/>
      <c r="D130" s="244"/>
      <c r="E130" s="244"/>
      <c r="F130" s="244"/>
      <c r="G130" s="244"/>
      <c r="H130" s="434"/>
      <c r="I130" s="245"/>
      <c r="J130" s="245"/>
      <c r="K130" s="337"/>
      <c r="L130" s="249"/>
      <c r="M130" s="250"/>
      <c r="N130" s="98" t="e">
        <f t="shared" si="1"/>
        <v>#DIV/0!</v>
      </c>
      <c r="O130" s="321">
        <f>FŐLAP!$E$8</f>
        <v>0</v>
      </c>
      <c r="P130" s="320">
        <f>FŐLAP!$C$10</f>
        <v>0</v>
      </c>
      <c r="Q130" s="322" t="s">
        <v>548</v>
      </c>
    </row>
    <row r="131" spans="1:17" ht="50.1" hidden="1" customHeight="1" x14ac:dyDescent="0.25">
      <c r="A131" s="100" t="s">
        <v>245</v>
      </c>
      <c r="B131" s="337"/>
      <c r="C131" s="413"/>
      <c r="D131" s="244"/>
      <c r="E131" s="244"/>
      <c r="F131" s="244"/>
      <c r="G131" s="244"/>
      <c r="H131" s="434"/>
      <c r="I131" s="245"/>
      <c r="J131" s="245"/>
      <c r="K131" s="337"/>
      <c r="L131" s="249"/>
      <c r="M131" s="250"/>
      <c r="N131" s="98" t="e">
        <f t="shared" si="1"/>
        <v>#DIV/0!</v>
      </c>
      <c r="O131" s="321">
        <f>FŐLAP!$E$8</f>
        <v>0</v>
      </c>
      <c r="P131" s="320">
        <f>FŐLAP!$C$10</f>
        <v>0</v>
      </c>
      <c r="Q131" s="322" t="s">
        <v>548</v>
      </c>
    </row>
    <row r="132" spans="1:17" ht="50.1" hidden="1" customHeight="1" x14ac:dyDescent="0.25">
      <c r="A132" s="100" t="s">
        <v>246</v>
      </c>
      <c r="B132" s="337"/>
      <c r="C132" s="413"/>
      <c r="D132" s="244"/>
      <c r="E132" s="244"/>
      <c r="F132" s="244"/>
      <c r="G132" s="244"/>
      <c r="H132" s="434"/>
      <c r="I132" s="245"/>
      <c r="J132" s="245"/>
      <c r="K132" s="337"/>
      <c r="L132" s="249"/>
      <c r="M132" s="250"/>
      <c r="N132" s="98" t="e">
        <f t="shared" si="1"/>
        <v>#DIV/0!</v>
      </c>
      <c r="O132" s="321">
        <f>FŐLAP!$E$8</f>
        <v>0</v>
      </c>
      <c r="P132" s="320">
        <f>FŐLAP!$C$10</f>
        <v>0</v>
      </c>
      <c r="Q132" s="322" t="s">
        <v>548</v>
      </c>
    </row>
    <row r="133" spans="1:17" ht="50.1" hidden="1" customHeight="1" x14ac:dyDescent="0.25">
      <c r="A133" s="101" t="s">
        <v>247</v>
      </c>
      <c r="B133" s="337"/>
      <c r="C133" s="413"/>
      <c r="D133" s="244"/>
      <c r="E133" s="244"/>
      <c r="F133" s="244"/>
      <c r="G133" s="244"/>
      <c r="H133" s="434"/>
      <c r="I133" s="245"/>
      <c r="J133" s="245"/>
      <c r="K133" s="337"/>
      <c r="L133" s="249"/>
      <c r="M133" s="250"/>
      <c r="N133" s="98" t="e">
        <f t="shared" si="1"/>
        <v>#DIV/0!</v>
      </c>
      <c r="O133" s="321">
        <f>FŐLAP!$E$8</f>
        <v>0</v>
      </c>
      <c r="P133" s="320">
        <f>FŐLAP!$C$10</f>
        <v>0</v>
      </c>
      <c r="Q133" s="322" t="s">
        <v>548</v>
      </c>
    </row>
    <row r="134" spans="1:17" ht="50.1" hidden="1" customHeight="1" x14ac:dyDescent="0.25">
      <c r="A134" s="100" t="s">
        <v>248</v>
      </c>
      <c r="B134" s="337"/>
      <c r="C134" s="413"/>
      <c r="D134" s="244"/>
      <c r="E134" s="244"/>
      <c r="F134" s="244"/>
      <c r="G134" s="244"/>
      <c r="H134" s="434"/>
      <c r="I134" s="245"/>
      <c r="J134" s="245"/>
      <c r="K134" s="337"/>
      <c r="L134" s="249"/>
      <c r="M134" s="250"/>
      <c r="N134" s="98" t="e">
        <f t="shared" si="1"/>
        <v>#DIV/0!</v>
      </c>
      <c r="O134" s="321">
        <f>FŐLAP!$E$8</f>
        <v>0</v>
      </c>
      <c r="P134" s="320">
        <f>FŐLAP!$C$10</f>
        <v>0</v>
      </c>
      <c r="Q134" s="322" t="s">
        <v>548</v>
      </c>
    </row>
    <row r="135" spans="1:17" ht="50.1" hidden="1" customHeight="1" x14ac:dyDescent="0.25">
      <c r="A135" s="100" t="s">
        <v>249</v>
      </c>
      <c r="B135" s="337"/>
      <c r="C135" s="413"/>
      <c r="D135" s="244"/>
      <c r="E135" s="244"/>
      <c r="F135" s="244"/>
      <c r="G135" s="244"/>
      <c r="H135" s="434"/>
      <c r="I135" s="245"/>
      <c r="J135" s="245"/>
      <c r="K135" s="337"/>
      <c r="L135" s="249"/>
      <c r="M135" s="250"/>
      <c r="N135" s="98" t="e">
        <f t="shared" si="1"/>
        <v>#DIV/0!</v>
      </c>
      <c r="O135" s="321">
        <f>FŐLAP!$E$8</f>
        <v>0</v>
      </c>
      <c r="P135" s="320">
        <f>FŐLAP!$C$10</f>
        <v>0</v>
      </c>
      <c r="Q135" s="322" t="s">
        <v>548</v>
      </c>
    </row>
    <row r="136" spans="1:17" ht="50.1" hidden="1" customHeight="1" x14ac:dyDescent="0.25">
      <c r="A136" s="101" t="s">
        <v>250</v>
      </c>
      <c r="B136" s="337"/>
      <c r="C136" s="413"/>
      <c r="D136" s="244"/>
      <c r="E136" s="244"/>
      <c r="F136" s="244"/>
      <c r="G136" s="244"/>
      <c r="H136" s="434"/>
      <c r="I136" s="245"/>
      <c r="J136" s="245"/>
      <c r="K136" s="337"/>
      <c r="L136" s="249"/>
      <c r="M136" s="250"/>
      <c r="N136" s="98" t="e">
        <f t="shared" si="1"/>
        <v>#DIV/0!</v>
      </c>
      <c r="O136" s="321">
        <f>FŐLAP!$E$8</f>
        <v>0</v>
      </c>
      <c r="P136" s="320">
        <f>FŐLAP!$C$10</f>
        <v>0</v>
      </c>
      <c r="Q136" s="322" t="s">
        <v>548</v>
      </c>
    </row>
    <row r="137" spans="1:17" ht="50.1" hidden="1" customHeight="1" x14ac:dyDescent="0.25">
      <c r="A137" s="100" t="s">
        <v>251</v>
      </c>
      <c r="B137" s="337"/>
      <c r="C137" s="413"/>
      <c r="D137" s="244"/>
      <c r="E137" s="244"/>
      <c r="F137" s="244"/>
      <c r="G137" s="244"/>
      <c r="H137" s="434"/>
      <c r="I137" s="245"/>
      <c r="J137" s="245"/>
      <c r="K137" s="337"/>
      <c r="L137" s="249"/>
      <c r="M137" s="250"/>
      <c r="N137" s="98" t="e">
        <f t="shared" si="1"/>
        <v>#DIV/0!</v>
      </c>
      <c r="O137" s="321">
        <f>FŐLAP!$E$8</f>
        <v>0</v>
      </c>
      <c r="P137" s="320">
        <f>FŐLAP!$C$10</f>
        <v>0</v>
      </c>
      <c r="Q137" s="322" t="s">
        <v>548</v>
      </c>
    </row>
    <row r="138" spans="1:17" ht="50.1" hidden="1" customHeight="1" x14ac:dyDescent="0.25">
      <c r="A138" s="100" t="s">
        <v>252</v>
      </c>
      <c r="B138" s="337"/>
      <c r="C138" s="413"/>
      <c r="D138" s="244"/>
      <c r="E138" s="244"/>
      <c r="F138" s="244"/>
      <c r="G138" s="244"/>
      <c r="H138" s="434"/>
      <c r="I138" s="245"/>
      <c r="J138" s="245"/>
      <c r="K138" s="337"/>
      <c r="L138" s="249"/>
      <c r="M138" s="250"/>
      <c r="N138" s="98" t="e">
        <f t="shared" ref="N138:N201" si="2">IF(M138&lt;0,0,1-(M138/L138))</f>
        <v>#DIV/0!</v>
      </c>
      <c r="O138" s="321">
        <f>FŐLAP!$E$8</f>
        <v>0</v>
      </c>
      <c r="P138" s="320">
        <f>FŐLAP!$C$10</f>
        <v>0</v>
      </c>
      <c r="Q138" s="322" t="s">
        <v>548</v>
      </c>
    </row>
    <row r="139" spans="1:17" ht="50.1" hidden="1" customHeight="1" x14ac:dyDescent="0.25">
      <c r="A139" s="101" t="s">
        <v>253</v>
      </c>
      <c r="B139" s="337"/>
      <c r="C139" s="413"/>
      <c r="D139" s="244"/>
      <c r="E139" s="244"/>
      <c r="F139" s="244"/>
      <c r="G139" s="244"/>
      <c r="H139" s="434"/>
      <c r="I139" s="245"/>
      <c r="J139" s="245"/>
      <c r="K139" s="337"/>
      <c r="L139" s="249"/>
      <c r="M139" s="250"/>
      <c r="N139" s="98" t="e">
        <f t="shared" si="2"/>
        <v>#DIV/0!</v>
      </c>
      <c r="O139" s="321">
        <f>FŐLAP!$E$8</f>
        <v>0</v>
      </c>
      <c r="P139" s="320">
        <f>FŐLAP!$C$10</f>
        <v>0</v>
      </c>
      <c r="Q139" s="322" t="s">
        <v>548</v>
      </c>
    </row>
    <row r="140" spans="1:17" ht="50.1" hidden="1" customHeight="1" x14ac:dyDescent="0.25">
      <c r="A140" s="100" t="s">
        <v>254</v>
      </c>
      <c r="B140" s="337"/>
      <c r="C140" s="413"/>
      <c r="D140" s="244"/>
      <c r="E140" s="244"/>
      <c r="F140" s="244"/>
      <c r="G140" s="244"/>
      <c r="H140" s="434"/>
      <c r="I140" s="245"/>
      <c r="J140" s="245"/>
      <c r="K140" s="337"/>
      <c r="L140" s="249"/>
      <c r="M140" s="250"/>
      <c r="N140" s="98" t="e">
        <f t="shared" si="2"/>
        <v>#DIV/0!</v>
      </c>
      <c r="O140" s="321">
        <f>FŐLAP!$E$8</f>
        <v>0</v>
      </c>
      <c r="P140" s="320">
        <f>FŐLAP!$C$10</f>
        <v>0</v>
      </c>
      <c r="Q140" s="322" t="s">
        <v>548</v>
      </c>
    </row>
    <row r="141" spans="1:17" ht="50.1" hidden="1" customHeight="1" x14ac:dyDescent="0.25">
      <c r="A141" s="100" t="s">
        <v>255</v>
      </c>
      <c r="B141" s="337"/>
      <c r="C141" s="413"/>
      <c r="D141" s="244"/>
      <c r="E141" s="244"/>
      <c r="F141" s="244"/>
      <c r="G141" s="244"/>
      <c r="H141" s="434"/>
      <c r="I141" s="245"/>
      <c r="J141" s="245"/>
      <c r="K141" s="337"/>
      <c r="L141" s="249"/>
      <c r="M141" s="250"/>
      <c r="N141" s="98" t="e">
        <f t="shared" si="2"/>
        <v>#DIV/0!</v>
      </c>
      <c r="O141" s="321">
        <f>FŐLAP!$E$8</f>
        <v>0</v>
      </c>
      <c r="P141" s="320">
        <f>FŐLAP!$C$10</f>
        <v>0</v>
      </c>
      <c r="Q141" s="322" t="s">
        <v>548</v>
      </c>
    </row>
    <row r="142" spans="1:17" ht="50.1" hidden="1" customHeight="1" x14ac:dyDescent="0.25">
      <c r="A142" s="101" t="s">
        <v>256</v>
      </c>
      <c r="B142" s="337"/>
      <c r="C142" s="413"/>
      <c r="D142" s="244"/>
      <c r="E142" s="244"/>
      <c r="F142" s="244"/>
      <c r="G142" s="244"/>
      <c r="H142" s="434"/>
      <c r="I142" s="245"/>
      <c r="J142" s="245"/>
      <c r="K142" s="337"/>
      <c r="L142" s="249"/>
      <c r="M142" s="250"/>
      <c r="N142" s="98" t="e">
        <f t="shared" si="2"/>
        <v>#DIV/0!</v>
      </c>
      <c r="O142" s="321">
        <f>FŐLAP!$E$8</f>
        <v>0</v>
      </c>
      <c r="P142" s="320">
        <f>FŐLAP!$C$10</f>
        <v>0</v>
      </c>
      <c r="Q142" s="322" t="s">
        <v>548</v>
      </c>
    </row>
    <row r="143" spans="1:17" ht="50.1" hidden="1" customHeight="1" x14ac:dyDescent="0.25">
      <c r="A143" s="100" t="s">
        <v>257</v>
      </c>
      <c r="B143" s="337"/>
      <c r="C143" s="413"/>
      <c r="D143" s="244"/>
      <c r="E143" s="244"/>
      <c r="F143" s="244"/>
      <c r="G143" s="244"/>
      <c r="H143" s="434"/>
      <c r="I143" s="245"/>
      <c r="J143" s="245"/>
      <c r="K143" s="337"/>
      <c r="L143" s="249"/>
      <c r="M143" s="250"/>
      <c r="N143" s="98" t="e">
        <f t="shared" si="2"/>
        <v>#DIV/0!</v>
      </c>
      <c r="O143" s="321">
        <f>FŐLAP!$E$8</f>
        <v>0</v>
      </c>
      <c r="P143" s="320">
        <f>FŐLAP!$C$10</f>
        <v>0</v>
      </c>
      <c r="Q143" s="322" t="s">
        <v>548</v>
      </c>
    </row>
    <row r="144" spans="1:17" ht="50.1" hidden="1" customHeight="1" collapsed="1" x14ac:dyDescent="0.25">
      <c r="A144" s="100" t="s">
        <v>258</v>
      </c>
      <c r="B144" s="337"/>
      <c r="C144" s="413"/>
      <c r="D144" s="244"/>
      <c r="E144" s="244"/>
      <c r="F144" s="244"/>
      <c r="G144" s="244"/>
      <c r="H144" s="434"/>
      <c r="I144" s="245"/>
      <c r="J144" s="245"/>
      <c r="K144" s="337"/>
      <c r="L144" s="249"/>
      <c r="M144" s="250"/>
      <c r="N144" s="98" t="e">
        <f t="shared" si="2"/>
        <v>#DIV/0!</v>
      </c>
      <c r="O144" s="321">
        <f>FŐLAP!$E$8</f>
        <v>0</v>
      </c>
      <c r="P144" s="320">
        <f>FŐLAP!$C$10</f>
        <v>0</v>
      </c>
      <c r="Q144" s="322" t="s">
        <v>548</v>
      </c>
    </row>
    <row r="145" spans="1:17" ht="50.1" hidden="1" customHeight="1" x14ac:dyDescent="0.25">
      <c r="A145" s="100" t="s">
        <v>259</v>
      </c>
      <c r="B145" s="337"/>
      <c r="C145" s="413"/>
      <c r="D145" s="244"/>
      <c r="E145" s="244"/>
      <c r="F145" s="244"/>
      <c r="G145" s="244"/>
      <c r="H145" s="434"/>
      <c r="I145" s="245"/>
      <c r="J145" s="245"/>
      <c r="K145" s="337"/>
      <c r="L145" s="249"/>
      <c r="M145" s="250"/>
      <c r="N145" s="98" t="e">
        <f t="shared" si="2"/>
        <v>#DIV/0!</v>
      </c>
      <c r="O145" s="321">
        <f>FŐLAP!$E$8</f>
        <v>0</v>
      </c>
      <c r="P145" s="320">
        <f>FŐLAP!$C$10</f>
        <v>0</v>
      </c>
      <c r="Q145" s="322" t="s">
        <v>548</v>
      </c>
    </row>
    <row r="146" spans="1:17" ht="50.1" hidden="1" customHeight="1" x14ac:dyDescent="0.25">
      <c r="A146" s="100" t="s">
        <v>260</v>
      </c>
      <c r="B146" s="337"/>
      <c r="C146" s="413"/>
      <c r="D146" s="244"/>
      <c r="E146" s="244"/>
      <c r="F146" s="244"/>
      <c r="G146" s="244"/>
      <c r="H146" s="434"/>
      <c r="I146" s="245"/>
      <c r="J146" s="245"/>
      <c r="K146" s="337"/>
      <c r="L146" s="249"/>
      <c r="M146" s="250"/>
      <c r="N146" s="98" t="e">
        <f t="shared" si="2"/>
        <v>#DIV/0!</v>
      </c>
      <c r="O146" s="321">
        <f>FŐLAP!$E$8</f>
        <v>0</v>
      </c>
      <c r="P146" s="320">
        <f>FŐLAP!$C$10</f>
        <v>0</v>
      </c>
      <c r="Q146" s="322" t="s">
        <v>548</v>
      </c>
    </row>
    <row r="147" spans="1:17" ht="50.1" hidden="1" customHeight="1" x14ac:dyDescent="0.25">
      <c r="A147" s="101" t="s">
        <v>261</v>
      </c>
      <c r="B147" s="337"/>
      <c r="C147" s="413"/>
      <c r="D147" s="244"/>
      <c r="E147" s="244"/>
      <c r="F147" s="244"/>
      <c r="G147" s="244"/>
      <c r="H147" s="434"/>
      <c r="I147" s="245"/>
      <c r="J147" s="245"/>
      <c r="K147" s="337"/>
      <c r="L147" s="249"/>
      <c r="M147" s="250"/>
      <c r="N147" s="98" t="e">
        <f t="shared" si="2"/>
        <v>#DIV/0!</v>
      </c>
      <c r="O147" s="321">
        <f>FŐLAP!$E$8</f>
        <v>0</v>
      </c>
      <c r="P147" s="320">
        <f>FŐLAP!$C$10</f>
        <v>0</v>
      </c>
      <c r="Q147" s="322" t="s">
        <v>548</v>
      </c>
    </row>
    <row r="148" spans="1:17" ht="50.1" hidden="1" customHeight="1" x14ac:dyDescent="0.25">
      <c r="A148" s="100" t="s">
        <v>262</v>
      </c>
      <c r="B148" s="337"/>
      <c r="C148" s="413"/>
      <c r="D148" s="244"/>
      <c r="E148" s="244"/>
      <c r="F148" s="244"/>
      <c r="G148" s="244"/>
      <c r="H148" s="434"/>
      <c r="I148" s="245"/>
      <c r="J148" s="245"/>
      <c r="K148" s="337"/>
      <c r="L148" s="249"/>
      <c r="M148" s="250"/>
      <c r="N148" s="98" t="e">
        <f t="shared" si="2"/>
        <v>#DIV/0!</v>
      </c>
      <c r="O148" s="321">
        <f>FŐLAP!$E$8</f>
        <v>0</v>
      </c>
      <c r="P148" s="320">
        <f>FŐLAP!$C$10</f>
        <v>0</v>
      </c>
      <c r="Q148" s="322" t="s">
        <v>548</v>
      </c>
    </row>
    <row r="149" spans="1:17" ht="50.1" hidden="1" customHeight="1" x14ac:dyDescent="0.25">
      <c r="A149" s="100" t="s">
        <v>263</v>
      </c>
      <c r="B149" s="337"/>
      <c r="C149" s="413"/>
      <c r="D149" s="244"/>
      <c r="E149" s="244"/>
      <c r="F149" s="244"/>
      <c r="G149" s="244"/>
      <c r="H149" s="434"/>
      <c r="I149" s="245"/>
      <c r="J149" s="245"/>
      <c r="K149" s="337"/>
      <c r="L149" s="249"/>
      <c r="M149" s="250"/>
      <c r="N149" s="98" t="e">
        <f t="shared" si="2"/>
        <v>#DIV/0!</v>
      </c>
      <c r="O149" s="321">
        <f>FŐLAP!$E$8</f>
        <v>0</v>
      </c>
      <c r="P149" s="320">
        <f>FŐLAP!$C$10</f>
        <v>0</v>
      </c>
      <c r="Q149" s="322" t="s">
        <v>548</v>
      </c>
    </row>
    <row r="150" spans="1:17" ht="50.1" hidden="1" customHeight="1" x14ac:dyDescent="0.25">
      <c r="A150" s="101" t="s">
        <v>264</v>
      </c>
      <c r="B150" s="337"/>
      <c r="C150" s="413"/>
      <c r="D150" s="244"/>
      <c r="E150" s="244"/>
      <c r="F150" s="244"/>
      <c r="G150" s="244"/>
      <c r="H150" s="434"/>
      <c r="I150" s="245"/>
      <c r="J150" s="245"/>
      <c r="K150" s="337"/>
      <c r="L150" s="249"/>
      <c r="M150" s="250"/>
      <c r="N150" s="98" t="e">
        <f t="shared" si="2"/>
        <v>#DIV/0!</v>
      </c>
      <c r="O150" s="321">
        <f>FŐLAP!$E$8</f>
        <v>0</v>
      </c>
      <c r="P150" s="320">
        <f>FŐLAP!$C$10</f>
        <v>0</v>
      </c>
      <c r="Q150" s="322" t="s">
        <v>548</v>
      </c>
    </row>
    <row r="151" spans="1:17" ht="50.1" hidden="1" customHeight="1" x14ac:dyDescent="0.25">
      <c r="A151" s="100" t="s">
        <v>265</v>
      </c>
      <c r="B151" s="337"/>
      <c r="C151" s="413"/>
      <c r="D151" s="244"/>
      <c r="E151" s="244"/>
      <c r="F151" s="244"/>
      <c r="G151" s="244"/>
      <c r="H151" s="434"/>
      <c r="I151" s="245"/>
      <c r="J151" s="245"/>
      <c r="K151" s="337"/>
      <c r="L151" s="249"/>
      <c r="M151" s="250"/>
      <c r="N151" s="98" t="e">
        <f t="shared" si="2"/>
        <v>#DIV/0!</v>
      </c>
      <c r="O151" s="321">
        <f>FŐLAP!$E$8</f>
        <v>0</v>
      </c>
      <c r="P151" s="320">
        <f>FŐLAP!$C$10</f>
        <v>0</v>
      </c>
      <c r="Q151" s="322" t="s">
        <v>548</v>
      </c>
    </row>
    <row r="152" spans="1:17" ht="50.1" hidden="1" customHeight="1" x14ac:dyDescent="0.25">
      <c r="A152" s="100" t="s">
        <v>266</v>
      </c>
      <c r="B152" s="337"/>
      <c r="C152" s="413"/>
      <c r="D152" s="244"/>
      <c r="E152" s="244"/>
      <c r="F152" s="244"/>
      <c r="G152" s="244"/>
      <c r="H152" s="434"/>
      <c r="I152" s="245"/>
      <c r="J152" s="245"/>
      <c r="K152" s="337"/>
      <c r="L152" s="249"/>
      <c r="M152" s="250"/>
      <c r="N152" s="98" t="e">
        <f t="shared" si="2"/>
        <v>#DIV/0!</v>
      </c>
      <c r="O152" s="321">
        <f>FŐLAP!$E$8</f>
        <v>0</v>
      </c>
      <c r="P152" s="320">
        <f>FŐLAP!$C$10</f>
        <v>0</v>
      </c>
      <c r="Q152" s="322" t="s">
        <v>548</v>
      </c>
    </row>
    <row r="153" spans="1:17" ht="50.1" hidden="1" customHeight="1" x14ac:dyDescent="0.25">
      <c r="A153" s="101" t="s">
        <v>267</v>
      </c>
      <c r="B153" s="337"/>
      <c r="C153" s="413"/>
      <c r="D153" s="244"/>
      <c r="E153" s="244"/>
      <c r="F153" s="244"/>
      <c r="G153" s="244"/>
      <c r="H153" s="434"/>
      <c r="I153" s="245"/>
      <c r="J153" s="245"/>
      <c r="K153" s="337"/>
      <c r="L153" s="249"/>
      <c r="M153" s="250"/>
      <c r="N153" s="98" t="e">
        <f t="shared" si="2"/>
        <v>#DIV/0!</v>
      </c>
      <c r="O153" s="321">
        <f>FŐLAP!$E$8</f>
        <v>0</v>
      </c>
      <c r="P153" s="320">
        <f>FŐLAP!$C$10</f>
        <v>0</v>
      </c>
      <c r="Q153" s="322" t="s">
        <v>548</v>
      </c>
    </row>
    <row r="154" spans="1:17" ht="50.1" hidden="1" customHeight="1" x14ac:dyDescent="0.25">
      <c r="A154" s="100" t="s">
        <v>268</v>
      </c>
      <c r="B154" s="337"/>
      <c r="C154" s="413"/>
      <c r="D154" s="244"/>
      <c r="E154" s="244"/>
      <c r="F154" s="244"/>
      <c r="G154" s="244"/>
      <c r="H154" s="434"/>
      <c r="I154" s="245"/>
      <c r="J154" s="245"/>
      <c r="K154" s="337"/>
      <c r="L154" s="249"/>
      <c r="M154" s="250"/>
      <c r="N154" s="98" t="e">
        <f t="shared" si="2"/>
        <v>#DIV/0!</v>
      </c>
      <c r="O154" s="321">
        <f>FŐLAP!$E$8</f>
        <v>0</v>
      </c>
      <c r="P154" s="320">
        <f>FŐLAP!$C$10</f>
        <v>0</v>
      </c>
      <c r="Q154" s="322" t="s">
        <v>548</v>
      </c>
    </row>
    <row r="155" spans="1:17" ht="50.1" hidden="1" customHeight="1" x14ac:dyDescent="0.25">
      <c r="A155" s="100" t="s">
        <v>269</v>
      </c>
      <c r="B155" s="337"/>
      <c r="C155" s="413"/>
      <c r="D155" s="244"/>
      <c r="E155" s="244"/>
      <c r="F155" s="244"/>
      <c r="G155" s="244"/>
      <c r="H155" s="434"/>
      <c r="I155" s="245"/>
      <c r="J155" s="245"/>
      <c r="K155" s="337"/>
      <c r="L155" s="249"/>
      <c r="M155" s="250"/>
      <c r="N155" s="98" t="e">
        <f t="shared" si="2"/>
        <v>#DIV/0!</v>
      </c>
      <c r="O155" s="321">
        <f>FŐLAP!$E$8</f>
        <v>0</v>
      </c>
      <c r="P155" s="320">
        <f>FŐLAP!$C$10</f>
        <v>0</v>
      </c>
      <c r="Q155" s="322" t="s">
        <v>548</v>
      </c>
    </row>
    <row r="156" spans="1:17" ht="50.1" hidden="1" customHeight="1" x14ac:dyDescent="0.25">
      <c r="A156" s="101" t="s">
        <v>270</v>
      </c>
      <c r="B156" s="337"/>
      <c r="C156" s="413"/>
      <c r="D156" s="244"/>
      <c r="E156" s="244"/>
      <c r="F156" s="244"/>
      <c r="G156" s="244"/>
      <c r="H156" s="434"/>
      <c r="I156" s="245"/>
      <c r="J156" s="245"/>
      <c r="K156" s="337"/>
      <c r="L156" s="249"/>
      <c r="M156" s="250"/>
      <c r="N156" s="98" t="e">
        <f t="shared" si="2"/>
        <v>#DIV/0!</v>
      </c>
      <c r="O156" s="321">
        <f>FŐLAP!$E$8</f>
        <v>0</v>
      </c>
      <c r="P156" s="320">
        <f>FŐLAP!$C$10</f>
        <v>0</v>
      </c>
      <c r="Q156" s="322" t="s">
        <v>548</v>
      </c>
    </row>
    <row r="157" spans="1:17" ht="50.1" hidden="1" customHeight="1" x14ac:dyDescent="0.25">
      <c r="A157" s="100" t="s">
        <v>271</v>
      </c>
      <c r="B157" s="337"/>
      <c r="C157" s="413"/>
      <c r="D157" s="244"/>
      <c r="E157" s="244"/>
      <c r="F157" s="244"/>
      <c r="G157" s="244"/>
      <c r="H157" s="434"/>
      <c r="I157" s="245"/>
      <c r="J157" s="245"/>
      <c r="K157" s="337"/>
      <c r="L157" s="249"/>
      <c r="M157" s="250"/>
      <c r="N157" s="98" t="e">
        <f t="shared" si="2"/>
        <v>#DIV/0!</v>
      </c>
      <c r="O157" s="321">
        <f>FŐLAP!$E$8</f>
        <v>0</v>
      </c>
      <c r="P157" s="320">
        <f>FŐLAP!$C$10</f>
        <v>0</v>
      </c>
      <c r="Q157" s="322" t="s">
        <v>548</v>
      </c>
    </row>
    <row r="158" spans="1:17" ht="50.1" hidden="1" customHeight="1" x14ac:dyDescent="0.25">
      <c r="A158" s="100" t="s">
        <v>272</v>
      </c>
      <c r="B158" s="337"/>
      <c r="C158" s="413"/>
      <c r="D158" s="244"/>
      <c r="E158" s="244"/>
      <c r="F158" s="244"/>
      <c r="G158" s="244"/>
      <c r="H158" s="434"/>
      <c r="I158" s="245"/>
      <c r="J158" s="245"/>
      <c r="K158" s="337"/>
      <c r="L158" s="249"/>
      <c r="M158" s="250"/>
      <c r="N158" s="98" t="e">
        <f t="shared" si="2"/>
        <v>#DIV/0!</v>
      </c>
      <c r="O158" s="321">
        <f>FŐLAP!$E$8</f>
        <v>0</v>
      </c>
      <c r="P158" s="320">
        <f>FŐLAP!$C$10</f>
        <v>0</v>
      </c>
      <c r="Q158" s="322" t="s">
        <v>548</v>
      </c>
    </row>
    <row r="159" spans="1:17" ht="50.1" hidden="1" customHeight="1" x14ac:dyDescent="0.25">
      <c r="A159" s="101" t="s">
        <v>273</v>
      </c>
      <c r="B159" s="337"/>
      <c r="C159" s="413"/>
      <c r="D159" s="244"/>
      <c r="E159" s="244"/>
      <c r="F159" s="244"/>
      <c r="G159" s="244"/>
      <c r="H159" s="434"/>
      <c r="I159" s="245"/>
      <c r="J159" s="245"/>
      <c r="K159" s="337"/>
      <c r="L159" s="249"/>
      <c r="M159" s="250"/>
      <c r="N159" s="98" t="e">
        <f t="shared" si="2"/>
        <v>#DIV/0!</v>
      </c>
      <c r="O159" s="321">
        <f>FŐLAP!$E$8</f>
        <v>0</v>
      </c>
      <c r="P159" s="320">
        <f>FŐLAP!$C$10</f>
        <v>0</v>
      </c>
      <c r="Q159" s="322" t="s">
        <v>548</v>
      </c>
    </row>
    <row r="160" spans="1:17" ht="50.1" hidden="1" customHeight="1" x14ac:dyDescent="0.25">
      <c r="A160" s="100" t="s">
        <v>274</v>
      </c>
      <c r="B160" s="337"/>
      <c r="C160" s="413"/>
      <c r="D160" s="244"/>
      <c r="E160" s="244"/>
      <c r="F160" s="244"/>
      <c r="G160" s="244"/>
      <c r="H160" s="434"/>
      <c r="I160" s="245"/>
      <c r="J160" s="245"/>
      <c r="K160" s="337"/>
      <c r="L160" s="249"/>
      <c r="M160" s="250"/>
      <c r="N160" s="98" t="e">
        <f t="shared" si="2"/>
        <v>#DIV/0!</v>
      </c>
      <c r="O160" s="321">
        <f>FŐLAP!$E$8</f>
        <v>0</v>
      </c>
      <c r="P160" s="320">
        <f>FŐLAP!$C$10</f>
        <v>0</v>
      </c>
      <c r="Q160" s="322" t="s">
        <v>548</v>
      </c>
    </row>
    <row r="161" spans="1:17" ht="50.1" hidden="1" customHeight="1" x14ac:dyDescent="0.25">
      <c r="A161" s="100" t="s">
        <v>275</v>
      </c>
      <c r="B161" s="337"/>
      <c r="C161" s="413"/>
      <c r="D161" s="244"/>
      <c r="E161" s="244"/>
      <c r="F161" s="244"/>
      <c r="G161" s="244"/>
      <c r="H161" s="434"/>
      <c r="I161" s="245"/>
      <c r="J161" s="245"/>
      <c r="K161" s="337"/>
      <c r="L161" s="249"/>
      <c r="M161" s="250"/>
      <c r="N161" s="98" t="e">
        <f t="shared" si="2"/>
        <v>#DIV/0!</v>
      </c>
      <c r="O161" s="321">
        <f>FŐLAP!$E$8</f>
        <v>0</v>
      </c>
      <c r="P161" s="320">
        <f>FŐLAP!$C$10</f>
        <v>0</v>
      </c>
      <c r="Q161" s="322" t="s">
        <v>548</v>
      </c>
    </row>
    <row r="162" spans="1:17" ht="50.1" hidden="1" customHeight="1" x14ac:dyDescent="0.25">
      <c r="A162" s="100" t="s">
        <v>276</v>
      </c>
      <c r="B162" s="337"/>
      <c r="C162" s="413"/>
      <c r="D162" s="244"/>
      <c r="E162" s="244"/>
      <c r="F162" s="244"/>
      <c r="G162" s="244"/>
      <c r="H162" s="434"/>
      <c r="I162" s="245"/>
      <c r="J162" s="245"/>
      <c r="K162" s="337"/>
      <c r="L162" s="249"/>
      <c r="M162" s="250"/>
      <c r="N162" s="98" t="e">
        <f t="shared" si="2"/>
        <v>#DIV/0!</v>
      </c>
      <c r="O162" s="321">
        <f>FŐLAP!$E$8</f>
        <v>0</v>
      </c>
      <c r="P162" s="320">
        <f>FŐLAP!$C$10</f>
        <v>0</v>
      </c>
      <c r="Q162" s="322" t="s">
        <v>548</v>
      </c>
    </row>
    <row r="163" spans="1:17" ht="50.1" hidden="1" customHeight="1" x14ac:dyDescent="0.25">
      <c r="A163" s="100" t="s">
        <v>277</v>
      </c>
      <c r="B163" s="337"/>
      <c r="C163" s="413"/>
      <c r="D163" s="244"/>
      <c r="E163" s="244"/>
      <c r="F163" s="244"/>
      <c r="G163" s="244"/>
      <c r="H163" s="434"/>
      <c r="I163" s="245"/>
      <c r="J163" s="245"/>
      <c r="K163" s="337"/>
      <c r="L163" s="249"/>
      <c r="M163" s="250"/>
      <c r="N163" s="98" t="e">
        <f t="shared" si="2"/>
        <v>#DIV/0!</v>
      </c>
      <c r="O163" s="321">
        <f>FŐLAP!$E$8</f>
        <v>0</v>
      </c>
      <c r="P163" s="320">
        <f>FŐLAP!$C$10</f>
        <v>0</v>
      </c>
      <c r="Q163" s="322" t="s">
        <v>548</v>
      </c>
    </row>
    <row r="164" spans="1:17" ht="50.1" hidden="1" customHeight="1" x14ac:dyDescent="0.25">
      <c r="A164" s="101" t="s">
        <v>278</v>
      </c>
      <c r="B164" s="337"/>
      <c r="C164" s="413"/>
      <c r="D164" s="244"/>
      <c r="E164" s="244"/>
      <c r="F164" s="244"/>
      <c r="G164" s="244"/>
      <c r="H164" s="434"/>
      <c r="I164" s="245"/>
      <c r="J164" s="245"/>
      <c r="K164" s="337"/>
      <c r="L164" s="249"/>
      <c r="M164" s="250"/>
      <c r="N164" s="98" t="e">
        <f t="shared" si="2"/>
        <v>#DIV/0!</v>
      </c>
      <c r="O164" s="321">
        <f>FŐLAP!$E$8</f>
        <v>0</v>
      </c>
      <c r="P164" s="320">
        <f>FŐLAP!$C$10</f>
        <v>0</v>
      </c>
      <c r="Q164" s="322" t="s">
        <v>548</v>
      </c>
    </row>
    <row r="165" spans="1:17" ht="50.1" hidden="1" customHeight="1" collapsed="1" x14ac:dyDescent="0.25">
      <c r="A165" s="100" t="s">
        <v>279</v>
      </c>
      <c r="B165" s="337"/>
      <c r="C165" s="413"/>
      <c r="D165" s="244"/>
      <c r="E165" s="244"/>
      <c r="F165" s="244"/>
      <c r="G165" s="244"/>
      <c r="H165" s="434"/>
      <c r="I165" s="245"/>
      <c r="J165" s="245"/>
      <c r="K165" s="337"/>
      <c r="L165" s="249"/>
      <c r="M165" s="250"/>
      <c r="N165" s="98" t="e">
        <f t="shared" si="2"/>
        <v>#DIV/0!</v>
      </c>
      <c r="O165" s="321">
        <f>FŐLAP!$E$8</f>
        <v>0</v>
      </c>
      <c r="P165" s="320">
        <f>FŐLAP!$C$10</f>
        <v>0</v>
      </c>
      <c r="Q165" s="322" t="s">
        <v>548</v>
      </c>
    </row>
    <row r="166" spans="1:17" ht="50.1" hidden="1" customHeight="1" x14ac:dyDescent="0.25">
      <c r="A166" s="100" t="s">
        <v>280</v>
      </c>
      <c r="B166" s="337"/>
      <c r="C166" s="413"/>
      <c r="D166" s="244"/>
      <c r="E166" s="244"/>
      <c r="F166" s="244"/>
      <c r="G166" s="244"/>
      <c r="H166" s="434"/>
      <c r="I166" s="245"/>
      <c r="J166" s="245"/>
      <c r="K166" s="337"/>
      <c r="L166" s="249"/>
      <c r="M166" s="250"/>
      <c r="N166" s="98" t="e">
        <f t="shared" si="2"/>
        <v>#DIV/0!</v>
      </c>
      <c r="O166" s="321">
        <f>FŐLAP!$E$8</f>
        <v>0</v>
      </c>
      <c r="P166" s="320">
        <f>FŐLAP!$C$10</f>
        <v>0</v>
      </c>
      <c r="Q166" s="322" t="s">
        <v>548</v>
      </c>
    </row>
    <row r="167" spans="1:17" ht="50.1" hidden="1" customHeight="1" x14ac:dyDescent="0.25">
      <c r="A167" s="101" t="s">
        <v>281</v>
      </c>
      <c r="B167" s="337"/>
      <c r="C167" s="413"/>
      <c r="D167" s="244"/>
      <c r="E167" s="244"/>
      <c r="F167" s="244"/>
      <c r="G167" s="244"/>
      <c r="H167" s="434"/>
      <c r="I167" s="245"/>
      <c r="J167" s="245"/>
      <c r="K167" s="337"/>
      <c r="L167" s="249"/>
      <c r="M167" s="250"/>
      <c r="N167" s="98" t="e">
        <f t="shared" si="2"/>
        <v>#DIV/0!</v>
      </c>
      <c r="O167" s="321">
        <f>FŐLAP!$E$8</f>
        <v>0</v>
      </c>
      <c r="P167" s="320">
        <f>FŐLAP!$C$10</f>
        <v>0</v>
      </c>
      <c r="Q167" s="322" t="s">
        <v>548</v>
      </c>
    </row>
    <row r="168" spans="1:17" ht="50.1" hidden="1" customHeight="1" x14ac:dyDescent="0.25">
      <c r="A168" s="100" t="s">
        <v>282</v>
      </c>
      <c r="B168" s="337"/>
      <c r="C168" s="413"/>
      <c r="D168" s="244"/>
      <c r="E168" s="244"/>
      <c r="F168" s="244"/>
      <c r="G168" s="244"/>
      <c r="H168" s="434"/>
      <c r="I168" s="245"/>
      <c r="J168" s="245"/>
      <c r="K168" s="337"/>
      <c r="L168" s="249"/>
      <c r="M168" s="250"/>
      <c r="N168" s="98" t="e">
        <f t="shared" si="2"/>
        <v>#DIV/0!</v>
      </c>
      <c r="O168" s="321">
        <f>FŐLAP!$E$8</f>
        <v>0</v>
      </c>
      <c r="P168" s="320">
        <f>FŐLAP!$C$10</f>
        <v>0</v>
      </c>
      <c r="Q168" s="322" t="s">
        <v>548</v>
      </c>
    </row>
    <row r="169" spans="1:17" ht="50.1" hidden="1" customHeight="1" x14ac:dyDescent="0.25">
      <c r="A169" s="100" t="s">
        <v>283</v>
      </c>
      <c r="B169" s="337"/>
      <c r="C169" s="413"/>
      <c r="D169" s="244"/>
      <c r="E169" s="244"/>
      <c r="F169" s="244"/>
      <c r="G169" s="244"/>
      <c r="H169" s="434"/>
      <c r="I169" s="245"/>
      <c r="J169" s="245"/>
      <c r="K169" s="337"/>
      <c r="L169" s="249"/>
      <c r="M169" s="250"/>
      <c r="N169" s="98" t="e">
        <f t="shared" si="2"/>
        <v>#DIV/0!</v>
      </c>
      <c r="O169" s="321">
        <f>FŐLAP!$E$8</f>
        <v>0</v>
      </c>
      <c r="P169" s="320">
        <f>FŐLAP!$C$10</f>
        <v>0</v>
      </c>
      <c r="Q169" s="322" t="s">
        <v>548</v>
      </c>
    </row>
    <row r="170" spans="1:17" ht="50.1" hidden="1" customHeight="1" x14ac:dyDescent="0.25">
      <c r="A170" s="101" t="s">
        <v>284</v>
      </c>
      <c r="B170" s="337"/>
      <c r="C170" s="413"/>
      <c r="D170" s="244"/>
      <c r="E170" s="244"/>
      <c r="F170" s="244"/>
      <c r="G170" s="244"/>
      <c r="H170" s="434"/>
      <c r="I170" s="245"/>
      <c r="J170" s="245"/>
      <c r="K170" s="337"/>
      <c r="L170" s="249"/>
      <c r="M170" s="250"/>
      <c r="N170" s="98" t="e">
        <f t="shared" si="2"/>
        <v>#DIV/0!</v>
      </c>
      <c r="O170" s="321">
        <f>FŐLAP!$E$8</f>
        <v>0</v>
      </c>
      <c r="P170" s="320">
        <f>FŐLAP!$C$10</f>
        <v>0</v>
      </c>
      <c r="Q170" s="322" t="s">
        <v>548</v>
      </c>
    </row>
    <row r="171" spans="1:17" ht="50.1" hidden="1" customHeight="1" x14ac:dyDescent="0.25">
      <c r="A171" s="100" t="s">
        <v>285</v>
      </c>
      <c r="B171" s="337"/>
      <c r="C171" s="413"/>
      <c r="D171" s="244"/>
      <c r="E171" s="244"/>
      <c r="F171" s="244"/>
      <c r="G171" s="244"/>
      <c r="H171" s="434"/>
      <c r="I171" s="245"/>
      <c r="J171" s="245"/>
      <c r="K171" s="337"/>
      <c r="L171" s="249"/>
      <c r="M171" s="250"/>
      <c r="N171" s="98" t="e">
        <f t="shared" si="2"/>
        <v>#DIV/0!</v>
      </c>
      <c r="O171" s="321">
        <f>FŐLAP!$E$8</f>
        <v>0</v>
      </c>
      <c r="P171" s="320">
        <f>FŐLAP!$C$10</f>
        <v>0</v>
      </c>
      <c r="Q171" s="322" t="s">
        <v>548</v>
      </c>
    </row>
    <row r="172" spans="1:17" ht="50.1" hidden="1" customHeight="1" x14ac:dyDescent="0.25">
      <c r="A172" s="100" t="s">
        <v>286</v>
      </c>
      <c r="B172" s="337"/>
      <c r="C172" s="413"/>
      <c r="D172" s="244"/>
      <c r="E172" s="244"/>
      <c r="F172" s="244"/>
      <c r="G172" s="244"/>
      <c r="H172" s="434"/>
      <c r="I172" s="245"/>
      <c r="J172" s="245"/>
      <c r="K172" s="337"/>
      <c r="L172" s="249"/>
      <c r="M172" s="250"/>
      <c r="N172" s="98" t="e">
        <f t="shared" si="2"/>
        <v>#DIV/0!</v>
      </c>
      <c r="O172" s="321">
        <f>FŐLAP!$E$8</f>
        <v>0</v>
      </c>
      <c r="P172" s="320">
        <f>FŐLAP!$C$10</f>
        <v>0</v>
      </c>
      <c r="Q172" s="322" t="s">
        <v>548</v>
      </c>
    </row>
    <row r="173" spans="1:17" ht="50.1" hidden="1" customHeight="1" x14ac:dyDescent="0.25">
      <c r="A173" s="101" t="s">
        <v>287</v>
      </c>
      <c r="B173" s="337"/>
      <c r="C173" s="413"/>
      <c r="D173" s="244"/>
      <c r="E173" s="244"/>
      <c r="F173" s="244"/>
      <c r="G173" s="244"/>
      <c r="H173" s="434"/>
      <c r="I173" s="245"/>
      <c r="J173" s="245"/>
      <c r="K173" s="337"/>
      <c r="L173" s="249"/>
      <c r="M173" s="250"/>
      <c r="N173" s="98" t="e">
        <f t="shared" si="2"/>
        <v>#DIV/0!</v>
      </c>
      <c r="O173" s="321">
        <f>FŐLAP!$E$8</f>
        <v>0</v>
      </c>
      <c r="P173" s="320">
        <f>FŐLAP!$C$10</f>
        <v>0</v>
      </c>
      <c r="Q173" s="322" t="s">
        <v>548</v>
      </c>
    </row>
    <row r="174" spans="1:17" ht="50.1" hidden="1" customHeight="1" x14ac:dyDescent="0.25">
      <c r="A174" s="100" t="s">
        <v>288</v>
      </c>
      <c r="B174" s="337"/>
      <c r="C174" s="413"/>
      <c r="D174" s="244"/>
      <c r="E174" s="244"/>
      <c r="F174" s="244"/>
      <c r="G174" s="244"/>
      <c r="H174" s="434"/>
      <c r="I174" s="245"/>
      <c r="J174" s="245"/>
      <c r="K174" s="337"/>
      <c r="L174" s="249"/>
      <c r="M174" s="250"/>
      <c r="N174" s="98" t="e">
        <f t="shared" si="2"/>
        <v>#DIV/0!</v>
      </c>
      <c r="O174" s="321">
        <f>FŐLAP!$E$8</f>
        <v>0</v>
      </c>
      <c r="P174" s="320">
        <f>FŐLAP!$C$10</f>
        <v>0</v>
      </c>
      <c r="Q174" s="322" t="s">
        <v>548</v>
      </c>
    </row>
    <row r="175" spans="1:17" ht="50.1" hidden="1" customHeight="1" x14ac:dyDescent="0.25">
      <c r="A175" s="100" t="s">
        <v>289</v>
      </c>
      <c r="B175" s="337"/>
      <c r="C175" s="413"/>
      <c r="D175" s="244"/>
      <c r="E175" s="244"/>
      <c r="F175" s="244"/>
      <c r="G175" s="244"/>
      <c r="H175" s="434"/>
      <c r="I175" s="245"/>
      <c r="J175" s="245"/>
      <c r="K175" s="337"/>
      <c r="L175" s="249"/>
      <c r="M175" s="250"/>
      <c r="N175" s="98" t="e">
        <f t="shared" si="2"/>
        <v>#DIV/0!</v>
      </c>
      <c r="O175" s="321">
        <f>FŐLAP!$E$8</f>
        <v>0</v>
      </c>
      <c r="P175" s="320">
        <f>FŐLAP!$C$10</f>
        <v>0</v>
      </c>
      <c r="Q175" s="322" t="s">
        <v>548</v>
      </c>
    </row>
    <row r="176" spans="1:17" ht="50.1" hidden="1" customHeight="1" x14ac:dyDescent="0.25">
      <c r="A176" s="101" t="s">
        <v>290</v>
      </c>
      <c r="B176" s="337"/>
      <c r="C176" s="413"/>
      <c r="D176" s="244"/>
      <c r="E176" s="244"/>
      <c r="F176" s="244"/>
      <c r="G176" s="244"/>
      <c r="H176" s="434"/>
      <c r="I176" s="245"/>
      <c r="J176" s="245"/>
      <c r="K176" s="337"/>
      <c r="L176" s="249"/>
      <c r="M176" s="250"/>
      <c r="N176" s="98" t="e">
        <f t="shared" si="2"/>
        <v>#DIV/0!</v>
      </c>
      <c r="O176" s="321">
        <f>FŐLAP!$E$8</f>
        <v>0</v>
      </c>
      <c r="P176" s="320">
        <f>FŐLAP!$C$10</f>
        <v>0</v>
      </c>
      <c r="Q176" s="322" t="s">
        <v>548</v>
      </c>
    </row>
    <row r="177" spans="1:17" ht="50.1" hidden="1" customHeight="1" x14ac:dyDescent="0.25">
      <c r="A177" s="100" t="s">
        <v>291</v>
      </c>
      <c r="B177" s="337"/>
      <c r="C177" s="413"/>
      <c r="D177" s="244"/>
      <c r="E177" s="244"/>
      <c r="F177" s="244"/>
      <c r="G177" s="244"/>
      <c r="H177" s="434"/>
      <c r="I177" s="245"/>
      <c r="J177" s="245"/>
      <c r="K177" s="337"/>
      <c r="L177" s="249"/>
      <c r="M177" s="250"/>
      <c r="N177" s="98" t="e">
        <f t="shared" si="2"/>
        <v>#DIV/0!</v>
      </c>
      <c r="O177" s="321">
        <f>FŐLAP!$E$8</f>
        <v>0</v>
      </c>
      <c r="P177" s="320">
        <f>FŐLAP!$C$10</f>
        <v>0</v>
      </c>
      <c r="Q177" s="322" t="s">
        <v>548</v>
      </c>
    </row>
    <row r="178" spans="1:17" ht="50.1" hidden="1" customHeight="1" x14ac:dyDescent="0.25">
      <c r="A178" s="100" t="s">
        <v>292</v>
      </c>
      <c r="B178" s="337"/>
      <c r="C178" s="413"/>
      <c r="D178" s="244"/>
      <c r="E178" s="244"/>
      <c r="F178" s="244"/>
      <c r="G178" s="244"/>
      <c r="H178" s="434"/>
      <c r="I178" s="245"/>
      <c r="J178" s="245"/>
      <c r="K178" s="337"/>
      <c r="L178" s="249"/>
      <c r="M178" s="250"/>
      <c r="N178" s="98" t="e">
        <f t="shared" si="2"/>
        <v>#DIV/0!</v>
      </c>
      <c r="O178" s="321">
        <f>FŐLAP!$E$8</f>
        <v>0</v>
      </c>
      <c r="P178" s="320">
        <f>FŐLAP!$C$10</f>
        <v>0</v>
      </c>
      <c r="Q178" s="322" t="s">
        <v>548</v>
      </c>
    </row>
    <row r="179" spans="1:17" ht="50.1" hidden="1" customHeight="1" x14ac:dyDescent="0.25">
      <c r="A179" s="100" t="s">
        <v>293</v>
      </c>
      <c r="B179" s="337"/>
      <c r="C179" s="413"/>
      <c r="D179" s="244"/>
      <c r="E179" s="244"/>
      <c r="F179" s="244"/>
      <c r="G179" s="244"/>
      <c r="H179" s="434"/>
      <c r="I179" s="245"/>
      <c r="J179" s="245"/>
      <c r="K179" s="337"/>
      <c r="L179" s="249"/>
      <c r="M179" s="250"/>
      <c r="N179" s="98" t="e">
        <f t="shared" si="2"/>
        <v>#DIV/0!</v>
      </c>
      <c r="O179" s="321">
        <f>FŐLAP!$E$8</f>
        <v>0</v>
      </c>
      <c r="P179" s="320">
        <f>FŐLAP!$C$10</f>
        <v>0</v>
      </c>
      <c r="Q179" s="322" t="s">
        <v>548</v>
      </c>
    </row>
    <row r="180" spans="1:17" ht="50.1" hidden="1" customHeight="1" x14ac:dyDescent="0.25">
      <c r="A180" s="100" t="s">
        <v>294</v>
      </c>
      <c r="B180" s="337"/>
      <c r="C180" s="413"/>
      <c r="D180" s="244"/>
      <c r="E180" s="244"/>
      <c r="F180" s="244"/>
      <c r="G180" s="244"/>
      <c r="H180" s="434"/>
      <c r="I180" s="245"/>
      <c r="J180" s="245"/>
      <c r="K180" s="337"/>
      <c r="L180" s="249"/>
      <c r="M180" s="250"/>
      <c r="N180" s="98" t="e">
        <f t="shared" si="2"/>
        <v>#DIV/0!</v>
      </c>
      <c r="O180" s="321">
        <f>FŐLAP!$E$8</f>
        <v>0</v>
      </c>
      <c r="P180" s="320">
        <f>FŐLAP!$C$10</f>
        <v>0</v>
      </c>
      <c r="Q180" s="322" t="s">
        <v>548</v>
      </c>
    </row>
    <row r="181" spans="1:17" ht="50.1" hidden="1" customHeight="1" x14ac:dyDescent="0.25">
      <c r="A181" s="101" t="s">
        <v>295</v>
      </c>
      <c r="B181" s="337"/>
      <c r="C181" s="413"/>
      <c r="D181" s="244"/>
      <c r="E181" s="244"/>
      <c r="F181" s="244"/>
      <c r="G181" s="244"/>
      <c r="H181" s="434"/>
      <c r="I181" s="245"/>
      <c r="J181" s="245"/>
      <c r="K181" s="337"/>
      <c r="L181" s="249"/>
      <c r="M181" s="250"/>
      <c r="N181" s="98" t="e">
        <f t="shared" si="2"/>
        <v>#DIV/0!</v>
      </c>
      <c r="O181" s="321">
        <f>FŐLAP!$E$8</f>
        <v>0</v>
      </c>
      <c r="P181" s="320">
        <f>FŐLAP!$C$10</f>
        <v>0</v>
      </c>
      <c r="Q181" s="322" t="s">
        <v>548</v>
      </c>
    </row>
    <row r="182" spans="1:17" ht="50.1" hidden="1" customHeight="1" x14ac:dyDescent="0.25">
      <c r="A182" s="100" t="s">
        <v>296</v>
      </c>
      <c r="B182" s="337"/>
      <c r="C182" s="413"/>
      <c r="D182" s="244"/>
      <c r="E182" s="244"/>
      <c r="F182" s="244"/>
      <c r="G182" s="244"/>
      <c r="H182" s="434"/>
      <c r="I182" s="245"/>
      <c r="J182" s="245"/>
      <c r="K182" s="337"/>
      <c r="L182" s="249"/>
      <c r="M182" s="250"/>
      <c r="N182" s="98" t="e">
        <f t="shared" si="2"/>
        <v>#DIV/0!</v>
      </c>
      <c r="O182" s="321">
        <f>FŐLAP!$E$8</f>
        <v>0</v>
      </c>
      <c r="P182" s="320">
        <f>FŐLAP!$C$10</f>
        <v>0</v>
      </c>
      <c r="Q182" s="322" t="s">
        <v>548</v>
      </c>
    </row>
    <row r="183" spans="1:17" ht="50.1" hidden="1" customHeight="1" x14ac:dyDescent="0.25">
      <c r="A183" s="100" t="s">
        <v>297</v>
      </c>
      <c r="B183" s="337"/>
      <c r="C183" s="413"/>
      <c r="D183" s="244"/>
      <c r="E183" s="244"/>
      <c r="F183" s="244"/>
      <c r="G183" s="244"/>
      <c r="H183" s="434"/>
      <c r="I183" s="245"/>
      <c r="J183" s="245"/>
      <c r="K183" s="337"/>
      <c r="L183" s="249"/>
      <c r="M183" s="250"/>
      <c r="N183" s="98" t="e">
        <f t="shared" si="2"/>
        <v>#DIV/0!</v>
      </c>
      <c r="O183" s="321">
        <f>FŐLAP!$E$8</f>
        <v>0</v>
      </c>
      <c r="P183" s="320">
        <f>FŐLAP!$C$10</f>
        <v>0</v>
      </c>
      <c r="Q183" s="322" t="s">
        <v>548</v>
      </c>
    </row>
    <row r="184" spans="1:17" ht="50.1" hidden="1" customHeight="1" x14ac:dyDescent="0.25">
      <c r="A184" s="101" t="s">
        <v>298</v>
      </c>
      <c r="B184" s="337"/>
      <c r="C184" s="413"/>
      <c r="D184" s="244"/>
      <c r="E184" s="244"/>
      <c r="F184" s="244"/>
      <c r="G184" s="244"/>
      <c r="H184" s="434"/>
      <c r="I184" s="245"/>
      <c r="J184" s="245"/>
      <c r="K184" s="337"/>
      <c r="L184" s="249"/>
      <c r="M184" s="250"/>
      <c r="N184" s="98" t="e">
        <f t="shared" si="2"/>
        <v>#DIV/0!</v>
      </c>
      <c r="O184" s="321">
        <f>FŐLAP!$E$8</f>
        <v>0</v>
      </c>
      <c r="P184" s="320">
        <f>FŐLAP!$C$10</f>
        <v>0</v>
      </c>
      <c r="Q184" s="322" t="s">
        <v>548</v>
      </c>
    </row>
    <row r="185" spans="1:17" ht="50.1" hidden="1" customHeight="1" x14ac:dyDescent="0.25">
      <c r="A185" s="100" t="s">
        <v>299</v>
      </c>
      <c r="B185" s="337"/>
      <c r="C185" s="413"/>
      <c r="D185" s="244"/>
      <c r="E185" s="244"/>
      <c r="F185" s="244"/>
      <c r="G185" s="244"/>
      <c r="H185" s="434"/>
      <c r="I185" s="245"/>
      <c r="J185" s="245"/>
      <c r="K185" s="337"/>
      <c r="L185" s="249"/>
      <c r="M185" s="250"/>
      <c r="N185" s="98" t="e">
        <f t="shared" si="2"/>
        <v>#DIV/0!</v>
      </c>
      <c r="O185" s="321">
        <f>FŐLAP!$E$8</f>
        <v>0</v>
      </c>
      <c r="P185" s="320">
        <f>FŐLAP!$C$10</f>
        <v>0</v>
      </c>
      <c r="Q185" s="322" t="s">
        <v>548</v>
      </c>
    </row>
    <row r="186" spans="1:17" ht="50.1" hidden="1" customHeight="1" collapsed="1" x14ac:dyDescent="0.25">
      <c r="A186" s="100" t="s">
        <v>300</v>
      </c>
      <c r="B186" s="337"/>
      <c r="C186" s="413"/>
      <c r="D186" s="244"/>
      <c r="E186" s="244"/>
      <c r="F186" s="244"/>
      <c r="G186" s="244"/>
      <c r="H186" s="434"/>
      <c r="I186" s="245"/>
      <c r="J186" s="245"/>
      <c r="K186" s="337"/>
      <c r="L186" s="249"/>
      <c r="M186" s="250"/>
      <c r="N186" s="98" t="e">
        <f t="shared" si="2"/>
        <v>#DIV/0!</v>
      </c>
      <c r="O186" s="321">
        <f>FŐLAP!$E$8</f>
        <v>0</v>
      </c>
      <c r="P186" s="320">
        <f>FŐLAP!$C$10</f>
        <v>0</v>
      </c>
      <c r="Q186" s="322" t="s">
        <v>548</v>
      </c>
    </row>
    <row r="187" spans="1:17" ht="50.1" hidden="1" customHeight="1" x14ac:dyDescent="0.25">
      <c r="A187" s="101" t="s">
        <v>301</v>
      </c>
      <c r="B187" s="337"/>
      <c r="C187" s="413"/>
      <c r="D187" s="244"/>
      <c r="E187" s="244"/>
      <c r="F187" s="244"/>
      <c r="G187" s="244"/>
      <c r="H187" s="434"/>
      <c r="I187" s="245"/>
      <c r="J187" s="245"/>
      <c r="K187" s="337"/>
      <c r="L187" s="249"/>
      <c r="M187" s="250"/>
      <c r="N187" s="98" t="e">
        <f t="shared" si="2"/>
        <v>#DIV/0!</v>
      </c>
      <c r="O187" s="321">
        <f>FŐLAP!$E$8</f>
        <v>0</v>
      </c>
      <c r="P187" s="320">
        <f>FŐLAP!$C$10</f>
        <v>0</v>
      </c>
      <c r="Q187" s="322" t="s">
        <v>548</v>
      </c>
    </row>
    <row r="188" spans="1:17" ht="50.1" hidden="1" customHeight="1" x14ac:dyDescent="0.25">
      <c r="A188" s="100" t="s">
        <v>302</v>
      </c>
      <c r="B188" s="337"/>
      <c r="C188" s="413"/>
      <c r="D188" s="244"/>
      <c r="E188" s="244"/>
      <c r="F188" s="244"/>
      <c r="G188" s="244"/>
      <c r="H188" s="434"/>
      <c r="I188" s="245"/>
      <c r="J188" s="245"/>
      <c r="K188" s="337"/>
      <c r="L188" s="249"/>
      <c r="M188" s="250"/>
      <c r="N188" s="98" t="e">
        <f t="shared" si="2"/>
        <v>#DIV/0!</v>
      </c>
      <c r="O188" s="321">
        <f>FŐLAP!$E$8</f>
        <v>0</v>
      </c>
      <c r="P188" s="320">
        <f>FŐLAP!$C$10</f>
        <v>0</v>
      </c>
      <c r="Q188" s="322" t="s">
        <v>548</v>
      </c>
    </row>
    <row r="189" spans="1:17" ht="50.1" hidden="1" customHeight="1" x14ac:dyDescent="0.25">
      <c r="A189" s="100" t="s">
        <v>303</v>
      </c>
      <c r="B189" s="337"/>
      <c r="C189" s="413"/>
      <c r="D189" s="244"/>
      <c r="E189" s="244"/>
      <c r="F189" s="244"/>
      <c r="G189" s="244"/>
      <c r="H189" s="434"/>
      <c r="I189" s="245"/>
      <c r="J189" s="245"/>
      <c r="K189" s="337"/>
      <c r="L189" s="249"/>
      <c r="M189" s="250"/>
      <c r="N189" s="98" t="e">
        <f t="shared" si="2"/>
        <v>#DIV/0!</v>
      </c>
      <c r="O189" s="321">
        <f>FŐLAP!$E$8</f>
        <v>0</v>
      </c>
      <c r="P189" s="320">
        <f>FŐLAP!$C$10</f>
        <v>0</v>
      </c>
      <c r="Q189" s="322" t="s">
        <v>548</v>
      </c>
    </row>
    <row r="190" spans="1:17" ht="50.1" hidden="1" customHeight="1" x14ac:dyDescent="0.25">
      <c r="A190" s="101" t="s">
        <v>304</v>
      </c>
      <c r="B190" s="337"/>
      <c r="C190" s="413"/>
      <c r="D190" s="244"/>
      <c r="E190" s="244"/>
      <c r="F190" s="244"/>
      <c r="G190" s="244"/>
      <c r="H190" s="434"/>
      <c r="I190" s="245"/>
      <c r="J190" s="245"/>
      <c r="K190" s="337"/>
      <c r="L190" s="249"/>
      <c r="M190" s="250"/>
      <c r="N190" s="98" t="e">
        <f t="shared" si="2"/>
        <v>#DIV/0!</v>
      </c>
      <c r="O190" s="321">
        <f>FŐLAP!$E$8</f>
        <v>0</v>
      </c>
      <c r="P190" s="320">
        <f>FŐLAP!$C$10</f>
        <v>0</v>
      </c>
      <c r="Q190" s="322" t="s">
        <v>548</v>
      </c>
    </row>
    <row r="191" spans="1:17" ht="50.1" hidden="1" customHeight="1" x14ac:dyDescent="0.25">
      <c r="A191" s="100" t="s">
        <v>305</v>
      </c>
      <c r="B191" s="337"/>
      <c r="C191" s="413"/>
      <c r="D191" s="244"/>
      <c r="E191" s="244"/>
      <c r="F191" s="244"/>
      <c r="G191" s="244"/>
      <c r="H191" s="434"/>
      <c r="I191" s="245"/>
      <c r="J191" s="245"/>
      <c r="K191" s="337"/>
      <c r="L191" s="249"/>
      <c r="M191" s="250"/>
      <c r="N191" s="98" t="e">
        <f t="shared" si="2"/>
        <v>#DIV/0!</v>
      </c>
      <c r="O191" s="321">
        <f>FŐLAP!$E$8</f>
        <v>0</v>
      </c>
      <c r="P191" s="320">
        <f>FŐLAP!$C$10</f>
        <v>0</v>
      </c>
      <c r="Q191" s="322" t="s">
        <v>548</v>
      </c>
    </row>
    <row r="192" spans="1:17" ht="50.1" hidden="1" customHeight="1" x14ac:dyDescent="0.25">
      <c r="A192" s="100" t="s">
        <v>306</v>
      </c>
      <c r="B192" s="337"/>
      <c r="C192" s="413"/>
      <c r="D192" s="244"/>
      <c r="E192" s="244"/>
      <c r="F192" s="244"/>
      <c r="G192" s="244"/>
      <c r="H192" s="434"/>
      <c r="I192" s="245"/>
      <c r="J192" s="245"/>
      <c r="K192" s="337"/>
      <c r="L192" s="249"/>
      <c r="M192" s="250"/>
      <c r="N192" s="98" t="e">
        <f t="shared" si="2"/>
        <v>#DIV/0!</v>
      </c>
      <c r="O192" s="321">
        <f>FŐLAP!$E$8</f>
        <v>0</v>
      </c>
      <c r="P192" s="320">
        <f>FŐLAP!$C$10</f>
        <v>0</v>
      </c>
      <c r="Q192" s="322" t="s">
        <v>548</v>
      </c>
    </row>
    <row r="193" spans="1:17" ht="50.1" hidden="1" customHeight="1" x14ac:dyDescent="0.25">
      <c r="A193" s="101" t="s">
        <v>307</v>
      </c>
      <c r="B193" s="337"/>
      <c r="C193" s="413"/>
      <c r="D193" s="244"/>
      <c r="E193" s="244"/>
      <c r="F193" s="244"/>
      <c r="G193" s="244"/>
      <c r="H193" s="434"/>
      <c r="I193" s="245"/>
      <c r="J193" s="245"/>
      <c r="K193" s="337"/>
      <c r="L193" s="249"/>
      <c r="M193" s="250"/>
      <c r="N193" s="98" t="e">
        <f t="shared" si="2"/>
        <v>#DIV/0!</v>
      </c>
      <c r="O193" s="321">
        <f>FŐLAP!$E$8</f>
        <v>0</v>
      </c>
      <c r="P193" s="320">
        <f>FŐLAP!$C$10</f>
        <v>0</v>
      </c>
      <c r="Q193" s="322" t="s">
        <v>548</v>
      </c>
    </row>
    <row r="194" spans="1:17" ht="50.1" hidden="1" customHeight="1" x14ac:dyDescent="0.25">
      <c r="A194" s="100" t="s">
        <v>308</v>
      </c>
      <c r="B194" s="337"/>
      <c r="C194" s="413"/>
      <c r="D194" s="244"/>
      <c r="E194" s="244"/>
      <c r="F194" s="244"/>
      <c r="G194" s="244"/>
      <c r="H194" s="434"/>
      <c r="I194" s="245"/>
      <c r="J194" s="245"/>
      <c r="K194" s="337"/>
      <c r="L194" s="249"/>
      <c r="M194" s="250"/>
      <c r="N194" s="98" t="e">
        <f t="shared" si="2"/>
        <v>#DIV/0!</v>
      </c>
      <c r="O194" s="321">
        <f>FŐLAP!$E$8</f>
        <v>0</v>
      </c>
      <c r="P194" s="320">
        <f>FŐLAP!$C$10</f>
        <v>0</v>
      </c>
      <c r="Q194" s="322" t="s">
        <v>548</v>
      </c>
    </row>
    <row r="195" spans="1:17" ht="50.1" hidden="1" customHeight="1" x14ac:dyDescent="0.25">
      <c r="A195" s="100" t="s">
        <v>309</v>
      </c>
      <c r="B195" s="337"/>
      <c r="C195" s="413"/>
      <c r="D195" s="244"/>
      <c r="E195" s="244"/>
      <c r="F195" s="244"/>
      <c r="G195" s="244"/>
      <c r="H195" s="434"/>
      <c r="I195" s="245"/>
      <c r="J195" s="245"/>
      <c r="K195" s="337"/>
      <c r="L195" s="249"/>
      <c r="M195" s="250"/>
      <c r="N195" s="98" t="e">
        <f t="shared" si="2"/>
        <v>#DIV/0!</v>
      </c>
      <c r="O195" s="321">
        <f>FŐLAP!$E$8</f>
        <v>0</v>
      </c>
      <c r="P195" s="320">
        <f>FŐLAP!$C$10</f>
        <v>0</v>
      </c>
      <c r="Q195" s="322" t="s">
        <v>548</v>
      </c>
    </row>
    <row r="196" spans="1:17" ht="50.1" hidden="1" customHeight="1" x14ac:dyDescent="0.25">
      <c r="A196" s="100" t="s">
        <v>310</v>
      </c>
      <c r="B196" s="337"/>
      <c r="C196" s="413"/>
      <c r="D196" s="244"/>
      <c r="E196" s="244"/>
      <c r="F196" s="244"/>
      <c r="G196" s="244"/>
      <c r="H196" s="434"/>
      <c r="I196" s="245"/>
      <c r="J196" s="245"/>
      <c r="K196" s="337"/>
      <c r="L196" s="249"/>
      <c r="M196" s="250"/>
      <c r="N196" s="98" t="e">
        <f t="shared" si="2"/>
        <v>#DIV/0!</v>
      </c>
      <c r="O196" s="321">
        <f>FŐLAP!$E$8</f>
        <v>0</v>
      </c>
      <c r="P196" s="320">
        <f>FŐLAP!$C$10</f>
        <v>0</v>
      </c>
      <c r="Q196" s="322" t="s">
        <v>548</v>
      </c>
    </row>
    <row r="197" spans="1:17" ht="50.1" hidden="1" customHeight="1" x14ac:dyDescent="0.25">
      <c r="A197" s="100" t="s">
        <v>311</v>
      </c>
      <c r="B197" s="337"/>
      <c r="C197" s="413"/>
      <c r="D197" s="244"/>
      <c r="E197" s="244"/>
      <c r="F197" s="244"/>
      <c r="G197" s="244"/>
      <c r="H197" s="434"/>
      <c r="I197" s="245"/>
      <c r="J197" s="245"/>
      <c r="K197" s="337"/>
      <c r="L197" s="249"/>
      <c r="M197" s="250"/>
      <c r="N197" s="98" t="e">
        <f t="shared" si="2"/>
        <v>#DIV/0!</v>
      </c>
      <c r="O197" s="321">
        <f>FŐLAP!$E$8</f>
        <v>0</v>
      </c>
      <c r="P197" s="320">
        <f>FŐLAP!$C$10</f>
        <v>0</v>
      </c>
      <c r="Q197" s="322" t="s">
        <v>548</v>
      </c>
    </row>
    <row r="198" spans="1:17" ht="50.1" hidden="1" customHeight="1" x14ac:dyDescent="0.25">
      <c r="A198" s="101" t="s">
        <v>312</v>
      </c>
      <c r="B198" s="337"/>
      <c r="C198" s="413"/>
      <c r="D198" s="244"/>
      <c r="E198" s="244"/>
      <c r="F198" s="244"/>
      <c r="G198" s="244"/>
      <c r="H198" s="434"/>
      <c r="I198" s="245"/>
      <c r="J198" s="245"/>
      <c r="K198" s="337"/>
      <c r="L198" s="249"/>
      <c r="M198" s="250"/>
      <c r="N198" s="98" t="e">
        <f t="shared" si="2"/>
        <v>#DIV/0!</v>
      </c>
      <c r="O198" s="321">
        <f>FŐLAP!$E$8</f>
        <v>0</v>
      </c>
      <c r="P198" s="320">
        <f>FŐLAP!$C$10</f>
        <v>0</v>
      </c>
      <c r="Q198" s="322" t="s">
        <v>548</v>
      </c>
    </row>
    <row r="199" spans="1:17" ht="50.1" hidden="1" customHeight="1" x14ac:dyDescent="0.25">
      <c r="A199" s="100" t="s">
        <v>313</v>
      </c>
      <c r="B199" s="337"/>
      <c r="C199" s="413"/>
      <c r="D199" s="244"/>
      <c r="E199" s="244"/>
      <c r="F199" s="244"/>
      <c r="G199" s="244"/>
      <c r="H199" s="434"/>
      <c r="I199" s="245"/>
      <c r="J199" s="245"/>
      <c r="K199" s="337"/>
      <c r="L199" s="249"/>
      <c r="M199" s="250"/>
      <c r="N199" s="98" t="e">
        <f t="shared" si="2"/>
        <v>#DIV/0!</v>
      </c>
      <c r="O199" s="321">
        <f>FŐLAP!$E$8</f>
        <v>0</v>
      </c>
      <c r="P199" s="320">
        <f>FŐLAP!$C$10</f>
        <v>0</v>
      </c>
      <c r="Q199" s="322" t="s">
        <v>548</v>
      </c>
    </row>
    <row r="200" spans="1:17" ht="50.1" hidden="1" customHeight="1" x14ac:dyDescent="0.25">
      <c r="A200" s="100" t="s">
        <v>314</v>
      </c>
      <c r="B200" s="337"/>
      <c r="C200" s="413"/>
      <c r="D200" s="244"/>
      <c r="E200" s="244"/>
      <c r="F200" s="244"/>
      <c r="G200" s="244"/>
      <c r="H200" s="434"/>
      <c r="I200" s="245"/>
      <c r="J200" s="245"/>
      <c r="K200" s="337"/>
      <c r="L200" s="249"/>
      <c r="M200" s="250"/>
      <c r="N200" s="98" t="e">
        <f t="shared" si="2"/>
        <v>#DIV/0!</v>
      </c>
      <c r="O200" s="321">
        <f>FŐLAP!$E$8</f>
        <v>0</v>
      </c>
      <c r="P200" s="320">
        <f>FŐLAP!$C$10</f>
        <v>0</v>
      </c>
      <c r="Q200" s="322" t="s">
        <v>548</v>
      </c>
    </row>
    <row r="201" spans="1:17" ht="50.1" hidden="1" customHeight="1" x14ac:dyDescent="0.25">
      <c r="A201" s="101" t="s">
        <v>315</v>
      </c>
      <c r="B201" s="337"/>
      <c r="C201" s="413"/>
      <c r="D201" s="244"/>
      <c r="E201" s="244"/>
      <c r="F201" s="244"/>
      <c r="G201" s="244"/>
      <c r="H201" s="434"/>
      <c r="I201" s="245"/>
      <c r="J201" s="245"/>
      <c r="K201" s="337"/>
      <c r="L201" s="249"/>
      <c r="M201" s="250"/>
      <c r="N201" s="98" t="e">
        <f t="shared" si="2"/>
        <v>#DIV/0!</v>
      </c>
      <c r="O201" s="321">
        <f>FŐLAP!$E$8</f>
        <v>0</v>
      </c>
      <c r="P201" s="320">
        <f>FŐLAP!$C$10</f>
        <v>0</v>
      </c>
      <c r="Q201" s="322" t="s">
        <v>548</v>
      </c>
    </row>
    <row r="202" spans="1:17" ht="50.1" hidden="1" customHeight="1" x14ac:dyDescent="0.25">
      <c r="A202" s="100" t="s">
        <v>316</v>
      </c>
      <c r="B202" s="337"/>
      <c r="C202" s="413"/>
      <c r="D202" s="244"/>
      <c r="E202" s="244"/>
      <c r="F202" s="244"/>
      <c r="G202" s="244"/>
      <c r="H202" s="434"/>
      <c r="I202" s="245"/>
      <c r="J202" s="245"/>
      <c r="K202" s="337"/>
      <c r="L202" s="249"/>
      <c r="M202" s="250"/>
      <c r="N202" s="98" t="e">
        <f t="shared" ref="N202:N265" si="3">IF(M202&lt;0,0,1-(M202/L202))</f>
        <v>#DIV/0!</v>
      </c>
      <c r="O202" s="321">
        <f>FŐLAP!$E$8</f>
        <v>0</v>
      </c>
      <c r="P202" s="320">
        <f>FŐLAP!$C$10</f>
        <v>0</v>
      </c>
      <c r="Q202" s="322" t="s">
        <v>548</v>
      </c>
    </row>
    <row r="203" spans="1:17" ht="50.1" hidden="1" customHeight="1" x14ac:dyDescent="0.25">
      <c r="A203" s="100" t="s">
        <v>317</v>
      </c>
      <c r="B203" s="337"/>
      <c r="C203" s="413"/>
      <c r="D203" s="244"/>
      <c r="E203" s="244"/>
      <c r="F203" s="244"/>
      <c r="G203" s="244"/>
      <c r="H203" s="434"/>
      <c r="I203" s="245"/>
      <c r="J203" s="245"/>
      <c r="K203" s="337"/>
      <c r="L203" s="249"/>
      <c r="M203" s="250"/>
      <c r="N203" s="98" t="e">
        <f t="shared" si="3"/>
        <v>#DIV/0!</v>
      </c>
      <c r="O203" s="321">
        <f>FŐLAP!$E$8</f>
        <v>0</v>
      </c>
      <c r="P203" s="320">
        <f>FŐLAP!$C$10</f>
        <v>0</v>
      </c>
      <c r="Q203" s="322" t="s">
        <v>548</v>
      </c>
    </row>
    <row r="204" spans="1:17" ht="50.1" hidden="1" customHeight="1" x14ac:dyDescent="0.25">
      <c r="A204" s="101" t="s">
        <v>318</v>
      </c>
      <c r="B204" s="337"/>
      <c r="C204" s="413"/>
      <c r="D204" s="244"/>
      <c r="E204" s="244"/>
      <c r="F204" s="244"/>
      <c r="G204" s="244"/>
      <c r="H204" s="434"/>
      <c r="I204" s="245"/>
      <c r="J204" s="245"/>
      <c r="K204" s="337"/>
      <c r="L204" s="249"/>
      <c r="M204" s="250"/>
      <c r="N204" s="98" t="e">
        <f t="shared" si="3"/>
        <v>#DIV/0!</v>
      </c>
      <c r="O204" s="321">
        <f>FŐLAP!$E$8</f>
        <v>0</v>
      </c>
      <c r="P204" s="320">
        <f>FŐLAP!$C$10</f>
        <v>0</v>
      </c>
      <c r="Q204" s="322" t="s">
        <v>548</v>
      </c>
    </row>
    <row r="205" spans="1:17" ht="50.1" hidden="1" customHeight="1" x14ac:dyDescent="0.25">
      <c r="A205" s="100" t="s">
        <v>319</v>
      </c>
      <c r="B205" s="337"/>
      <c r="C205" s="413"/>
      <c r="D205" s="244"/>
      <c r="E205" s="244"/>
      <c r="F205" s="244"/>
      <c r="G205" s="244"/>
      <c r="H205" s="434"/>
      <c r="I205" s="245"/>
      <c r="J205" s="245"/>
      <c r="K205" s="337"/>
      <c r="L205" s="249"/>
      <c r="M205" s="250"/>
      <c r="N205" s="98" t="e">
        <f t="shared" si="3"/>
        <v>#DIV/0!</v>
      </c>
      <c r="O205" s="321">
        <f>FŐLAP!$E$8</f>
        <v>0</v>
      </c>
      <c r="P205" s="320">
        <f>FŐLAP!$C$10</f>
        <v>0</v>
      </c>
      <c r="Q205" s="322" t="s">
        <v>548</v>
      </c>
    </row>
    <row r="206" spans="1:17" ht="50.1" hidden="1" customHeight="1" x14ac:dyDescent="0.25">
      <c r="A206" s="100" t="s">
        <v>320</v>
      </c>
      <c r="B206" s="337"/>
      <c r="C206" s="413"/>
      <c r="D206" s="244"/>
      <c r="E206" s="244"/>
      <c r="F206" s="244"/>
      <c r="G206" s="244"/>
      <c r="H206" s="434"/>
      <c r="I206" s="245"/>
      <c r="J206" s="245"/>
      <c r="K206" s="337"/>
      <c r="L206" s="249"/>
      <c r="M206" s="250"/>
      <c r="N206" s="98" t="e">
        <f t="shared" si="3"/>
        <v>#DIV/0!</v>
      </c>
      <c r="O206" s="321">
        <f>FŐLAP!$E$8</f>
        <v>0</v>
      </c>
      <c r="P206" s="320">
        <f>FŐLAP!$C$10</f>
        <v>0</v>
      </c>
      <c r="Q206" s="322" t="s">
        <v>548</v>
      </c>
    </row>
    <row r="207" spans="1:17" ht="50.1" hidden="1" customHeight="1" collapsed="1" x14ac:dyDescent="0.25">
      <c r="A207" s="101" t="s">
        <v>321</v>
      </c>
      <c r="B207" s="337"/>
      <c r="C207" s="413"/>
      <c r="D207" s="244"/>
      <c r="E207" s="244"/>
      <c r="F207" s="244"/>
      <c r="G207" s="244"/>
      <c r="H207" s="434"/>
      <c r="I207" s="245"/>
      <c r="J207" s="245"/>
      <c r="K207" s="337"/>
      <c r="L207" s="249"/>
      <c r="M207" s="250"/>
      <c r="N207" s="98" t="e">
        <f t="shared" si="3"/>
        <v>#DIV/0!</v>
      </c>
      <c r="O207" s="321">
        <f>FŐLAP!$E$8</f>
        <v>0</v>
      </c>
      <c r="P207" s="320">
        <f>FŐLAP!$C$10</f>
        <v>0</v>
      </c>
      <c r="Q207" s="322" t="s">
        <v>548</v>
      </c>
    </row>
    <row r="208" spans="1:17" ht="50.1" hidden="1" customHeight="1" x14ac:dyDescent="0.25">
      <c r="A208" s="100" t="s">
        <v>322</v>
      </c>
      <c r="B208" s="337"/>
      <c r="C208" s="413"/>
      <c r="D208" s="244"/>
      <c r="E208" s="244"/>
      <c r="F208" s="244"/>
      <c r="G208" s="244"/>
      <c r="H208" s="434"/>
      <c r="I208" s="245"/>
      <c r="J208" s="245"/>
      <c r="K208" s="337"/>
      <c r="L208" s="249"/>
      <c r="M208" s="250"/>
      <c r="N208" s="98" t="e">
        <f t="shared" si="3"/>
        <v>#DIV/0!</v>
      </c>
      <c r="O208" s="321">
        <f>FŐLAP!$E$8</f>
        <v>0</v>
      </c>
      <c r="P208" s="320">
        <f>FŐLAP!$C$10</f>
        <v>0</v>
      </c>
      <c r="Q208" s="322" t="s">
        <v>548</v>
      </c>
    </row>
    <row r="209" spans="1:17" ht="50.1" hidden="1" customHeight="1" x14ac:dyDescent="0.25">
      <c r="A209" s="100" t="s">
        <v>323</v>
      </c>
      <c r="B209" s="337"/>
      <c r="C209" s="413"/>
      <c r="D209" s="244"/>
      <c r="E209" s="244"/>
      <c r="F209" s="244"/>
      <c r="G209" s="244"/>
      <c r="H209" s="434"/>
      <c r="I209" s="245"/>
      <c r="J209" s="245"/>
      <c r="K209" s="337"/>
      <c r="L209" s="249"/>
      <c r="M209" s="250"/>
      <c r="N209" s="98" t="e">
        <f t="shared" si="3"/>
        <v>#DIV/0!</v>
      </c>
      <c r="O209" s="321">
        <f>FŐLAP!$E$8</f>
        <v>0</v>
      </c>
      <c r="P209" s="320">
        <f>FŐLAP!$C$10</f>
        <v>0</v>
      </c>
      <c r="Q209" s="322" t="s">
        <v>548</v>
      </c>
    </row>
    <row r="210" spans="1:17" ht="50.1" hidden="1" customHeight="1" x14ac:dyDescent="0.25">
      <c r="A210" s="101" t="s">
        <v>324</v>
      </c>
      <c r="B210" s="337"/>
      <c r="C210" s="413"/>
      <c r="D210" s="244"/>
      <c r="E210" s="244"/>
      <c r="F210" s="244"/>
      <c r="G210" s="244"/>
      <c r="H210" s="434"/>
      <c r="I210" s="245"/>
      <c r="J210" s="245"/>
      <c r="K210" s="337"/>
      <c r="L210" s="249"/>
      <c r="M210" s="250"/>
      <c r="N210" s="98" t="e">
        <f t="shared" si="3"/>
        <v>#DIV/0!</v>
      </c>
      <c r="O210" s="321">
        <f>FŐLAP!$E$8</f>
        <v>0</v>
      </c>
      <c r="P210" s="320">
        <f>FŐLAP!$C$10</f>
        <v>0</v>
      </c>
      <c r="Q210" s="322" t="s">
        <v>548</v>
      </c>
    </row>
    <row r="211" spans="1:17" ht="50.1" hidden="1" customHeight="1" x14ac:dyDescent="0.25">
      <c r="A211" s="100" t="s">
        <v>325</v>
      </c>
      <c r="B211" s="337"/>
      <c r="C211" s="413"/>
      <c r="D211" s="244"/>
      <c r="E211" s="244"/>
      <c r="F211" s="244"/>
      <c r="G211" s="244"/>
      <c r="H211" s="434"/>
      <c r="I211" s="245"/>
      <c r="J211" s="245"/>
      <c r="K211" s="337"/>
      <c r="L211" s="249"/>
      <c r="M211" s="250"/>
      <c r="N211" s="98" t="e">
        <f t="shared" si="3"/>
        <v>#DIV/0!</v>
      </c>
      <c r="O211" s="321">
        <f>FŐLAP!$E$8</f>
        <v>0</v>
      </c>
      <c r="P211" s="320">
        <f>FŐLAP!$C$10</f>
        <v>0</v>
      </c>
      <c r="Q211" s="322" t="s">
        <v>548</v>
      </c>
    </row>
    <row r="212" spans="1:17" ht="50.1" hidden="1" customHeight="1" x14ac:dyDescent="0.25">
      <c r="A212" s="100" t="s">
        <v>326</v>
      </c>
      <c r="B212" s="337"/>
      <c r="C212" s="413"/>
      <c r="D212" s="244"/>
      <c r="E212" s="244"/>
      <c r="F212" s="244"/>
      <c r="G212" s="244"/>
      <c r="H212" s="434"/>
      <c r="I212" s="245"/>
      <c r="J212" s="245"/>
      <c r="K212" s="337"/>
      <c r="L212" s="249"/>
      <c r="M212" s="250"/>
      <c r="N212" s="98" t="e">
        <f t="shared" si="3"/>
        <v>#DIV/0!</v>
      </c>
      <c r="O212" s="321">
        <f>FŐLAP!$E$8</f>
        <v>0</v>
      </c>
      <c r="P212" s="320">
        <f>FŐLAP!$C$10</f>
        <v>0</v>
      </c>
      <c r="Q212" s="322" t="s">
        <v>548</v>
      </c>
    </row>
    <row r="213" spans="1:17" ht="50.1" hidden="1" customHeight="1" x14ac:dyDescent="0.25">
      <c r="A213" s="100" t="s">
        <v>327</v>
      </c>
      <c r="B213" s="337"/>
      <c r="C213" s="413"/>
      <c r="D213" s="244"/>
      <c r="E213" s="244"/>
      <c r="F213" s="244"/>
      <c r="G213" s="244"/>
      <c r="H213" s="434"/>
      <c r="I213" s="245"/>
      <c r="J213" s="245"/>
      <c r="K213" s="337"/>
      <c r="L213" s="249"/>
      <c r="M213" s="250"/>
      <c r="N213" s="98" t="e">
        <f t="shared" si="3"/>
        <v>#DIV/0!</v>
      </c>
      <c r="O213" s="321">
        <f>FŐLAP!$E$8</f>
        <v>0</v>
      </c>
      <c r="P213" s="320">
        <f>FŐLAP!$C$10</f>
        <v>0</v>
      </c>
      <c r="Q213" s="322" t="s">
        <v>548</v>
      </c>
    </row>
    <row r="214" spans="1:17" ht="50.1" hidden="1" customHeight="1" x14ac:dyDescent="0.25">
      <c r="A214" s="100" t="s">
        <v>328</v>
      </c>
      <c r="B214" s="337"/>
      <c r="C214" s="413"/>
      <c r="D214" s="244"/>
      <c r="E214" s="244"/>
      <c r="F214" s="244"/>
      <c r="G214" s="244"/>
      <c r="H214" s="434"/>
      <c r="I214" s="245"/>
      <c r="J214" s="245"/>
      <c r="K214" s="337"/>
      <c r="L214" s="249"/>
      <c r="M214" s="250"/>
      <c r="N214" s="98" t="e">
        <f t="shared" si="3"/>
        <v>#DIV/0!</v>
      </c>
      <c r="O214" s="321">
        <f>FŐLAP!$E$8</f>
        <v>0</v>
      </c>
      <c r="P214" s="320">
        <f>FŐLAP!$C$10</f>
        <v>0</v>
      </c>
      <c r="Q214" s="322" t="s">
        <v>548</v>
      </c>
    </row>
    <row r="215" spans="1:17" ht="50.1" hidden="1" customHeight="1" x14ac:dyDescent="0.25">
      <c r="A215" s="101" t="s">
        <v>329</v>
      </c>
      <c r="B215" s="337"/>
      <c r="C215" s="413"/>
      <c r="D215" s="244"/>
      <c r="E215" s="244"/>
      <c r="F215" s="244"/>
      <c r="G215" s="244"/>
      <c r="H215" s="434"/>
      <c r="I215" s="245"/>
      <c r="J215" s="245"/>
      <c r="K215" s="337"/>
      <c r="L215" s="249"/>
      <c r="M215" s="250"/>
      <c r="N215" s="98" t="e">
        <f t="shared" si="3"/>
        <v>#DIV/0!</v>
      </c>
      <c r="O215" s="321">
        <f>FŐLAP!$E$8</f>
        <v>0</v>
      </c>
      <c r="P215" s="320">
        <f>FŐLAP!$C$10</f>
        <v>0</v>
      </c>
      <c r="Q215" s="322" t="s">
        <v>548</v>
      </c>
    </row>
    <row r="216" spans="1:17" ht="50.1" hidden="1" customHeight="1" x14ac:dyDescent="0.25">
      <c r="A216" s="100" t="s">
        <v>330</v>
      </c>
      <c r="B216" s="337"/>
      <c r="C216" s="413"/>
      <c r="D216" s="244"/>
      <c r="E216" s="244"/>
      <c r="F216" s="244"/>
      <c r="G216" s="244"/>
      <c r="H216" s="434"/>
      <c r="I216" s="245"/>
      <c r="J216" s="245"/>
      <c r="K216" s="337"/>
      <c r="L216" s="249"/>
      <c r="M216" s="250"/>
      <c r="N216" s="98" t="e">
        <f t="shared" si="3"/>
        <v>#DIV/0!</v>
      </c>
      <c r="O216" s="321">
        <f>FŐLAP!$E$8</f>
        <v>0</v>
      </c>
      <c r="P216" s="320">
        <f>FŐLAP!$C$10</f>
        <v>0</v>
      </c>
      <c r="Q216" s="322" t="s">
        <v>548</v>
      </c>
    </row>
    <row r="217" spans="1:17" ht="50.1" hidden="1" customHeight="1" x14ac:dyDescent="0.25">
      <c r="A217" s="100" t="s">
        <v>331</v>
      </c>
      <c r="B217" s="337"/>
      <c r="C217" s="413"/>
      <c r="D217" s="244"/>
      <c r="E217" s="244"/>
      <c r="F217" s="244"/>
      <c r="G217" s="244"/>
      <c r="H217" s="434"/>
      <c r="I217" s="245"/>
      <c r="J217" s="245"/>
      <c r="K217" s="337"/>
      <c r="L217" s="249"/>
      <c r="M217" s="250"/>
      <c r="N217" s="98" t="e">
        <f t="shared" si="3"/>
        <v>#DIV/0!</v>
      </c>
      <c r="O217" s="321">
        <f>FŐLAP!$E$8</f>
        <v>0</v>
      </c>
      <c r="P217" s="320">
        <f>FŐLAP!$C$10</f>
        <v>0</v>
      </c>
      <c r="Q217" s="322" t="s">
        <v>548</v>
      </c>
    </row>
    <row r="218" spans="1:17" ht="50.1" hidden="1" customHeight="1" x14ac:dyDescent="0.25">
      <c r="A218" s="101" t="s">
        <v>332</v>
      </c>
      <c r="B218" s="337"/>
      <c r="C218" s="413"/>
      <c r="D218" s="244"/>
      <c r="E218" s="244"/>
      <c r="F218" s="244"/>
      <c r="G218" s="244"/>
      <c r="H218" s="434"/>
      <c r="I218" s="245"/>
      <c r="J218" s="245"/>
      <c r="K218" s="337"/>
      <c r="L218" s="249"/>
      <c r="M218" s="250"/>
      <c r="N218" s="98" t="e">
        <f t="shared" si="3"/>
        <v>#DIV/0!</v>
      </c>
      <c r="O218" s="321">
        <f>FŐLAP!$E$8</f>
        <v>0</v>
      </c>
      <c r="P218" s="320">
        <f>FŐLAP!$C$10</f>
        <v>0</v>
      </c>
      <c r="Q218" s="322" t="s">
        <v>548</v>
      </c>
    </row>
    <row r="219" spans="1:17" ht="50.1" hidden="1" customHeight="1" x14ac:dyDescent="0.25">
      <c r="A219" s="100" t="s">
        <v>333</v>
      </c>
      <c r="B219" s="337"/>
      <c r="C219" s="413"/>
      <c r="D219" s="244"/>
      <c r="E219" s="244"/>
      <c r="F219" s="244"/>
      <c r="G219" s="244"/>
      <c r="H219" s="434"/>
      <c r="I219" s="245"/>
      <c r="J219" s="245"/>
      <c r="K219" s="337"/>
      <c r="L219" s="249"/>
      <c r="M219" s="250"/>
      <c r="N219" s="98" t="e">
        <f t="shared" si="3"/>
        <v>#DIV/0!</v>
      </c>
      <c r="O219" s="321">
        <f>FŐLAP!$E$8</f>
        <v>0</v>
      </c>
      <c r="P219" s="320">
        <f>FŐLAP!$C$10</f>
        <v>0</v>
      </c>
      <c r="Q219" s="322" t="s">
        <v>548</v>
      </c>
    </row>
    <row r="220" spans="1:17" ht="50.1" hidden="1" customHeight="1" x14ac:dyDescent="0.25">
      <c r="A220" s="100" t="s">
        <v>334</v>
      </c>
      <c r="B220" s="337"/>
      <c r="C220" s="413"/>
      <c r="D220" s="244"/>
      <c r="E220" s="244"/>
      <c r="F220" s="244"/>
      <c r="G220" s="244"/>
      <c r="H220" s="434"/>
      <c r="I220" s="245"/>
      <c r="J220" s="245"/>
      <c r="K220" s="337"/>
      <c r="L220" s="249"/>
      <c r="M220" s="250"/>
      <c r="N220" s="98" t="e">
        <f t="shared" si="3"/>
        <v>#DIV/0!</v>
      </c>
      <c r="O220" s="321">
        <f>FŐLAP!$E$8</f>
        <v>0</v>
      </c>
      <c r="P220" s="320">
        <f>FŐLAP!$C$10</f>
        <v>0</v>
      </c>
      <c r="Q220" s="322" t="s">
        <v>548</v>
      </c>
    </row>
    <row r="221" spans="1:17" ht="50.1" hidden="1" customHeight="1" x14ac:dyDescent="0.25">
      <c r="A221" s="101" t="s">
        <v>335</v>
      </c>
      <c r="B221" s="337"/>
      <c r="C221" s="413"/>
      <c r="D221" s="244"/>
      <c r="E221" s="244"/>
      <c r="F221" s="244"/>
      <c r="G221" s="244"/>
      <c r="H221" s="434"/>
      <c r="I221" s="245"/>
      <c r="J221" s="245"/>
      <c r="K221" s="337"/>
      <c r="L221" s="249"/>
      <c r="M221" s="250"/>
      <c r="N221" s="98" t="e">
        <f t="shared" si="3"/>
        <v>#DIV/0!</v>
      </c>
      <c r="O221" s="321">
        <f>FŐLAP!$E$8</f>
        <v>0</v>
      </c>
      <c r="P221" s="320">
        <f>FŐLAP!$C$10</f>
        <v>0</v>
      </c>
      <c r="Q221" s="322" t="s">
        <v>548</v>
      </c>
    </row>
    <row r="222" spans="1:17" ht="50.1" hidden="1" customHeight="1" x14ac:dyDescent="0.25">
      <c r="A222" s="100" t="s">
        <v>336</v>
      </c>
      <c r="B222" s="337"/>
      <c r="C222" s="413"/>
      <c r="D222" s="244"/>
      <c r="E222" s="244"/>
      <c r="F222" s="244"/>
      <c r="G222" s="244"/>
      <c r="H222" s="434"/>
      <c r="I222" s="245"/>
      <c r="J222" s="245"/>
      <c r="K222" s="337"/>
      <c r="L222" s="249"/>
      <c r="M222" s="250"/>
      <c r="N222" s="98" t="e">
        <f t="shared" si="3"/>
        <v>#DIV/0!</v>
      </c>
      <c r="O222" s="321">
        <f>FŐLAP!$E$8</f>
        <v>0</v>
      </c>
      <c r="P222" s="320">
        <f>FŐLAP!$C$10</f>
        <v>0</v>
      </c>
      <c r="Q222" s="322" t="s">
        <v>548</v>
      </c>
    </row>
    <row r="223" spans="1:17" ht="50.1" hidden="1" customHeight="1" x14ac:dyDescent="0.25">
      <c r="A223" s="100" t="s">
        <v>337</v>
      </c>
      <c r="B223" s="337"/>
      <c r="C223" s="413"/>
      <c r="D223" s="244"/>
      <c r="E223" s="244"/>
      <c r="F223" s="244"/>
      <c r="G223" s="244"/>
      <c r="H223" s="434"/>
      <c r="I223" s="245"/>
      <c r="J223" s="245"/>
      <c r="K223" s="337"/>
      <c r="L223" s="249"/>
      <c r="M223" s="250"/>
      <c r="N223" s="98" t="e">
        <f t="shared" si="3"/>
        <v>#DIV/0!</v>
      </c>
      <c r="O223" s="321">
        <f>FŐLAP!$E$8</f>
        <v>0</v>
      </c>
      <c r="P223" s="320">
        <f>FŐLAP!$C$10</f>
        <v>0</v>
      </c>
      <c r="Q223" s="322" t="s">
        <v>548</v>
      </c>
    </row>
    <row r="224" spans="1:17" ht="50.1" hidden="1" customHeight="1" x14ac:dyDescent="0.25">
      <c r="A224" s="101" t="s">
        <v>338</v>
      </c>
      <c r="B224" s="337"/>
      <c r="C224" s="413"/>
      <c r="D224" s="244"/>
      <c r="E224" s="244"/>
      <c r="F224" s="244"/>
      <c r="G224" s="244"/>
      <c r="H224" s="434"/>
      <c r="I224" s="245"/>
      <c r="J224" s="245"/>
      <c r="K224" s="337"/>
      <c r="L224" s="249"/>
      <c r="M224" s="250"/>
      <c r="N224" s="98" t="e">
        <f t="shared" si="3"/>
        <v>#DIV/0!</v>
      </c>
      <c r="O224" s="321">
        <f>FŐLAP!$E$8</f>
        <v>0</v>
      </c>
      <c r="P224" s="320">
        <f>FŐLAP!$C$10</f>
        <v>0</v>
      </c>
      <c r="Q224" s="322" t="s">
        <v>548</v>
      </c>
    </row>
    <row r="225" spans="1:17" ht="50.1" hidden="1" customHeight="1" x14ac:dyDescent="0.25">
      <c r="A225" s="100" t="s">
        <v>339</v>
      </c>
      <c r="B225" s="337"/>
      <c r="C225" s="413"/>
      <c r="D225" s="244"/>
      <c r="E225" s="244"/>
      <c r="F225" s="244"/>
      <c r="G225" s="244"/>
      <c r="H225" s="434"/>
      <c r="I225" s="245"/>
      <c r="J225" s="245"/>
      <c r="K225" s="337"/>
      <c r="L225" s="249"/>
      <c r="M225" s="250"/>
      <c r="N225" s="98" t="e">
        <f t="shared" si="3"/>
        <v>#DIV/0!</v>
      </c>
      <c r="O225" s="321">
        <f>FŐLAP!$E$8</f>
        <v>0</v>
      </c>
      <c r="P225" s="320">
        <f>FŐLAP!$C$10</f>
        <v>0</v>
      </c>
      <c r="Q225" s="322" t="s">
        <v>548</v>
      </c>
    </row>
    <row r="226" spans="1:17" ht="50.1" hidden="1" customHeight="1" x14ac:dyDescent="0.25">
      <c r="A226" s="100" t="s">
        <v>340</v>
      </c>
      <c r="B226" s="337"/>
      <c r="C226" s="413"/>
      <c r="D226" s="244"/>
      <c r="E226" s="244"/>
      <c r="F226" s="244"/>
      <c r="G226" s="244"/>
      <c r="H226" s="434"/>
      <c r="I226" s="245"/>
      <c r="J226" s="245"/>
      <c r="K226" s="337"/>
      <c r="L226" s="249"/>
      <c r="M226" s="250"/>
      <c r="N226" s="98" t="e">
        <f t="shared" si="3"/>
        <v>#DIV/0!</v>
      </c>
      <c r="O226" s="321">
        <f>FŐLAP!$E$8</f>
        <v>0</v>
      </c>
      <c r="P226" s="320">
        <f>FŐLAP!$C$10</f>
        <v>0</v>
      </c>
      <c r="Q226" s="322" t="s">
        <v>548</v>
      </c>
    </row>
    <row r="227" spans="1:17" ht="50.1" hidden="1" customHeight="1" x14ac:dyDescent="0.25">
      <c r="A227" s="101" t="s">
        <v>341</v>
      </c>
      <c r="B227" s="337"/>
      <c r="C227" s="413"/>
      <c r="D227" s="244"/>
      <c r="E227" s="244"/>
      <c r="F227" s="244"/>
      <c r="G227" s="244"/>
      <c r="H227" s="434"/>
      <c r="I227" s="245"/>
      <c r="J227" s="245"/>
      <c r="K227" s="337"/>
      <c r="L227" s="249"/>
      <c r="M227" s="250"/>
      <c r="N227" s="98" t="e">
        <f t="shared" si="3"/>
        <v>#DIV/0!</v>
      </c>
      <c r="O227" s="321">
        <f>FŐLAP!$E$8</f>
        <v>0</v>
      </c>
      <c r="P227" s="320">
        <f>FŐLAP!$C$10</f>
        <v>0</v>
      </c>
      <c r="Q227" s="322" t="s">
        <v>548</v>
      </c>
    </row>
    <row r="228" spans="1:17" ht="50.1" hidden="1" customHeight="1" collapsed="1" x14ac:dyDescent="0.25">
      <c r="A228" s="100" t="s">
        <v>342</v>
      </c>
      <c r="B228" s="337"/>
      <c r="C228" s="413"/>
      <c r="D228" s="244"/>
      <c r="E228" s="244"/>
      <c r="F228" s="244"/>
      <c r="G228" s="244"/>
      <c r="H228" s="434"/>
      <c r="I228" s="245"/>
      <c r="J228" s="245"/>
      <c r="K228" s="337"/>
      <c r="L228" s="249"/>
      <c r="M228" s="250"/>
      <c r="N228" s="98" t="e">
        <f t="shared" si="3"/>
        <v>#DIV/0!</v>
      </c>
      <c r="O228" s="321">
        <f>FŐLAP!$E$8</f>
        <v>0</v>
      </c>
      <c r="P228" s="320">
        <f>FŐLAP!$C$10</f>
        <v>0</v>
      </c>
      <c r="Q228" s="322" t="s">
        <v>548</v>
      </c>
    </row>
    <row r="229" spans="1:17" ht="50.1" hidden="1" customHeight="1" x14ac:dyDescent="0.25">
      <c r="A229" s="100" t="s">
        <v>343</v>
      </c>
      <c r="B229" s="337"/>
      <c r="C229" s="413"/>
      <c r="D229" s="244"/>
      <c r="E229" s="244"/>
      <c r="F229" s="244"/>
      <c r="G229" s="244"/>
      <c r="H229" s="434"/>
      <c r="I229" s="245"/>
      <c r="J229" s="245"/>
      <c r="K229" s="337"/>
      <c r="L229" s="249"/>
      <c r="M229" s="250"/>
      <c r="N229" s="98" t="e">
        <f t="shared" si="3"/>
        <v>#DIV/0!</v>
      </c>
      <c r="O229" s="321">
        <f>FŐLAP!$E$8</f>
        <v>0</v>
      </c>
      <c r="P229" s="320">
        <f>FŐLAP!$C$10</f>
        <v>0</v>
      </c>
      <c r="Q229" s="322" t="s">
        <v>548</v>
      </c>
    </row>
    <row r="230" spans="1:17" ht="50.1" hidden="1" customHeight="1" x14ac:dyDescent="0.25">
      <c r="A230" s="100" t="s">
        <v>344</v>
      </c>
      <c r="B230" s="337"/>
      <c r="C230" s="413"/>
      <c r="D230" s="244"/>
      <c r="E230" s="244"/>
      <c r="F230" s="244"/>
      <c r="G230" s="244"/>
      <c r="H230" s="434"/>
      <c r="I230" s="245"/>
      <c r="J230" s="245"/>
      <c r="K230" s="337"/>
      <c r="L230" s="249"/>
      <c r="M230" s="250"/>
      <c r="N230" s="98" t="e">
        <f t="shared" si="3"/>
        <v>#DIV/0!</v>
      </c>
      <c r="O230" s="321">
        <f>FŐLAP!$E$8</f>
        <v>0</v>
      </c>
      <c r="P230" s="320">
        <f>FŐLAP!$C$10</f>
        <v>0</v>
      </c>
      <c r="Q230" s="322" t="s">
        <v>548</v>
      </c>
    </row>
    <row r="231" spans="1:17" ht="50.1" hidden="1" customHeight="1" x14ac:dyDescent="0.25">
      <c r="A231" s="100" t="s">
        <v>345</v>
      </c>
      <c r="B231" s="337"/>
      <c r="C231" s="413"/>
      <c r="D231" s="244"/>
      <c r="E231" s="244"/>
      <c r="F231" s="244"/>
      <c r="G231" s="244"/>
      <c r="H231" s="434"/>
      <c r="I231" s="245"/>
      <c r="J231" s="245"/>
      <c r="K231" s="337"/>
      <c r="L231" s="249"/>
      <c r="M231" s="250"/>
      <c r="N231" s="98" t="e">
        <f t="shared" si="3"/>
        <v>#DIV/0!</v>
      </c>
      <c r="O231" s="321">
        <f>FŐLAP!$E$8</f>
        <v>0</v>
      </c>
      <c r="P231" s="320">
        <f>FŐLAP!$C$10</f>
        <v>0</v>
      </c>
      <c r="Q231" s="322" t="s">
        <v>548</v>
      </c>
    </row>
    <row r="232" spans="1:17" ht="50.1" hidden="1" customHeight="1" x14ac:dyDescent="0.25">
      <c r="A232" s="101" t="s">
        <v>346</v>
      </c>
      <c r="B232" s="337"/>
      <c r="C232" s="413"/>
      <c r="D232" s="244"/>
      <c r="E232" s="244"/>
      <c r="F232" s="244"/>
      <c r="G232" s="244"/>
      <c r="H232" s="434"/>
      <c r="I232" s="245"/>
      <c r="J232" s="245"/>
      <c r="K232" s="337"/>
      <c r="L232" s="249"/>
      <c r="M232" s="250"/>
      <c r="N232" s="98" t="e">
        <f t="shared" si="3"/>
        <v>#DIV/0!</v>
      </c>
      <c r="O232" s="321">
        <f>FŐLAP!$E$8</f>
        <v>0</v>
      </c>
      <c r="P232" s="320">
        <f>FŐLAP!$C$10</f>
        <v>0</v>
      </c>
      <c r="Q232" s="322" t="s">
        <v>548</v>
      </c>
    </row>
    <row r="233" spans="1:17" ht="50.1" hidden="1" customHeight="1" x14ac:dyDescent="0.25">
      <c r="A233" s="100" t="s">
        <v>347</v>
      </c>
      <c r="B233" s="337"/>
      <c r="C233" s="413"/>
      <c r="D233" s="244"/>
      <c r="E233" s="244"/>
      <c r="F233" s="244"/>
      <c r="G233" s="244"/>
      <c r="H233" s="434"/>
      <c r="I233" s="245"/>
      <c r="J233" s="245"/>
      <c r="K233" s="337"/>
      <c r="L233" s="249"/>
      <c r="M233" s="250"/>
      <c r="N233" s="98" t="e">
        <f t="shared" si="3"/>
        <v>#DIV/0!</v>
      </c>
      <c r="O233" s="321">
        <f>FŐLAP!$E$8</f>
        <v>0</v>
      </c>
      <c r="P233" s="320">
        <f>FŐLAP!$C$10</f>
        <v>0</v>
      </c>
      <c r="Q233" s="322" t="s">
        <v>548</v>
      </c>
    </row>
    <row r="234" spans="1:17" ht="50.1" hidden="1" customHeight="1" x14ac:dyDescent="0.25">
      <c r="A234" s="100" t="s">
        <v>348</v>
      </c>
      <c r="B234" s="337"/>
      <c r="C234" s="413"/>
      <c r="D234" s="244"/>
      <c r="E234" s="244"/>
      <c r="F234" s="244"/>
      <c r="G234" s="244"/>
      <c r="H234" s="434"/>
      <c r="I234" s="245"/>
      <c r="J234" s="245"/>
      <c r="K234" s="337"/>
      <c r="L234" s="249"/>
      <c r="M234" s="250"/>
      <c r="N234" s="98" t="e">
        <f t="shared" si="3"/>
        <v>#DIV/0!</v>
      </c>
      <c r="O234" s="321">
        <f>FŐLAP!$E$8</f>
        <v>0</v>
      </c>
      <c r="P234" s="320">
        <f>FŐLAP!$C$10</f>
        <v>0</v>
      </c>
      <c r="Q234" s="322" t="s">
        <v>548</v>
      </c>
    </row>
    <row r="235" spans="1:17" ht="50.1" hidden="1" customHeight="1" x14ac:dyDescent="0.25">
      <c r="A235" s="101" t="s">
        <v>349</v>
      </c>
      <c r="B235" s="337"/>
      <c r="C235" s="413"/>
      <c r="D235" s="244"/>
      <c r="E235" s="244"/>
      <c r="F235" s="244"/>
      <c r="G235" s="244"/>
      <c r="H235" s="434"/>
      <c r="I235" s="245"/>
      <c r="J235" s="245"/>
      <c r="K235" s="337"/>
      <c r="L235" s="249"/>
      <c r="M235" s="250"/>
      <c r="N235" s="98" t="e">
        <f t="shared" si="3"/>
        <v>#DIV/0!</v>
      </c>
      <c r="O235" s="321">
        <f>FŐLAP!$E$8</f>
        <v>0</v>
      </c>
      <c r="P235" s="320">
        <f>FŐLAP!$C$10</f>
        <v>0</v>
      </c>
      <c r="Q235" s="322" t="s">
        <v>548</v>
      </c>
    </row>
    <row r="236" spans="1:17" ht="50.1" hidden="1" customHeight="1" x14ac:dyDescent="0.25">
      <c r="A236" s="100" t="s">
        <v>350</v>
      </c>
      <c r="B236" s="337"/>
      <c r="C236" s="413"/>
      <c r="D236" s="244"/>
      <c r="E236" s="244"/>
      <c r="F236" s="244"/>
      <c r="G236" s="244"/>
      <c r="H236" s="434"/>
      <c r="I236" s="245"/>
      <c r="J236" s="245"/>
      <c r="K236" s="337"/>
      <c r="L236" s="249"/>
      <c r="M236" s="250"/>
      <c r="N236" s="98" t="e">
        <f t="shared" si="3"/>
        <v>#DIV/0!</v>
      </c>
      <c r="O236" s="321">
        <f>FŐLAP!$E$8</f>
        <v>0</v>
      </c>
      <c r="P236" s="320">
        <f>FŐLAP!$C$10</f>
        <v>0</v>
      </c>
      <c r="Q236" s="322" t="s">
        <v>548</v>
      </c>
    </row>
    <row r="237" spans="1:17" ht="50.1" hidden="1" customHeight="1" x14ac:dyDescent="0.25">
      <c r="A237" s="100" t="s">
        <v>351</v>
      </c>
      <c r="B237" s="337"/>
      <c r="C237" s="413"/>
      <c r="D237" s="244"/>
      <c r="E237" s="244"/>
      <c r="F237" s="244"/>
      <c r="G237" s="244"/>
      <c r="H237" s="434"/>
      <c r="I237" s="245"/>
      <c r="J237" s="245"/>
      <c r="K237" s="337"/>
      <c r="L237" s="249"/>
      <c r="M237" s="250"/>
      <c r="N237" s="98" t="e">
        <f t="shared" si="3"/>
        <v>#DIV/0!</v>
      </c>
      <c r="O237" s="321">
        <f>FŐLAP!$E$8</f>
        <v>0</v>
      </c>
      <c r="P237" s="320">
        <f>FŐLAP!$C$10</f>
        <v>0</v>
      </c>
      <c r="Q237" s="322" t="s">
        <v>548</v>
      </c>
    </row>
    <row r="238" spans="1:17" ht="50.1" hidden="1" customHeight="1" x14ac:dyDescent="0.25">
      <c r="A238" s="101" t="s">
        <v>352</v>
      </c>
      <c r="B238" s="337"/>
      <c r="C238" s="413"/>
      <c r="D238" s="244"/>
      <c r="E238" s="244"/>
      <c r="F238" s="244"/>
      <c r="G238" s="244"/>
      <c r="H238" s="434"/>
      <c r="I238" s="245"/>
      <c r="J238" s="245"/>
      <c r="K238" s="337"/>
      <c r="L238" s="249"/>
      <c r="M238" s="250"/>
      <c r="N238" s="98" t="e">
        <f t="shared" si="3"/>
        <v>#DIV/0!</v>
      </c>
      <c r="O238" s="321">
        <f>FŐLAP!$E$8</f>
        <v>0</v>
      </c>
      <c r="P238" s="320">
        <f>FŐLAP!$C$10</f>
        <v>0</v>
      </c>
      <c r="Q238" s="322" t="s">
        <v>548</v>
      </c>
    </row>
    <row r="239" spans="1:17" ht="50.1" hidden="1" customHeight="1" x14ac:dyDescent="0.25">
      <c r="A239" s="100" t="s">
        <v>353</v>
      </c>
      <c r="B239" s="337"/>
      <c r="C239" s="413"/>
      <c r="D239" s="244"/>
      <c r="E239" s="244"/>
      <c r="F239" s="244"/>
      <c r="G239" s="244"/>
      <c r="H239" s="434"/>
      <c r="I239" s="245"/>
      <c r="J239" s="245"/>
      <c r="K239" s="337"/>
      <c r="L239" s="249"/>
      <c r="M239" s="250"/>
      <c r="N239" s="98" t="e">
        <f t="shared" si="3"/>
        <v>#DIV/0!</v>
      </c>
      <c r="O239" s="321">
        <f>FŐLAP!$E$8</f>
        <v>0</v>
      </c>
      <c r="P239" s="320">
        <f>FŐLAP!$C$10</f>
        <v>0</v>
      </c>
      <c r="Q239" s="322" t="s">
        <v>548</v>
      </c>
    </row>
    <row r="240" spans="1:17" ht="50.1" hidden="1" customHeight="1" x14ac:dyDescent="0.25">
      <c r="A240" s="100" t="s">
        <v>354</v>
      </c>
      <c r="B240" s="337"/>
      <c r="C240" s="413"/>
      <c r="D240" s="244"/>
      <c r="E240" s="244"/>
      <c r="F240" s="244"/>
      <c r="G240" s="244"/>
      <c r="H240" s="434"/>
      <c r="I240" s="245"/>
      <c r="J240" s="245"/>
      <c r="K240" s="337"/>
      <c r="L240" s="249"/>
      <c r="M240" s="250"/>
      <c r="N240" s="98" t="e">
        <f t="shared" si="3"/>
        <v>#DIV/0!</v>
      </c>
      <c r="O240" s="321">
        <f>FŐLAP!$E$8</f>
        <v>0</v>
      </c>
      <c r="P240" s="320">
        <f>FŐLAP!$C$10</f>
        <v>0</v>
      </c>
      <c r="Q240" s="322" t="s">
        <v>548</v>
      </c>
    </row>
    <row r="241" spans="1:17" ht="50.1" hidden="1" customHeight="1" x14ac:dyDescent="0.25">
      <c r="A241" s="101" t="s">
        <v>355</v>
      </c>
      <c r="B241" s="337"/>
      <c r="C241" s="413"/>
      <c r="D241" s="244"/>
      <c r="E241" s="244"/>
      <c r="F241" s="244"/>
      <c r="G241" s="244"/>
      <c r="H241" s="434"/>
      <c r="I241" s="245"/>
      <c r="J241" s="245"/>
      <c r="K241" s="337"/>
      <c r="L241" s="249"/>
      <c r="M241" s="250"/>
      <c r="N241" s="98" t="e">
        <f t="shared" si="3"/>
        <v>#DIV/0!</v>
      </c>
      <c r="O241" s="321">
        <f>FŐLAP!$E$8</f>
        <v>0</v>
      </c>
      <c r="P241" s="320">
        <f>FŐLAP!$C$10</f>
        <v>0</v>
      </c>
      <c r="Q241" s="322" t="s">
        <v>548</v>
      </c>
    </row>
    <row r="242" spans="1:17" ht="50.1" hidden="1" customHeight="1" x14ac:dyDescent="0.25">
      <c r="A242" s="100" t="s">
        <v>356</v>
      </c>
      <c r="B242" s="337"/>
      <c r="C242" s="413"/>
      <c r="D242" s="244"/>
      <c r="E242" s="244"/>
      <c r="F242" s="244"/>
      <c r="G242" s="244"/>
      <c r="H242" s="434"/>
      <c r="I242" s="245"/>
      <c r="J242" s="245"/>
      <c r="K242" s="337"/>
      <c r="L242" s="249"/>
      <c r="M242" s="250"/>
      <c r="N242" s="98" t="e">
        <f t="shared" si="3"/>
        <v>#DIV/0!</v>
      </c>
      <c r="O242" s="321">
        <f>FŐLAP!$E$8</f>
        <v>0</v>
      </c>
      <c r="P242" s="320">
        <f>FŐLAP!$C$10</f>
        <v>0</v>
      </c>
      <c r="Q242" s="322" t="s">
        <v>548</v>
      </c>
    </row>
    <row r="243" spans="1:17" ht="50.1" hidden="1" customHeight="1" x14ac:dyDescent="0.25">
      <c r="A243" s="100" t="s">
        <v>357</v>
      </c>
      <c r="B243" s="337"/>
      <c r="C243" s="413"/>
      <c r="D243" s="244"/>
      <c r="E243" s="244"/>
      <c r="F243" s="244"/>
      <c r="G243" s="244"/>
      <c r="H243" s="434"/>
      <c r="I243" s="245"/>
      <c r="J243" s="245"/>
      <c r="K243" s="337"/>
      <c r="L243" s="249"/>
      <c r="M243" s="250"/>
      <c r="N243" s="98" t="e">
        <f t="shared" si="3"/>
        <v>#DIV/0!</v>
      </c>
      <c r="O243" s="321">
        <f>FŐLAP!$E$8</f>
        <v>0</v>
      </c>
      <c r="P243" s="320">
        <f>FŐLAP!$C$10</f>
        <v>0</v>
      </c>
      <c r="Q243" s="322" t="s">
        <v>548</v>
      </c>
    </row>
    <row r="244" spans="1:17" ht="50.1" hidden="1" customHeight="1" x14ac:dyDescent="0.25">
      <c r="A244" s="101" t="s">
        <v>358</v>
      </c>
      <c r="B244" s="337"/>
      <c r="C244" s="413"/>
      <c r="D244" s="244"/>
      <c r="E244" s="244"/>
      <c r="F244" s="244"/>
      <c r="G244" s="244"/>
      <c r="H244" s="434"/>
      <c r="I244" s="245"/>
      <c r="J244" s="245"/>
      <c r="K244" s="337"/>
      <c r="L244" s="249"/>
      <c r="M244" s="250"/>
      <c r="N244" s="98" t="e">
        <f t="shared" si="3"/>
        <v>#DIV/0!</v>
      </c>
      <c r="O244" s="321">
        <f>FŐLAP!$E$8</f>
        <v>0</v>
      </c>
      <c r="P244" s="320">
        <f>FŐLAP!$C$10</f>
        <v>0</v>
      </c>
      <c r="Q244" s="322" t="s">
        <v>548</v>
      </c>
    </row>
    <row r="245" spans="1:17" ht="50.1" hidden="1" customHeight="1" x14ac:dyDescent="0.25">
      <c r="A245" s="100" t="s">
        <v>359</v>
      </c>
      <c r="B245" s="337"/>
      <c r="C245" s="413"/>
      <c r="D245" s="244"/>
      <c r="E245" s="244"/>
      <c r="F245" s="244"/>
      <c r="G245" s="244"/>
      <c r="H245" s="434"/>
      <c r="I245" s="245"/>
      <c r="J245" s="245"/>
      <c r="K245" s="337"/>
      <c r="L245" s="249"/>
      <c r="M245" s="250"/>
      <c r="N245" s="98" t="e">
        <f t="shared" si="3"/>
        <v>#DIV/0!</v>
      </c>
      <c r="O245" s="321">
        <f>FŐLAP!$E$8</f>
        <v>0</v>
      </c>
      <c r="P245" s="320">
        <f>FŐLAP!$C$10</f>
        <v>0</v>
      </c>
      <c r="Q245" s="322" t="s">
        <v>548</v>
      </c>
    </row>
    <row r="246" spans="1:17" ht="50.1" hidden="1" customHeight="1" x14ac:dyDescent="0.25">
      <c r="A246" s="100" t="s">
        <v>360</v>
      </c>
      <c r="B246" s="337"/>
      <c r="C246" s="413"/>
      <c r="D246" s="244"/>
      <c r="E246" s="244"/>
      <c r="F246" s="244"/>
      <c r="G246" s="244"/>
      <c r="H246" s="434"/>
      <c r="I246" s="245"/>
      <c r="J246" s="245"/>
      <c r="K246" s="337"/>
      <c r="L246" s="249"/>
      <c r="M246" s="250"/>
      <c r="N246" s="98" t="e">
        <f t="shared" si="3"/>
        <v>#DIV/0!</v>
      </c>
      <c r="O246" s="321">
        <f>FŐLAP!$E$8</f>
        <v>0</v>
      </c>
      <c r="P246" s="320">
        <f>FŐLAP!$C$10</f>
        <v>0</v>
      </c>
      <c r="Q246" s="322" t="s">
        <v>548</v>
      </c>
    </row>
    <row r="247" spans="1:17" ht="50.1" hidden="1" customHeight="1" x14ac:dyDescent="0.25">
      <c r="A247" s="100" t="s">
        <v>361</v>
      </c>
      <c r="B247" s="337"/>
      <c r="C247" s="413"/>
      <c r="D247" s="244"/>
      <c r="E247" s="244"/>
      <c r="F247" s="244"/>
      <c r="G247" s="244"/>
      <c r="H247" s="434"/>
      <c r="I247" s="245"/>
      <c r="J247" s="245"/>
      <c r="K247" s="337"/>
      <c r="L247" s="249"/>
      <c r="M247" s="250"/>
      <c r="N247" s="98" t="e">
        <f t="shared" si="3"/>
        <v>#DIV/0!</v>
      </c>
      <c r="O247" s="321">
        <f>FŐLAP!$E$8</f>
        <v>0</v>
      </c>
      <c r="P247" s="320">
        <f>FŐLAP!$C$10</f>
        <v>0</v>
      </c>
      <c r="Q247" s="322" t="s">
        <v>548</v>
      </c>
    </row>
    <row r="248" spans="1:17" ht="50.1" hidden="1" customHeight="1" x14ac:dyDescent="0.25">
      <c r="A248" s="100" t="s">
        <v>362</v>
      </c>
      <c r="B248" s="337"/>
      <c r="C248" s="413"/>
      <c r="D248" s="244"/>
      <c r="E248" s="244"/>
      <c r="F248" s="244"/>
      <c r="G248" s="244"/>
      <c r="H248" s="434"/>
      <c r="I248" s="245"/>
      <c r="J248" s="245"/>
      <c r="K248" s="337"/>
      <c r="L248" s="249"/>
      <c r="M248" s="250"/>
      <c r="N248" s="98" t="e">
        <f t="shared" si="3"/>
        <v>#DIV/0!</v>
      </c>
      <c r="O248" s="321">
        <f>FŐLAP!$E$8</f>
        <v>0</v>
      </c>
      <c r="P248" s="320">
        <f>FŐLAP!$C$10</f>
        <v>0</v>
      </c>
      <c r="Q248" s="322" t="s">
        <v>548</v>
      </c>
    </row>
    <row r="249" spans="1:17" ht="50.1" hidden="1" customHeight="1" collapsed="1" x14ac:dyDescent="0.25">
      <c r="A249" s="101" t="s">
        <v>363</v>
      </c>
      <c r="B249" s="337"/>
      <c r="C249" s="413"/>
      <c r="D249" s="244"/>
      <c r="E249" s="244"/>
      <c r="F249" s="244"/>
      <c r="G249" s="244"/>
      <c r="H249" s="434"/>
      <c r="I249" s="245"/>
      <c r="J249" s="245"/>
      <c r="K249" s="337"/>
      <c r="L249" s="249"/>
      <c r="M249" s="250"/>
      <c r="N249" s="98" t="e">
        <f t="shared" si="3"/>
        <v>#DIV/0!</v>
      </c>
      <c r="O249" s="321">
        <f>FŐLAP!$E$8</f>
        <v>0</v>
      </c>
      <c r="P249" s="320">
        <f>FŐLAP!$C$10</f>
        <v>0</v>
      </c>
      <c r="Q249" s="322" t="s">
        <v>548</v>
      </c>
    </row>
    <row r="250" spans="1:17" ht="50.1" hidden="1" customHeight="1" x14ac:dyDescent="0.25">
      <c r="A250" s="100" t="s">
        <v>364</v>
      </c>
      <c r="B250" s="337"/>
      <c r="C250" s="413"/>
      <c r="D250" s="244"/>
      <c r="E250" s="244"/>
      <c r="F250" s="244"/>
      <c r="G250" s="244"/>
      <c r="H250" s="434"/>
      <c r="I250" s="245"/>
      <c r="J250" s="245"/>
      <c r="K250" s="337"/>
      <c r="L250" s="249"/>
      <c r="M250" s="250"/>
      <c r="N250" s="98" t="e">
        <f t="shared" si="3"/>
        <v>#DIV/0!</v>
      </c>
      <c r="O250" s="321">
        <f>FŐLAP!$E$8</f>
        <v>0</v>
      </c>
      <c r="P250" s="320">
        <f>FŐLAP!$C$10</f>
        <v>0</v>
      </c>
      <c r="Q250" s="322" t="s">
        <v>548</v>
      </c>
    </row>
    <row r="251" spans="1:17" ht="50.1" hidden="1" customHeight="1" x14ac:dyDescent="0.25">
      <c r="A251" s="100" t="s">
        <v>365</v>
      </c>
      <c r="B251" s="337"/>
      <c r="C251" s="413"/>
      <c r="D251" s="244"/>
      <c r="E251" s="244"/>
      <c r="F251" s="244"/>
      <c r="G251" s="244"/>
      <c r="H251" s="434"/>
      <c r="I251" s="245"/>
      <c r="J251" s="245"/>
      <c r="K251" s="337"/>
      <c r="L251" s="249"/>
      <c r="M251" s="250"/>
      <c r="N251" s="98" t="e">
        <f t="shared" si="3"/>
        <v>#DIV/0!</v>
      </c>
      <c r="O251" s="321">
        <f>FŐLAP!$E$8</f>
        <v>0</v>
      </c>
      <c r="P251" s="320">
        <f>FŐLAP!$C$10</f>
        <v>0</v>
      </c>
      <c r="Q251" s="322" t="s">
        <v>548</v>
      </c>
    </row>
    <row r="252" spans="1:17" ht="50.1" hidden="1" customHeight="1" x14ac:dyDescent="0.25">
      <c r="A252" s="101" t="s">
        <v>366</v>
      </c>
      <c r="B252" s="337"/>
      <c r="C252" s="413"/>
      <c r="D252" s="244"/>
      <c r="E252" s="244"/>
      <c r="F252" s="244"/>
      <c r="G252" s="244"/>
      <c r="H252" s="434"/>
      <c r="I252" s="245"/>
      <c r="J252" s="245"/>
      <c r="K252" s="337"/>
      <c r="L252" s="249"/>
      <c r="M252" s="250"/>
      <c r="N252" s="98" t="e">
        <f t="shared" si="3"/>
        <v>#DIV/0!</v>
      </c>
      <c r="O252" s="321">
        <f>FŐLAP!$E$8</f>
        <v>0</v>
      </c>
      <c r="P252" s="320">
        <f>FŐLAP!$C$10</f>
        <v>0</v>
      </c>
      <c r="Q252" s="322" t="s">
        <v>548</v>
      </c>
    </row>
    <row r="253" spans="1:17" ht="50.1" hidden="1" customHeight="1" x14ac:dyDescent="0.25">
      <c r="A253" s="100" t="s">
        <v>367</v>
      </c>
      <c r="B253" s="337"/>
      <c r="C253" s="413"/>
      <c r="D253" s="244"/>
      <c r="E253" s="244"/>
      <c r="F253" s="244"/>
      <c r="G253" s="244"/>
      <c r="H253" s="434"/>
      <c r="I253" s="245"/>
      <c r="J253" s="245"/>
      <c r="K253" s="337"/>
      <c r="L253" s="249"/>
      <c r="M253" s="250"/>
      <c r="N253" s="98" t="e">
        <f t="shared" si="3"/>
        <v>#DIV/0!</v>
      </c>
      <c r="O253" s="321">
        <f>FŐLAP!$E$8</f>
        <v>0</v>
      </c>
      <c r="P253" s="320">
        <f>FŐLAP!$C$10</f>
        <v>0</v>
      </c>
      <c r="Q253" s="322" t="s">
        <v>548</v>
      </c>
    </row>
    <row r="254" spans="1:17" ht="50.1" hidden="1" customHeight="1" x14ac:dyDescent="0.25">
      <c r="A254" s="100" t="s">
        <v>368</v>
      </c>
      <c r="B254" s="337"/>
      <c r="C254" s="413"/>
      <c r="D254" s="244"/>
      <c r="E254" s="244"/>
      <c r="F254" s="244"/>
      <c r="G254" s="244"/>
      <c r="H254" s="434"/>
      <c r="I254" s="245"/>
      <c r="J254" s="245"/>
      <c r="K254" s="337"/>
      <c r="L254" s="249"/>
      <c r="M254" s="250"/>
      <c r="N254" s="98" t="e">
        <f t="shared" si="3"/>
        <v>#DIV/0!</v>
      </c>
      <c r="O254" s="321">
        <f>FŐLAP!$E$8</f>
        <v>0</v>
      </c>
      <c r="P254" s="320">
        <f>FŐLAP!$C$10</f>
        <v>0</v>
      </c>
      <c r="Q254" s="322" t="s">
        <v>548</v>
      </c>
    </row>
    <row r="255" spans="1:17" ht="50.1" hidden="1" customHeight="1" x14ac:dyDescent="0.25">
      <c r="A255" s="101" t="s">
        <v>369</v>
      </c>
      <c r="B255" s="337"/>
      <c r="C255" s="413"/>
      <c r="D255" s="244"/>
      <c r="E255" s="244"/>
      <c r="F255" s="244"/>
      <c r="G255" s="244"/>
      <c r="H255" s="434"/>
      <c r="I255" s="245"/>
      <c r="J255" s="245"/>
      <c r="K255" s="337"/>
      <c r="L255" s="249"/>
      <c r="M255" s="250"/>
      <c r="N255" s="98" t="e">
        <f t="shared" si="3"/>
        <v>#DIV/0!</v>
      </c>
      <c r="O255" s="321">
        <f>FŐLAP!$E$8</f>
        <v>0</v>
      </c>
      <c r="P255" s="320">
        <f>FŐLAP!$C$10</f>
        <v>0</v>
      </c>
      <c r="Q255" s="322" t="s">
        <v>548</v>
      </c>
    </row>
    <row r="256" spans="1:17" ht="50.1" hidden="1" customHeight="1" x14ac:dyDescent="0.25">
      <c r="A256" s="100" t="s">
        <v>370</v>
      </c>
      <c r="B256" s="337"/>
      <c r="C256" s="413"/>
      <c r="D256" s="244"/>
      <c r="E256" s="244"/>
      <c r="F256" s="244"/>
      <c r="G256" s="244"/>
      <c r="H256" s="434"/>
      <c r="I256" s="245"/>
      <c r="J256" s="245"/>
      <c r="K256" s="337"/>
      <c r="L256" s="249"/>
      <c r="M256" s="250"/>
      <c r="N256" s="98" t="e">
        <f t="shared" si="3"/>
        <v>#DIV/0!</v>
      </c>
      <c r="O256" s="321">
        <f>FŐLAP!$E$8</f>
        <v>0</v>
      </c>
      <c r="P256" s="320">
        <f>FŐLAP!$C$10</f>
        <v>0</v>
      </c>
      <c r="Q256" s="322" t="s">
        <v>548</v>
      </c>
    </row>
    <row r="257" spans="1:17" ht="50.1" hidden="1" customHeight="1" x14ac:dyDescent="0.25">
      <c r="A257" s="100" t="s">
        <v>371</v>
      </c>
      <c r="B257" s="337"/>
      <c r="C257" s="413"/>
      <c r="D257" s="244"/>
      <c r="E257" s="244"/>
      <c r="F257" s="244"/>
      <c r="G257" s="244"/>
      <c r="H257" s="434"/>
      <c r="I257" s="245"/>
      <c r="J257" s="245"/>
      <c r="K257" s="337"/>
      <c r="L257" s="249"/>
      <c r="M257" s="250"/>
      <c r="N257" s="98" t="e">
        <f t="shared" si="3"/>
        <v>#DIV/0!</v>
      </c>
      <c r="O257" s="321">
        <f>FŐLAP!$E$8</f>
        <v>0</v>
      </c>
      <c r="P257" s="320">
        <f>FŐLAP!$C$10</f>
        <v>0</v>
      </c>
      <c r="Q257" s="322" t="s">
        <v>548</v>
      </c>
    </row>
    <row r="258" spans="1:17" ht="50.1" hidden="1" customHeight="1" x14ac:dyDescent="0.25">
      <c r="A258" s="101" t="s">
        <v>372</v>
      </c>
      <c r="B258" s="337"/>
      <c r="C258" s="413"/>
      <c r="D258" s="244"/>
      <c r="E258" s="244"/>
      <c r="F258" s="244"/>
      <c r="G258" s="244"/>
      <c r="H258" s="434"/>
      <c r="I258" s="245"/>
      <c r="J258" s="245"/>
      <c r="K258" s="337"/>
      <c r="L258" s="249"/>
      <c r="M258" s="250"/>
      <c r="N258" s="98" t="e">
        <f t="shared" si="3"/>
        <v>#DIV/0!</v>
      </c>
      <c r="O258" s="321">
        <f>FŐLAP!$E$8</f>
        <v>0</v>
      </c>
      <c r="P258" s="320">
        <f>FŐLAP!$C$10</f>
        <v>0</v>
      </c>
      <c r="Q258" s="322" t="s">
        <v>548</v>
      </c>
    </row>
    <row r="259" spans="1:17" ht="50.1" hidden="1" customHeight="1" x14ac:dyDescent="0.25">
      <c r="A259" s="100" t="s">
        <v>373</v>
      </c>
      <c r="B259" s="337"/>
      <c r="C259" s="413"/>
      <c r="D259" s="244"/>
      <c r="E259" s="244"/>
      <c r="F259" s="244"/>
      <c r="G259" s="244"/>
      <c r="H259" s="434"/>
      <c r="I259" s="245"/>
      <c r="J259" s="245"/>
      <c r="K259" s="337"/>
      <c r="L259" s="249"/>
      <c r="M259" s="250"/>
      <c r="N259" s="98" t="e">
        <f t="shared" si="3"/>
        <v>#DIV/0!</v>
      </c>
      <c r="O259" s="321">
        <f>FŐLAP!$E$8</f>
        <v>0</v>
      </c>
      <c r="P259" s="320">
        <f>FŐLAP!$C$10</f>
        <v>0</v>
      </c>
      <c r="Q259" s="322" t="s">
        <v>548</v>
      </c>
    </row>
    <row r="260" spans="1:17" ht="50.1" hidden="1" customHeight="1" x14ac:dyDescent="0.25">
      <c r="A260" s="100" t="s">
        <v>374</v>
      </c>
      <c r="B260" s="337"/>
      <c r="C260" s="413"/>
      <c r="D260" s="244"/>
      <c r="E260" s="244"/>
      <c r="F260" s="244"/>
      <c r="G260" s="244"/>
      <c r="H260" s="434"/>
      <c r="I260" s="245"/>
      <c r="J260" s="245"/>
      <c r="K260" s="337"/>
      <c r="L260" s="249"/>
      <c r="M260" s="250"/>
      <c r="N260" s="98" t="e">
        <f t="shared" si="3"/>
        <v>#DIV/0!</v>
      </c>
      <c r="O260" s="321">
        <f>FŐLAP!$E$8</f>
        <v>0</v>
      </c>
      <c r="P260" s="320">
        <f>FŐLAP!$C$10</f>
        <v>0</v>
      </c>
      <c r="Q260" s="322" t="s">
        <v>548</v>
      </c>
    </row>
    <row r="261" spans="1:17" ht="50.1" hidden="1" customHeight="1" x14ac:dyDescent="0.25">
      <c r="A261" s="101" t="s">
        <v>375</v>
      </c>
      <c r="B261" s="337"/>
      <c r="C261" s="413"/>
      <c r="D261" s="244"/>
      <c r="E261" s="244"/>
      <c r="F261" s="244"/>
      <c r="G261" s="244"/>
      <c r="H261" s="434"/>
      <c r="I261" s="245"/>
      <c r="J261" s="245"/>
      <c r="K261" s="337"/>
      <c r="L261" s="249"/>
      <c r="M261" s="250"/>
      <c r="N261" s="98" t="e">
        <f t="shared" si="3"/>
        <v>#DIV/0!</v>
      </c>
      <c r="O261" s="321">
        <f>FŐLAP!$E$8</f>
        <v>0</v>
      </c>
      <c r="P261" s="320">
        <f>FŐLAP!$C$10</f>
        <v>0</v>
      </c>
      <c r="Q261" s="322" t="s">
        <v>548</v>
      </c>
    </row>
    <row r="262" spans="1:17" ht="50.1" hidden="1" customHeight="1" x14ac:dyDescent="0.25">
      <c r="A262" s="100" t="s">
        <v>376</v>
      </c>
      <c r="B262" s="337"/>
      <c r="C262" s="413"/>
      <c r="D262" s="244"/>
      <c r="E262" s="244"/>
      <c r="F262" s="244"/>
      <c r="G262" s="244"/>
      <c r="H262" s="434"/>
      <c r="I262" s="245"/>
      <c r="J262" s="245"/>
      <c r="K262" s="337"/>
      <c r="L262" s="249"/>
      <c r="M262" s="250"/>
      <c r="N262" s="98" t="e">
        <f t="shared" si="3"/>
        <v>#DIV/0!</v>
      </c>
      <c r="O262" s="321">
        <f>FŐLAP!$E$8</f>
        <v>0</v>
      </c>
      <c r="P262" s="320">
        <f>FŐLAP!$C$10</f>
        <v>0</v>
      </c>
      <c r="Q262" s="322" t="s">
        <v>548</v>
      </c>
    </row>
    <row r="263" spans="1:17" ht="50.1" hidden="1" customHeight="1" x14ac:dyDescent="0.25">
      <c r="A263" s="100" t="s">
        <v>377</v>
      </c>
      <c r="B263" s="337"/>
      <c r="C263" s="413"/>
      <c r="D263" s="244"/>
      <c r="E263" s="244"/>
      <c r="F263" s="244"/>
      <c r="G263" s="244"/>
      <c r="H263" s="434"/>
      <c r="I263" s="245"/>
      <c r="J263" s="245"/>
      <c r="K263" s="337"/>
      <c r="L263" s="249"/>
      <c r="M263" s="250"/>
      <c r="N263" s="98" t="e">
        <f t="shared" si="3"/>
        <v>#DIV/0!</v>
      </c>
      <c r="O263" s="321">
        <f>FŐLAP!$E$8</f>
        <v>0</v>
      </c>
      <c r="P263" s="320">
        <f>FŐLAP!$C$10</f>
        <v>0</v>
      </c>
      <c r="Q263" s="322" t="s">
        <v>548</v>
      </c>
    </row>
    <row r="264" spans="1:17" ht="50.1" hidden="1" customHeight="1" x14ac:dyDescent="0.25">
      <c r="A264" s="100" t="s">
        <v>378</v>
      </c>
      <c r="B264" s="337"/>
      <c r="C264" s="413"/>
      <c r="D264" s="244"/>
      <c r="E264" s="244"/>
      <c r="F264" s="244"/>
      <c r="G264" s="244"/>
      <c r="H264" s="434"/>
      <c r="I264" s="245"/>
      <c r="J264" s="245"/>
      <c r="K264" s="337"/>
      <c r="L264" s="249"/>
      <c r="M264" s="250"/>
      <c r="N264" s="98" t="e">
        <f t="shared" si="3"/>
        <v>#DIV/0!</v>
      </c>
      <c r="O264" s="321">
        <f>FŐLAP!$E$8</f>
        <v>0</v>
      </c>
      <c r="P264" s="320">
        <f>FŐLAP!$C$10</f>
        <v>0</v>
      </c>
      <c r="Q264" s="322" t="s">
        <v>548</v>
      </c>
    </row>
    <row r="265" spans="1:17" ht="50.1" hidden="1" customHeight="1" x14ac:dyDescent="0.25">
      <c r="A265" s="100" t="s">
        <v>379</v>
      </c>
      <c r="B265" s="337"/>
      <c r="C265" s="413"/>
      <c r="D265" s="244"/>
      <c r="E265" s="244"/>
      <c r="F265" s="244"/>
      <c r="G265" s="244"/>
      <c r="H265" s="434"/>
      <c r="I265" s="245"/>
      <c r="J265" s="245"/>
      <c r="K265" s="337"/>
      <c r="L265" s="249"/>
      <c r="M265" s="250"/>
      <c r="N265" s="98" t="e">
        <f t="shared" si="3"/>
        <v>#DIV/0!</v>
      </c>
      <c r="O265" s="321">
        <f>FŐLAP!$E$8</f>
        <v>0</v>
      </c>
      <c r="P265" s="320">
        <f>FŐLAP!$C$10</f>
        <v>0</v>
      </c>
      <c r="Q265" s="322" t="s">
        <v>548</v>
      </c>
    </row>
    <row r="266" spans="1:17" ht="50.1" hidden="1" customHeight="1" x14ac:dyDescent="0.25">
      <c r="A266" s="101" t="s">
        <v>380</v>
      </c>
      <c r="B266" s="337"/>
      <c r="C266" s="413"/>
      <c r="D266" s="244"/>
      <c r="E266" s="244"/>
      <c r="F266" s="244"/>
      <c r="G266" s="244"/>
      <c r="H266" s="434"/>
      <c r="I266" s="245"/>
      <c r="J266" s="245"/>
      <c r="K266" s="337"/>
      <c r="L266" s="249"/>
      <c r="M266" s="250"/>
      <c r="N266" s="98" t="e">
        <f t="shared" ref="N266:N308" si="4">IF(M266&lt;0,0,1-(M266/L266))</f>
        <v>#DIV/0!</v>
      </c>
      <c r="O266" s="321">
        <f>FŐLAP!$E$8</f>
        <v>0</v>
      </c>
      <c r="P266" s="320">
        <f>FŐLAP!$C$10</f>
        <v>0</v>
      </c>
      <c r="Q266" s="322" t="s">
        <v>548</v>
      </c>
    </row>
    <row r="267" spans="1:17" ht="50.1" hidden="1" customHeight="1" x14ac:dyDescent="0.25">
      <c r="A267" s="100" t="s">
        <v>381</v>
      </c>
      <c r="B267" s="337"/>
      <c r="C267" s="413"/>
      <c r="D267" s="244"/>
      <c r="E267" s="244"/>
      <c r="F267" s="244"/>
      <c r="G267" s="244"/>
      <c r="H267" s="434"/>
      <c r="I267" s="245"/>
      <c r="J267" s="245"/>
      <c r="K267" s="337"/>
      <c r="L267" s="249"/>
      <c r="M267" s="250"/>
      <c r="N267" s="98" t="e">
        <f t="shared" si="4"/>
        <v>#DIV/0!</v>
      </c>
      <c r="O267" s="321">
        <f>FŐLAP!$E$8</f>
        <v>0</v>
      </c>
      <c r="P267" s="320">
        <f>FŐLAP!$C$10</f>
        <v>0</v>
      </c>
      <c r="Q267" s="322" t="s">
        <v>548</v>
      </c>
    </row>
    <row r="268" spans="1:17" ht="50.1" hidden="1" customHeight="1" x14ac:dyDescent="0.25">
      <c r="A268" s="100" t="s">
        <v>382</v>
      </c>
      <c r="B268" s="337"/>
      <c r="C268" s="413"/>
      <c r="D268" s="244"/>
      <c r="E268" s="244"/>
      <c r="F268" s="244"/>
      <c r="G268" s="244"/>
      <c r="H268" s="434"/>
      <c r="I268" s="245"/>
      <c r="J268" s="245"/>
      <c r="K268" s="337"/>
      <c r="L268" s="249"/>
      <c r="M268" s="250"/>
      <c r="N268" s="98" t="e">
        <f t="shared" si="4"/>
        <v>#DIV/0!</v>
      </c>
      <c r="O268" s="321">
        <f>FŐLAP!$E$8</f>
        <v>0</v>
      </c>
      <c r="P268" s="320">
        <f>FŐLAP!$C$10</f>
        <v>0</v>
      </c>
      <c r="Q268" s="322" t="s">
        <v>548</v>
      </c>
    </row>
    <row r="269" spans="1:17" ht="50.1" hidden="1" customHeight="1" x14ac:dyDescent="0.25">
      <c r="A269" s="101" t="s">
        <v>383</v>
      </c>
      <c r="B269" s="337"/>
      <c r="C269" s="413"/>
      <c r="D269" s="244"/>
      <c r="E269" s="244"/>
      <c r="F269" s="244"/>
      <c r="G269" s="244"/>
      <c r="H269" s="434"/>
      <c r="I269" s="245"/>
      <c r="J269" s="245"/>
      <c r="K269" s="337"/>
      <c r="L269" s="249"/>
      <c r="M269" s="250"/>
      <c r="N269" s="98" t="e">
        <f t="shared" si="4"/>
        <v>#DIV/0!</v>
      </c>
      <c r="O269" s="321">
        <f>FŐLAP!$E$8</f>
        <v>0</v>
      </c>
      <c r="P269" s="320">
        <f>FŐLAP!$C$10</f>
        <v>0</v>
      </c>
      <c r="Q269" s="322" t="s">
        <v>548</v>
      </c>
    </row>
    <row r="270" spans="1:17" ht="49.5" hidden="1" customHeight="1" collapsed="1" x14ac:dyDescent="0.25">
      <c r="A270" s="100" t="s">
        <v>384</v>
      </c>
      <c r="B270" s="337"/>
      <c r="C270" s="413"/>
      <c r="D270" s="244"/>
      <c r="E270" s="244"/>
      <c r="F270" s="244"/>
      <c r="G270" s="244"/>
      <c r="H270" s="434"/>
      <c r="I270" s="245"/>
      <c r="J270" s="245"/>
      <c r="K270" s="337"/>
      <c r="L270" s="249"/>
      <c r="M270" s="250"/>
      <c r="N270" s="98" t="e">
        <f t="shared" si="4"/>
        <v>#DIV/0!</v>
      </c>
      <c r="O270" s="321">
        <f>FŐLAP!$E$8</f>
        <v>0</v>
      </c>
      <c r="P270" s="320">
        <f>FŐLAP!$C$10</f>
        <v>0</v>
      </c>
      <c r="Q270" s="322" t="s">
        <v>548</v>
      </c>
    </row>
    <row r="271" spans="1:17" ht="50.1" hidden="1" customHeight="1" x14ac:dyDescent="0.25">
      <c r="A271" s="100" t="s">
        <v>385</v>
      </c>
      <c r="B271" s="337"/>
      <c r="C271" s="413"/>
      <c r="D271" s="244"/>
      <c r="E271" s="244"/>
      <c r="F271" s="244"/>
      <c r="G271" s="244"/>
      <c r="H271" s="434"/>
      <c r="I271" s="245"/>
      <c r="J271" s="245"/>
      <c r="K271" s="337"/>
      <c r="L271" s="249"/>
      <c r="M271" s="250"/>
      <c r="N271" s="98" t="e">
        <f t="shared" si="4"/>
        <v>#DIV/0!</v>
      </c>
      <c r="O271" s="321">
        <f>FŐLAP!$E$8</f>
        <v>0</v>
      </c>
      <c r="P271" s="320">
        <f>FŐLAP!$C$10</f>
        <v>0</v>
      </c>
      <c r="Q271" s="322" t="s">
        <v>548</v>
      </c>
    </row>
    <row r="272" spans="1:17" ht="50.1" hidden="1" customHeight="1" x14ac:dyDescent="0.25">
      <c r="A272" s="101" t="s">
        <v>386</v>
      </c>
      <c r="B272" s="337"/>
      <c r="C272" s="413"/>
      <c r="D272" s="244"/>
      <c r="E272" s="244"/>
      <c r="F272" s="244"/>
      <c r="G272" s="244"/>
      <c r="H272" s="434"/>
      <c r="I272" s="245"/>
      <c r="J272" s="245"/>
      <c r="K272" s="337"/>
      <c r="L272" s="249"/>
      <c r="M272" s="250"/>
      <c r="N272" s="98" t="e">
        <f t="shared" si="4"/>
        <v>#DIV/0!</v>
      </c>
      <c r="O272" s="321">
        <f>FŐLAP!$E$8</f>
        <v>0</v>
      </c>
      <c r="P272" s="320">
        <f>FŐLAP!$C$10</f>
        <v>0</v>
      </c>
      <c r="Q272" s="322" t="s">
        <v>548</v>
      </c>
    </row>
    <row r="273" spans="1:17" ht="50.1" hidden="1" customHeight="1" x14ac:dyDescent="0.25">
      <c r="A273" s="100" t="s">
        <v>387</v>
      </c>
      <c r="B273" s="337"/>
      <c r="C273" s="413"/>
      <c r="D273" s="244"/>
      <c r="E273" s="244"/>
      <c r="F273" s="244"/>
      <c r="G273" s="244"/>
      <c r="H273" s="434"/>
      <c r="I273" s="245"/>
      <c r="J273" s="245"/>
      <c r="K273" s="337"/>
      <c r="L273" s="249"/>
      <c r="M273" s="250"/>
      <c r="N273" s="98" t="e">
        <f t="shared" si="4"/>
        <v>#DIV/0!</v>
      </c>
      <c r="O273" s="321">
        <f>FŐLAP!$E$8</f>
        <v>0</v>
      </c>
      <c r="P273" s="320">
        <f>FŐLAP!$C$10</f>
        <v>0</v>
      </c>
      <c r="Q273" s="322" t="s">
        <v>548</v>
      </c>
    </row>
    <row r="274" spans="1:17" ht="50.1" hidden="1" customHeight="1" x14ac:dyDescent="0.25">
      <c r="A274" s="100" t="s">
        <v>388</v>
      </c>
      <c r="B274" s="337"/>
      <c r="C274" s="413"/>
      <c r="D274" s="244"/>
      <c r="E274" s="244"/>
      <c r="F274" s="244"/>
      <c r="G274" s="244"/>
      <c r="H274" s="434"/>
      <c r="I274" s="245"/>
      <c r="J274" s="245"/>
      <c r="K274" s="337"/>
      <c r="L274" s="249"/>
      <c r="M274" s="250"/>
      <c r="N274" s="98" t="e">
        <f t="shared" si="4"/>
        <v>#DIV/0!</v>
      </c>
      <c r="O274" s="321">
        <f>FŐLAP!$E$8</f>
        <v>0</v>
      </c>
      <c r="P274" s="320">
        <f>FŐLAP!$C$10</f>
        <v>0</v>
      </c>
      <c r="Q274" s="322" t="s">
        <v>548</v>
      </c>
    </row>
    <row r="275" spans="1:17" ht="50.1" hidden="1" customHeight="1" x14ac:dyDescent="0.25">
      <c r="A275" s="101" t="s">
        <v>389</v>
      </c>
      <c r="B275" s="337"/>
      <c r="C275" s="413"/>
      <c r="D275" s="244"/>
      <c r="E275" s="244"/>
      <c r="F275" s="244"/>
      <c r="G275" s="244"/>
      <c r="H275" s="434"/>
      <c r="I275" s="245"/>
      <c r="J275" s="245"/>
      <c r="K275" s="337"/>
      <c r="L275" s="249"/>
      <c r="M275" s="250"/>
      <c r="N275" s="98" t="e">
        <f t="shared" si="4"/>
        <v>#DIV/0!</v>
      </c>
      <c r="O275" s="321">
        <f>FŐLAP!$E$8</f>
        <v>0</v>
      </c>
      <c r="P275" s="320">
        <f>FŐLAP!$C$10</f>
        <v>0</v>
      </c>
      <c r="Q275" s="322" t="s">
        <v>548</v>
      </c>
    </row>
    <row r="276" spans="1:17" ht="50.1" hidden="1" customHeight="1" x14ac:dyDescent="0.25">
      <c r="A276" s="100" t="s">
        <v>390</v>
      </c>
      <c r="B276" s="337"/>
      <c r="C276" s="413"/>
      <c r="D276" s="244"/>
      <c r="E276" s="244"/>
      <c r="F276" s="244"/>
      <c r="G276" s="244"/>
      <c r="H276" s="434"/>
      <c r="I276" s="245"/>
      <c r="J276" s="245"/>
      <c r="K276" s="337"/>
      <c r="L276" s="249"/>
      <c r="M276" s="250"/>
      <c r="N276" s="98" t="e">
        <f t="shared" si="4"/>
        <v>#DIV/0!</v>
      </c>
      <c r="O276" s="321">
        <f>FŐLAP!$E$8</f>
        <v>0</v>
      </c>
      <c r="P276" s="320">
        <f>FŐLAP!$C$10</f>
        <v>0</v>
      </c>
      <c r="Q276" s="322" t="s">
        <v>548</v>
      </c>
    </row>
    <row r="277" spans="1:17" ht="50.1" hidden="1" customHeight="1" x14ac:dyDescent="0.25">
      <c r="A277" s="100" t="s">
        <v>391</v>
      </c>
      <c r="B277" s="337"/>
      <c r="C277" s="413"/>
      <c r="D277" s="244"/>
      <c r="E277" s="244"/>
      <c r="F277" s="244"/>
      <c r="G277" s="244"/>
      <c r="H277" s="434"/>
      <c r="I277" s="245"/>
      <c r="J277" s="245"/>
      <c r="K277" s="337"/>
      <c r="L277" s="249"/>
      <c r="M277" s="250"/>
      <c r="N277" s="98" t="e">
        <f t="shared" si="4"/>
        <v>#DIV/0!</v>
      </c>
      <c r="O277" s="321">
        <f>FŐLAP!$E$8</f>
        <v>0</v>
      </c>
      <c r="P277" s="320">
        <f>FŐLAP!$C$10</f>
        <v>0</v>
      </c>
      <c r="Q277" s="322" t="s">
        <v>548</v>
      </c>
    </row>
    <row r="278" spans="1:17" ht="50.1" hidden="1" customHeight="1" x14ac:dyDescent="0.25">
      <c r="A278" s="101" t="s">
        <v>392</v>
      </c>
      <c r="B278" s="337"/>
      <c r="C278" s="413"/>
      <c r="D278" s="244"/>
      <c r="E278" s="244"/>
      <c r="F278" s="244"/>
      <c r="G278" s="244"/>
      <c r="H278" s="434"/>
      <c r="I278" s="245"/>
      <c r="J278" s="245"/>
      <c r="K278" s="337"/>
      <c r="L278" s="249"/>
      <c r="M278" s="250"/>
      <c r="N278" s="98" t="e">
        <f t="shared" si="4"/>
        <v>#DIV/0!</v>
      </c>
      <c r="O278" s="321">
        <f>FŐLAP!$E$8</f>
        <v>0</v>
      </c>
      <c r="P278" s="320">
        <f>FŐLAP!$C$10</f>
        <v>0</v>
      </c>
      <c r="Q278" s="322" t="s">
        <v>548</v>
      </c>
    </row>
    <row r="279" spans="1:17" ht="50.1" hidden="1" customHeight="1" x14ac:dyDescent="0.25">
      <c r="A279" s="100" t="s">
        <v>393</v>
      </c>
      <c r="B279" s="337"/>
      <c r="C279" s="413"/>
      <c r="D279" s="244"/>
      <c r="E279" s="244"/>
      <c r="F279" s="244"/>
      <c r="G279" s="244"/>
      <c r="H279" s="434"/>
      <c r="I279" s="245"/>
      <c r="J279" s="245"/>
      <c r="K279" s="337"/>
      <c r="L279" s="249"/>
      <c r="M279" s="250"/>
      <c r="N279" s="98" t="e">
        <f t="shared" si="4"/>
        <v>#DIV/0!</v>
      </c>
      <c r="O279" s="321">
        <f>FŐLAP!$E$8</f>
        <v>0</v>
      </c>
      <c r="P279" s="320">
        <f>FŐLAP!$C$10</f>
        <v>0</v>
      </c>
      <c r="Q279" s="322" t="s">
        <v>548</v>
      </c>
    </row>
    <row r="280" spans="1:17" ht="50.1" hidden="1" customHeight="1" x14ac:dyDescent="0.25">
      <c r="A280" s="100" t="s">
        <v>394</v>
      </c>
      <c r="B280" s="337"/>
      <c r="C280" s="413"/>
      <c r="D280" s="244"/>
      <c r="E280" s="244"/>
      <c r="F280" s="244"/>
      <c r="G280" s="244"/>
      <c r="H280" s="434"/>
      <c r="I280" s="245"/>
      <c r="J280" s="245"/>
      <c r="K280" s="337"/>
      <c r="L280" s="249"/>
      <c r="M280" s="250"/>
      <c r="N280" s="98" t="e">
        <f t="shared" si="4"/>
        <v>#DIV/0!</v>
      </c>
      <c r="O280" s="321">
        <f>FŐLAP!$E$8</f>
        <v>0</v>
      </c>
      <c r="P280" s="320">
        <f>FŐLAP!$C$10</f>
        <v>0</v>
      </c>
      <c r="Q280" s="322" t="s">
        <v>548</v>
      </c>
    </row>
    <row r="281" spans="1:17" ht="50.1" hidden="1" customHeight="1" x14ac:dyDescent="0.25">
      <c r="A281" s="101" t="s">
        <v>395</v>
      </c>
      <c r="B281" s="337"/>
      <c r="C281" s="413"/>
      <c r="D281" s="244"/>
      <c r="E281" s="244"/>
      <c r="F281" s="244"/>
      <c r="G281" s="244"/>
      <c r="H281" s="434"/>
      <c r="I281" s="245"/>
      <c r="J281" s="245"/>
      <c r="K281" s="337"/>
      <c r="L281" s="249"/>
      <c r="M281" s="250"/>
      <c r="N281" s="98" t="e">
        <f t="shared" si="4"/>
        <v>#DIV/0!</v>
      </c>
      <c r="O281" s="321">
        <f>FŐLAP!$E$8</f>
        <v>0</v>
      </c>
      <c r="P281" s="320">
        <f>FŐLAP!$C$10</f>
        <v>0</v>
      </c>
      <c r="Q281" s="322" t="s">
        <v>548</v>
      </c>
    </row>
    <row r="282" spans="1:17" ht="50.1" hidden="1" customHeight="1" x14ac:dyDescent="0.25">
      <c r="A282" s="100" t="s">
        <v>396</v>
      </c>
      <c r="B282" s="337"/>
      <c r="C282" s="413"/>
      <c r="D282" s="244"/>
      <c r="E282" s="244"/>
      <c r="F282" s="244"/>
      <c r="G282" s="244"/>
      <c r="H282" s="434"/>
      <c r="I282" s="245"/>
      <c r="J282" s="245"/>
      <c r="K282" s="337"/>
      <c r="L282" s="249"/>
      <c r="M282" s="250"/>
      <c r="N282" s="98" t="e">
        <f t="shared" si="4"/>
        <v>#DIV/0!</v>
      </c>
      <c r="O282" s="321">
        <f>FŐLAP!$E$8</f>
        <v>0</v>
      </c>
      <c r="P282" s="320">
        <f>FŐLAP!$C$10</f>
        <v>0</v>
      </c>
      <c r="Q282" s="322" t="s">
        <v>548</v>
      </c>
    </row>
    <row r="283" spans="1:17" ht="50.1" hidden="1" customHeight="1" x14ac:dyDescent="0.25">
      <c r="A283" s="100" t="s">
        <v>397</v>
      </c>
      <c r="B283" s="337"/>
      <c r="C283" s="413"/>
      <c r="D283" s="244"/>
      <c r="E283" s="244"/>
      <c r="F283" s="244"/>
      <c r="G283" s="244"/>
      <c r="H283" s="434"/>
      <c r="I283" s="245"/>
      <c r="J283" s="245"/>
      <c r="K283" s="337"/>
      <c r="L283" s="249"/>
      <c r="M283" s="250"/>
      <c r="N283" s="98" t="e">
        <f t="shared" si="4"/>
        <v>#DIV/0!</v>
      </c>
      <c r="O283" s="321">
        <f>FŐLAP!$E$8</f>
        <v>0</v>
      </c>
      <c r="P283" s="320">
        <f>FŐLAP!$C$10</f>
        <v>0</v>
      </c>
      <c r="Q283" s="322" t="s">
        <v>548</v>
      </c>
    </row>
    <row r="284" spans="1:17" ht="50.1" hidden="1" customHeight="1" x14ac:dyDescent="0.25">
      <c r="A284" s="101" t="s">
        <v>398</v>
      </c>
      <c r="B284" s="337"/>
      <c r="C284" s="413"/>
      <c r="D284" s="244"/>
      <c r="E284" s="244"/>
      <c r="F284" s="244"/>
      <c r="G284" s="244"/>
      <c r="H284" s="434"/>
      <c r="I284" s="245"/>
      <c r="J284" s="245"/>
      <c r="K284" s="337"/>
      <c r="L284" s="249"/>
      <c r="M284" s="250"/>
      <c r="N284" s="98" t="e">
        <f t="shared" si="4"/>
        <v>#DIV/0!</v>
      </c>
      <c r="O284" s="321">
        <f>FŐLAP!$E$8</f>
        <v>0</v>
      </c>
      <c r="P284" s="320">
        <f>FŐLAP!$C$10</f>
        <v>0</v>
      </c>
      <c r="Q284" s="322" t="s">
        <v>548</v>
      </c>
    </row>
    <row r="285" spans="1:17" ht="50.1" hidden="1" customHeight="1" x14ac:dyDescent="0.25">
      <c r="A285" s="100" t="s">
        <v>399</v>
      </c>
      <c r="B285" s="337"/>
      <c r="C285" s="413"/>
      <c r="D285" s="244"/>
      <c r="E285" s="244"/>
      <c r="F285" s="244"/>
      <c r="G285" s="244"/>
      <c r="H285" s="434"/>
      <c r="I285" s="245"/>
      <c r="J285" s="245"/>
      <c r="K285" s="337"/>
      <c r="L285" s="249"/>
      <c r="M285" s="250"/>
      <c r="N285" s="98" t="e">
        <f t="shared" si="4"/>
        <v>#DIV/0!</v>
      </c>
      <c r="O285" s="321">
        <f>FŐLAP!$E$8</f>
        <v>0</v>
      </c>
      <c r="P285" s="320">
        <f>FŐLAP!$C$10</f>
        <v>0</v>
      </c>
      <c r="Q285" s="322" t="s">
        <v>548</v>
      </c>
    </row>
    <row r="286" spans="1:17" ht="50.1" hidden="1" customHeight="1" x14ac:dyDescent="0.25">
      <c r="A286" s="100" t="s">
        <v>400</v>
      </c>
      <c r="B286" s="337"/>
      <c r="C286" s="413"/>
      <c r="D286" s="244"/>
      <c r="E286" s="244"/>
      <c r="F286" s="244"/>
      <c r="G286" s="244"/>
      <c r="H286" s="434"/>
      <c r="I286" s="245"/>
      <c r="J286" s="245"/>
      <c r="K286" s="337"/>
      <c r="L286" s="249"/>
      <c r="M286" s="250"/>
      <c r="N286" s="98" t="e">
        <f t="shared" si="4"/>
        <v>#DIV/0!</v>
      </c>
      <c r="O286" s="321">
        <f>FŐLAP!$E$8</f>
        <v>0</v>
      </c>
      <c r="P286" s="320">
        <f>FŐLAP!$C$10</f>
        <v>0</v>
      </c>
      <c r="Q286" s="322" t="s">
        <v>548</v>
      </c>
    </row>
    <row r="287" spans="1:17" ht="50.1" hidden="1" customHeight="1" x14ac:dyDescent="0.25">
      <c r="A287" s="101" t="s">
        <v>401</v>
      </c>
      <c r="B287" s="337"/>
      <c r="C287" s="413"/>
      <c r="D287" s="244"/>
      <c r="E287" s="244"/>
      <c r="F287" s="244"/>
      <c r="G287" s="244"/>
      <c r="H287" s="434"/>
      <c r="I287" s="245"/>
      <c r="J287" s="245"/>
      <c r="K287" s="337"/>
      <c r="L287" s="249"/>
      <c r="M287" s="250"/>
      <c r="N287" s="98" t="e">
        <f t="shared" si="4"/>
        <v>#DIV/0!</v>
      </c>
      <c r="O287" s="321">
        <f>FŐLAP!$E$8</f>
        <v>0</v>
      </c>
      <c r="P287" s="320">
        <f>FŐLAP!$C$10</f>
        <v>0</v>
      </c>
      <c r="Q287" s="322" t="s">
        <v>548</v>
      </c>
    </row>
    <row r="288" spans="1:17" ht="50.1" hidden="1" customHeight="1" x14ac:dyDescent="0.25">
      <c r="A288" s="100" t="s">
        <v>402</v>
      </c>
      <c r="B288" s="337"/>
      <c r="C288" s="413"/>
      <c r="D288" s="244"/>
      <c r="E288" s="244"/>
      <c r="F288" s="244"/>
      <c r="G288" s="244"/>
      <c r="H288" s="434"/>
      <c r="I288" s="245"/>
      <c r="J288" s="245"/>
      <c r="K288" s="337"/>
      <c r="L288" s="249"/>
      <c r="M288" s="250"/>
      <c r="N288" s="98" t="e">
        <f t="shared" si="4"/>
        <v>#DIV/0!</v>
      </c>
      <c r="O288" s="321">
        <f>FŐLAP!$E$8</f>
        <v>0</v>
      </c>
      <c r="P288" s="320">
        <f>FŐLAP!$C$10</f>
        <v>0</v>
      </c>
      <c r="Q288" s="322" t="s">
        <v>548</v>
      </c>
    </row>
    <row r="289" spans="1:17" ht="50.1" hidden="1" customHeight="1" x14ac:dyDescent="0.25">
      <c r="A289" s="100" t="s">
        <v>403</v>
      </c>
      <c r="B289" s="337"/>
      <c r="C289" s="413"/>
      <c r="D289" s="244"/>
      <c r="E289" s="244"/>
      <c r="F289" s="244"/>
      <c r="G289" s="244"/>
      <c r="H289" s="434"/>
      <c r="I289" s="245"/>
      <c r="J289" s="245"/>
      <c r="K289" s="337"/>
      <c r="L289" s="249"/>
      <c r="M289" s="250"/>
      <c r="N289" s="98" t="e">
        <f t="shared" si="4"/>
        <v>#DIV/0!</v>
      </c>
      <c r="O289" s="321">
        <f>FŐLAP!$E$8</f>
        <v>0</v>
      </c>
      <c r="P289" s="320">
        <f>FŐLAP!$C$10</f>
        <v>0</v>
      </c>
      <c r="Q289" s="322" t="s">
        <v>548</v>
      </c>
    </row>
    <row r="290" spans="1:17" ht="50.1" hidden="1" customHeight="1" x14ac:dyDescent="0.25">
      <c r="A290" s="101" t="s">
        <v>404</v>
      </c>
      <c r="B290" s="337"/>
      <c r="C290" s="413"/>
      <c r="D290" s="244"/>
      <c r="E290" s="244"/>
      <c r="F290" s="244"/>
      <c r="G290" s="244"/>
      <c r="H290" s="434"/>
      <c r="I290" s="245"/>
      <c r="J290" s="245"/>
      <c r="K290" s="337"/>
      <c r="L290" s="249"/>
      <c r="M290" s="250"/>
      <c r="N290" s="98" t="e">
        <f t="shared" si="4"/>
        <v>#DIV/0!</v>
      </c>
      <c r="O290" s="321">
        <f>FŐLAP!$E$8</f>
        <v>0</v>
      </c>
      <c r="P290" s="320">
        <f>FŐLAP!$C$10</f>
        <v>0</v>
      </c>
      <c r="Q290" s="322" t="s">
        <v>548</v>
      </c>
    </row>
    <row r="291" spans="1:17" ht="50.1" hidden="1" customHeight="1" x14ac:dyDescent="0.25">
      <c r="A291" s="100" t="s">
        <v>405</v>
      </c>
      <c r="B291" s="337"/>
      <c r="C291" s="413"/>
      <c r="D291" s="244"/>
      <c r="E291" s="244"/>
      <c r="F291" s="244"/>
      <c r="G291" s="244"/>
      <c r="H291" s="434"/>
      <c r="I291" s="245"/>
      <c r="J291" s="245"/>
      <c r="K291" s="337"/>
      <c r="L291" s="249"/>
      <c r="M291" s="250"/>
      <c r="N291" s="98" t="e">
        <f t="shared" si="4"/>
        <v>#DIV/0!</v>
      </c>
      <c r="O291" s="321">
        <f>FŐLAP!$E$8</f>
        <v>0</v>
      </c>
      <c r="P291" s="320">
        <f>FŐLAP!$C$10</f>
        <v>0</v>
      </c>
      <c r="Q291" s="322" t="s">
        <v>548</v>
      </c>
    </row>
    <row r="292" spans="1:17" ht="50.1" hidden="1" customHeight="1" x14ac:dyDescent="0.25">
      <c r="A292" s="100" t="s">
        <v>406</v>
      </c>
      <c r="B292" s="337"/>
      <c r="C292" s="413"/>
      <c r="D292" s="244"/>
      <c r="E292" s="244"/>
      <c r="F292" s="244"/>
      <c r="G292" s="244"/>
      <c r="H292" s="434"/>
      <c r="I292" s="245"/>
      <c r="J292" s="245"/>
      <c r="K292" s="337"/>
      <c r="L292" s="249"/>
      <c r="M292" s="250"/>
      <c r="N292" s="98" t="e">
        <f t="shared" si="4"/>
        <v>#DIV/0!</v>
      </c>
      <c r="O292" s="321">
        <f>FŐLAP!$E$8</f>
        <v>0</v>
      </c>
      <c r="P292" s="320">
        <f>FŐLAP!$C$10</f>
        <v>0</v>
      </c>
      <c r="Q292" s="322" t="s">
        <v>548</v>
      </c>
    </row>
    <row r="293" spans="1:17" ht="50.1" hidden="1" customHeight="1" x14ac:dyDescent="0.25">
      <c r="A293" s="101" t="s">
        <v>407</v>
      </c>
      <c r="B293" s="337"/>
      <c r="C293" s="413"/>
      <c r="D293" s="244"/>
      <c r="E293" s="244"/>
      <c r="F293" s="244"/>
      <c r="G293" s="244"/>
      <c r="H293" s="434"/>
      <c r="I293" s="245"/>
      <c r="J293" s="245"/>
      <c r="K293" s="337"/>
      <c r="L293" s="249"/>
      <c r="M293" s="250"/>
      <c r="N293" s="98" t="e">
        <f t="shared" si="4"/>
        <v>#DIV/0!</v>
      </c>
      <c r="O293" s="321">
        <f>FŐLAP!$E$8</f>
        <v>0</v>
      </c>
      <c r="P293" s="320">
        <f>FŐLAP!$C$10</f>
        <v>0</v>
      </c>
      <c r="Q293" s="322" t="s">
        <v>548</v>
      </c>
    </row>
    <row r="294" spans="1:17" ht="50.1" hidden="1" customHeight="1" x14ac:dyDescent="0.25">
      <c r="A294" s="100" t="s">
        <v>408</v>
      </c>
      <c r="B294" s="337"/>
      <c r="C294" s="413"/>
      <c r="D294" s="244"/>
      <c r="E294" s="244"/>
      <c r="F294" s="244"/>
      <c r="G294" s="244"/>
      <c r="H294" s="434"/>
      <c r="I294" s="245"/>
      <c r="J294" s="245"/>
      <c r="K294" s="337"/>
      <c r="L294" s="249"/>
      <c r="M294" s="250"/>
      <c r="N294" s="98" t="e">
        <f t="shared" si="4"/>
        <v>#DIV/0!</v>
      </c>
      <c r="O294" s="321">
        <f>FŐLAP!$E$8</f>
        <v>0</v>
      </c>
      <c r="P294" s="320">
        <f>FŐLAP!$C$10</f>
        <v>0</v>
      </c>
      <c r="Q294" s="322" t="s">
        <v>548</v>
      </c>
    </row>
    <row r="295" spans="1:17" ht="50.1" hidden="1" customHeight="1" x14ac:dyDescent="0.25">
      <c r="A295" s="100" t="s">
        <v>409</v>
      </c>
      <c r="B295" s="337"/>
      <c r="C295" s="413"/>
      <c r="D295" s="244"/>
      <c r="E295" s="244"/>
      <c r="F295" s="244"/>
      <c r="G295" s="244"/>
      <c r="H295" s="434"/>
      <c r="I295" s="245"/>
      <c r="J295" s="245"/>
      <c r="K295" s="337"/>
      <c r="L295" s="249"/>
      <c r="M295" s="250"/>
      <c r="N295" s="98" t="e">
        <f t="shared" si="4"/>
        <v>#DIV/0!</v>
      </c>
      <c r="O295" s="321">
        <f>FŐLAP!$E$8</f>
        <v>0</v>
      </c>
      <c r="P295" s="320">
        <f>FŐLAP!$C$10</f>
        <v>0</v>
      </c>
      <c r="Q295" s="322" t="s">
        <v>548</v>
      </c>
    </row>
    <row r="296" spans="1:17" ht="50.1" hidden="1" customHeight="1" x14ac:dyDescent="0.25">
      <c r="A296" s="101" t="s">
        <v>410</v>
      </c>
      <c r="B296" s="337"/>
      <c r="C296" s="413"/>
      <c r="D296" s="244"/>
      <c r="E296" s="244"/>
      <c r="F296" s="244"/>
      <c r="G296" s="244"/>
      <c r="H296" s="434"/>
      <c r="I296" s="245"/>
      <c r="J296" s="245"/>
      <c r="K296" s="337"/>
      <c r="L296" s="249"/>
      <c r="M296" s="250"/>
      <c r="N296" s="98" t="e">
        <f t="shared" si="4"/>
        <v>#DIV/0!</v>
      </c>
      <c r="O296" s="321">
        <f>FŐLAP!$E$8</f>
        <v>0</v>
      </c>
      <c r="P296" s="320">
        <f>FŐLAP!$C$10</f>
        <v>0</v>
      </c>
      <c r="Q296" s="322" t="s">
        <v>548</v>
      </c>
    </row>
    <row r="297" spans="1:17" ht="50.1" hidden="1" customHeight="1" x14ac:dyDescent="0.25">
      <c r="A297" s="100" t="s">
        <v>411</v>
      </c>
      <c r="B297" s="337"/>
      <c r="C297" s="413"/>
      <c r="D297" s="244"/>
      <c r="E297" s="244"/>
      <c r="F297" s="244"/>
      <c r="G297" s="244"/>
      <c r="H297" s="434"/>
      <c r="I297" s="245"/>
      <c r="J297" s="245"/>
      <c r="K297" s="337"/>
      <c r="L297" s="249"/>
      <c r="M297" s="250"/>
      <c r="N297" s="98" t="e">
        <f t="shared" si="4"/>
        <v>#DIV/0!</v>
      </c>
      <c r="O297" s="321">
        <f>FŐLAP!$E$8</f>
        <v>0</v>
      </c>
      <c r="P297" s="320">
        <f>FŐLAP!$C$10</f>
        <v>0</v>
      </c>
      <c r="Q297" s="322" t="s">
        <v>548</v>
      </c>
    </row>
    <row r="298" spans="1:17" ht="50.1" hidden="1" customHeight="1" x14ac:dyDescent="0.25">
      <c r="A298" s="100" t="s">
        <v>412</v>
      </c>
      <c r="B298" s="337"/>
      <c r="C298" s="413"/>
      <c r="D298" s="244"/>
      <c r="E298" s="244"/>
      <c r="F298" s="244"/>
      <c r="G298" s="244"/>
      <c r="H298" s="434"/>
      <c r="I298" s="245"/>
      <c r="J298" s="245"/>
      <c r="K298" s="337"/>
      <c r="L298" s="249"/>
      <c r="M298" s="250"/>
      <c r="N298" s="98" t="e">
        <f t="shared" si="4"/>
        <v>#DIV/0!</v>
      </c>
      <c r="O298" s="321">
        <f>FŐLAP!$E$8</f>
        <v>0</v>
      </c>
      <c r="P298" s="320">
        <f>FŐLAP!$C$10</f>
        <v>0</v>
      </c>
      <c r="Q298" s="322" t="s">
        <v>548</v>
      </c>
    </row>
    <row r="299" spans="1:17" ht="50.1" hidden="1" customHeight="1" x14ac:dyDescent="0.25">
      <c r="A299" s="101" t="s">
        <v>413</v>
      </c>
      <c r="B299" s="337"/>
      <c r="C299" s="413"/>
      <c r="D299" s="244"/>
      <c r="E299" s="244"/>
      <c r="F299" s="244"/>
      <c r="G299" s="244"/>
      <c r="H299" s="434"/>
      <c r="I299" s="245"/>
      <c r="J299" s="245"/>
      <c r="K299" s="337"/>
      <c r="L299" s="249"/>
      <c r="M299" s="250"/>
      <c r="N299" s="98" t="e">
        <f t="shared" si="4"/>
        <v>#DIV/0!</v>
      </c>
      <c r="O299" s="321">
        <f>FŐLAP!$E$8</f>
        <v>0</v>
      </c>
      <c r="P299" s="320">
        <f>FŐLAP!$C$10</f>
        <v>0</v>
      </c>
      <c r="Q299" s="322" t="s">
        <v>548</v>
      </c>
    </row>
    <row r="300" spans="1:17" ht="50.1" hidden="1" customHeight="1" x14ac:dyDescent="0.25">
      <c r="A300" s="100" t="s">
        <v>414</v>
      </c>
      <c r="B300" s="337"/>
      <c r="C300" s="413"/>
      <c r="D300" s="244"/>
      <c r="E300" s="244"/>
      <c r="F300" s="244"/>
      <c r="G300" s="244"/>
      <c r="H300" s="434"/>
      <c r="I300" s="245"/>
      <c r="J300" s="245"/>
      <c r="K300" s="337"/>
      <c r="L300" s="249"/>
      <c r="M300" s="250"/>
      <c r="N300" s="98" t="e">
        <f t="shared" si="4"/>
        <v>#DIV/0!</v>
      </c>
      <c r="O300" s="321">
        <f>FŐLAP!$E$8</f>
        <v>0</v>
      </c>
      <c r="P300" s="320">
        <f>FŐLAP!$C$10</f>
        <v>0</v>
      </c>
      <c r="Q300" s="322" t="s">
        <v>548</v>
      </c>
    </row>
    <row r="301" spans="1:17" ht="50.1" hidden="1" customHeight="1" x14ac:dyDescent="0.25">
      <c r="A301" s="100" t="s">
        <v>415</v>
      </c>
      <c r="B301" s="337"/>
      <c r="C301" s="413"/>
      <c r="D301" s="244"/>
      <c r="E301" s="244"/>
      <c r="F301" s="244"/>
      <c r="G301" s="244"/>
      <c r="H301" s="434"/>
      <c r="I301" s="245"/>
      <c r="J301" s="245"/>
      <c r="K301" s="337"/>
      <c r="L301" s="249"/>
      <c r="M301" s="250"/>
      <c r="N301" s="98" t="e">
        <f t="shared" si="4"/>
        <v>#DIV/0!</v>
      </c>
      <c r="O301" s="321">
        <f>FŐLAP!$E$8</f>
        <v>0</v>
      </c>
      <c r="P301" s="320">
        <f>FŐLAP!$C$10</f>
        <v>0</v>
      </c>
      <c r="Q301" s="322" t="s">
        <v>548</v>
      </c>
    </row>
    <row r="302" spans="1:17" ht="49.5" hidden="1" customHeight="1" x14ac:dyDescent="0.25">
      <c r="A302" s="100" t="s">
        <v>416</v>
      </c>
      <c r="B302" s="337"/>
      <c r="C302" s="413"/>
      <c r="D302" s="244"/>
      <c r="E302" s="244"/>
      <c r="F302" s="244"/>
      <c r="G302" s="244"/>
      <c r="H302" s="434"/>
      <c r="I302" s="245"/>
      <c r="J302" s="245"/>
      <c r="K302" s="337"/>
      <c r="L302" s="249"/>
      <c r="M302" s="250"/>
      <c r="N302" s="98" t="e">
        <f t="shared" si="4"/>
        <v>#DIV/0!</v>
      </c>
      <c r="O302" s="321">
        <f>FŐLAP!$E$8</f>
        <v>0</v>
      </c>
      <c r="P302" s="320">
        <f>FŐLAP!$C$10</f>
        <v>0</v>
      </c>
      <c r="Q302" s="322" t="s">
        <v>548</v>
      </c>
    </row>
    <row r="303" spans="1:17" ht="50.1" hidden="1" customHeight="1" x14ac:dyDescent="0.25">
      <c r="A303" s="101" t="s">
        <v>417</v>
      </c>
      <c r="B303" s="337"/>
      <c r="C303" s="413"/>
      <c r="D303" s="244"/>
      <c r="E303" s="244"/>
      <c r="F303" s="244"/>
      <c r="G303" s="244"/>
      <c r="H303" s="434"/>
      <c r="I303" s="245"/>
      <c r="J303" s="245"/>
      <c r="K303" s="337"/>
      <c r="L303" s="249"/>
      <c r="M303" s="250"/>
      <c r="N303" s="98" t="e">
        <f t="shared" si="4"/>
        <v>#DIV/0!</v>
      </c>
      <c r="O303" s="321">
        <f>FŐLAP!$E$8</f>
        <v>0</v>
      </c>
      <c r="P303" s="320">
        <f>FŐLAP!$C$10</f>
        <v>0</v>
      </c>
      <c r="Q303" s="322" t="s">
        <v>548</v>
      </c>
    </row>
    <row r="304" spans="1:17" ht="50.1" hidden="1" customHeight="1" x14ac:dyDescent="0.25">
      <c r="A304" s="100" t="s">
        <v>418</v>
      </c>
      <c r="B304" s="337"/>
      <c r="C304" s="413"/>
      <c r="D304" s="244"/>
      <c r="E304" s="244"/>
      <c r="F304" s="244"/>
      <c r="G304" s="244"/>
      <c r="H304" s="434"/>
      <c r="I304" s="245"/>
      <c r="J304" s="245"/>
      <c r="K304" s="337"/>
      <c r="L304" s="249"/>
      <c r="M304" s="250"/>
      <c r="N304" s="98" t="e">
        <f t="shared" si="4"/>
        <v>#DIV/0!</v>
      </c>
      <c r="O304" s="321">
        <f>FŐLAP!$E$8</f>
        <v>0</v>
      </c>
      <c r="P304" s="320">
        <f>FŐLAP!$C$10</f>
        <v>0</v>
      </c>
      <c r="Q304" s="322" t="s">
        <v>548</v>
      </c>
    </row>
    <row r="305" spans="1:17" ht="49.5" hidden="1" customHeight="1" x14ac:dyDescent="0.25">
      <c r="A305" s="100" t="s">
        <v>419</v>
      </c>
      <c r="B305" s="337"/>
      <c r="C305" s="413"/>
      <c r="D305" s="244"/>
      <c r="E305" s="244"/>
      <c r="F305" s="244"/>
      <c r="G305" s="244"/>
      <c r="H305" s="434"/>
      <c r="I305" s="245"/>
      <c r="J305" s="245"/>
      <c r="K305" s="337"/>
      <c r="L305" s="249"/>
      <c r="M305" s="250"/>
      <c r="N305" s="98" t="e">
        <f t="shared" si="4"/>
        <v>#DIV/0!</v>
      </c>
      <c r="O305" s="321">
        <f>FŐLAP!$E$8</f>
        <v>0</v>
      </c>
      <c r="P305" s="320">
        <f>FŐLAP!$C$10</f>
        <v>0</v>
      </c>
      <c r="Q305" s="322" t="s">
        <v>548</v>
      </c>
    </row>
    <row r="306" spans="1:17" ht="50.1" hidden="1" customHeight="1" x14ac:dyDescent="0.25">
      <c r="A306" s="100" t="s">
        <v>420</v>
      </c>
      <c r="B306" s="337"/>
      <c r="C306" s="413"/>
      <c r="D306" s="244"/>
      <c r="E306" s="244"/>
      <c r="F306" s="244"/>
      <c r="G306" s="244"/>
      <c r="H306" s="434"/>
      <c r="I306" s="245"/>
      <c r="J306" s="245"/>
      <c r="K306" s="337"/>
      <c r="L306" s="249"/>
      <c r="M306" s="250"/>
      <c r="N306" s="98" t="e">
        <f t="shared" si="4"/>
        <v>#DIV/0!</v>
      </c>
      <c r="O306" s="321">
        <f>FŐLAP!$E$8</f>
        <v>0</v>
      </c>
      <c r="P306" s="320">
        <f>FŐLAP!$C$10</f>
        <v>0</v>
      </c>
      <c r="Q306" s="322" t="s">
        <v>548</v>
      </c>
    </row>
    <row r="307" spans="1:17" ht="49.5" hidden="1" customHeight="1" x14ac:dyDescent="0.25">
      <c r="A307" s="101" t="s">
        <v>421</v>
      </c>
      <c r="B307" s="337"/>
      <c r="C307" s="413"/>
      <c r="D307" s="244"/>
      <c r="E307" s="244"/>
      <c r="F307" s="244"/>
      <c r="G307" s="244"/>
      <c r="H307" s="434"/>
      <c r="I307" s="245"/>
      <c r="J307" s="245"/>
      <c r="K307" s="337"/>
      <c r="L307" s="249"/>
      <c r="M307" s="250"/>
      <c r="N307" s="98" t="e">
        <f t="shared" si="4"/>
        <v>#DIV/0!</v>
      </c>
      <c r="O307" s="321">
        <f>FŐLAP!$E$8</f>
        <v>0</v>
      </c>
      <c r="P307" s="320">
        <f>FŐLAP!$C$10</f>
        <v>0</v>
      </c>
      <c r="Q307" s="322" t="s">
        <v>548</v>
      </c>
    </row>
    <row r="308" spans="1:17" ht="50.1" customHeight="1" x14ac:dyDescent="0.25">
      <c r="A308" s="100" t="s">
        <v>422</v>
      </c>
      <c r="B308" s="337"/>
      <c r="C308" s="413"/>
      <c r="D308" s="244"/>
      <c r="E308" s="244"/>
      <c r="F308" s="311"/>
      <c r="G308" s="244"/>
      <c r="H308" s="434"/>
      <c r="I308" s="245"/>
      <c r="J308" s="245"/>
      <c r="K308" s="337"/>
      <c r="L308" s="249"/>
      <c r="M308" s="250"/>
      <c r="N308" s="98" t="e">
        <f t="shared" si="4"/>
        <v>#DIV/0!</v>
      </c>
      <c r="O308" s="321">
        <f>FŐLAP!$E$8</f>
        <v>0</v>
      </c>
      <c r="P308" s="320">
        <f>FŐLAP!$C$10</f>
        <v>0</v>
      </c>
      <c r="Q308" s="322" t="s">
        <v>548</v>
      </c>
    </row>
    <row r="309" spans="1:17" ht="50.1" customHeight="1" x14ac:dyDescent="0.25">
      <c r="A309" s="572" t="s">
        <v>45</v>
      </c>
      <c r="B309" s="573"/>
      <c r="C309" s="573"/>
      <c r="D309" s="573"/>
      <c r="E309" s="573"/>
      <c r="F309" s="573"/>
      <c r="G309" s="573"/>
      <c r="H309" s="573"/>
      <c r="I309" s="573"/>
      <c r="J309" s="573"/>
      <c r="K309" s="574"/>
      <c r="L309" s="99">
        <f>SUM(L9:L308)</f>
        <v>0</v>
      </c>
      <c r="M309" s="99">
        <f>SUM(M9:M308)</f>
        <v>0</v>
      </c>
      <c r="N309" s="22"/>
      <c r="O309" s="322"/>
      <c r="P309" s="322"/>
      <c r="Q309" s="322"/>
    </row>
    <row r="310" spans="1:17" ht="50.1" customHeight="1" x14ac:dyDescent="0.25">
      <c r="A310" s="114"/>
      <c r="B310" s="115"/>
      <c r="C310" s="115"/>
      <c r="D310" s="115"/>
      <c r="E310" s="115"/>
      <c r="F310" s="115"/>
      <c r="G310" s="115"/>
      <c r="H310" s="573" t="s">
        <v>479</v>
      </c>
      <c r="I310" s="573"/>
      <c r="J310" s="573"/>
      <c r="K310" s="574"/>
      <c r="L310" s="99">
        <f>SUMIF(G9:G308,"141019010",L9:L308)</f>
        <v>0</v>
      </c>
      <c r="M310" s="99">
        <f>SUMIF(G9:G308,"141019010",M9:M308)</f>
        <v>0</v>
      </c>
      <c r="N310" s="22"/>
    </row>
    <row r="311" spans="1:17" ht="50.1" customHeight="1" x14ac:dyDescent="0.25">
      <c r="A311" s="114"/>
      <c r="B311" s="115"/>
      <c r="C311" s="115"/>
      <c r="D311" s="115"/>
      <c r="E311" s="115"/>
      <c r="F311" s="115"/>
      <c r="G311" s="115"/>
      <c r="H311" s="573" t="s">
        <v>480</v>
      </c>
      <c r="I311" s="573"/>
      <c r="J311" s="573"/>
      <c r="K311" s="574"/>
      <c r="L311" s="99">
        <f>SUMIF(G9:G308,"241019010",L9:L308)</f>
        <v>0</v>
      </c>
      <c r="M311" s="99">
        <f>SUMIF(G9:G308,"241019010",M9:M308)</f>
        <v>0</v>
      </c>
      <c r="N311" s="22"/>
    </row>
    <row r="312" spans="1:17" ht="50.1" customHeight="1" x14ac:dyDescent="0.25">
      <c r="A312" s="572" t="s">
        <v>631</v>
      </c>
      <c r="B312" s="573"/>
      <c r="C312" s="573"/>
      <c r="D312" s="573"/>
      <c r="E312" s="573"/>
      <c r="F312" s="573"/>
      <c r="G312" s="573"/>
      <c r="H312" s="573"/>
      <c r="I312" s="573"/>
      <c r="J312" s="573"/>
      <c r="K312" s="574"/>
      <c r="L312" s="251">
        <v>0</v>
      </c>
      <c r="M312" s="251">
        <v>0</v>
      </c>
      <c r="N312" s="22"/>
    </row>
    <row r="313" spans="1:17" ht="50.1" customHeight="1" x14ac:dyDescent="0.25">
      <c r="A313" s="572" t="s">
        <v>632</v>
      </c>
      <c r="B313" s="573"/>
      <c r="C313" s="573"/>
      <c r="D313" s="573"/>
      <c r="E313" s="573"/>
      <c r="F313" s="573"/>
      <c r="G313" s="573"/>
      <c r="H313" s="573"/>
      <c r="I313" s="573"/>
      <c r="J313" s="573"/>
      <c r="K313" s="574"/>
      <c r="L313" s="251">
        <v>0</v>
      </c>
      <c r="M313" s="251">
        <v>0</v>
      </c>
      <c r="N313" s="22"/>
    </row>
    <row r="314" spans="1:17" ht="50.1" customHeight="1" x14ac:dyDescent="0.25">
      <c r="A314" s="575" t="s">
        <v>633</v>
      </c>
      <c r="B314" s="576"/>
      <c r="C314" s="576"/>
      <c r="D314" s="576"/>
      <c r="E314" s="576"/>
      <c r="F314" s="576"/>
      <c r="G314" s="576"/>
      <c r="H314" s="576"/>
      <c r="I314" s="576"/>
      <c r="J314" s="576"/>
      <c r="K314" s="577"/>
      <c r="L314" s="252">
        <f>ROUNDUP((L310-L312),0)</f>
        <v>0</v>
      </c>
      <c r="M314" s="252">
        <f>ROUNDUP((M310-M312),0)</f>
        <v>0</v>
      </c>
      <c r="N314" s="22"/>
    </row>
    <row r="315" spans="1:17" ht="50.1" customHeight="1" x14ac:dyDescent="0.25">
      <c r="A315" s="575" t="s">
        <v>634</v>
      </c>
      <c r="B315" s="576"/>
      <c r="C315" s="576"/>
      <c r="D315" s="576"/>
      <c r="E315" s="576"/>
      <c r="F315" s="576"/>
      <c r="G315" s="576"/>
      <c r="H315" s="576"/>
      <c r="I315" s="576"/>
      <c r="J315" s="576"/>
      <c r="K315" s="577"/>
      <c r="L315" s="252">
        <f>ROUNDUP((L311-L313),0)</f>
        <v>0</v>
      </c>
      <c r="M315" s="252">
        <f>ROUNDUP((M311-M313),0)</f>
        <v>0</v>
      </c>
      <c r="N315" s="22"/>
    </row>
    <row r="316" spans="1:17" ht="50.1" customHeight="1" x14ac:dyDescent="0.25">
      <c r="A316" s="572" t="s">
        <v>599</v>
      </c>
      <c r="B316" s="573"/>
      <c r="C316" s="573"/>
      <c r="D316" s="573"/>
      <c r="E316" s="573"/>
      <c r="F316" s="573"/>
      <c r="G316" s="573"/>
      <c r="H316" s="573"/>
      <c r="I316" s="573"/>
      <c r="J316" s="573"/>
      <c r="K316" s="574"/>
      <c r="L316" s="99">
        <f>SUM(L314:L315)</f>
        <v>0</v>
      </c>
      <c r="M316" s="99">
        <f>SUM(M314:M315)</f>
        <v>0</v>
      </c>
      <c r="N316" s="22"/>
    </row>
    <row r="317" spans="1:17" ht="33" x14ac:dyDescent="0.25">
      <c r="A317" s="54" t="s">
        <v>602</v>
      </c>
      <c r="L317" s="105"/>
      <c r="M317" s="105"/>
    </row>
    <row r="318" spans="1:17" ht="50.25" customHeight="1" x14ac:dyDescent="0.25">
      <c r="A318" s="54" t="s">
        <v>652</v>
      </c>
      <c r="L318" s="105"/>
      <c r="M318" s="105"/>
    </row>
    <row r="319" spans="1:17" ht="35.25" customHeight="1" x14ac:dyDescent="0.25">
      <c r="A319" s="294" t="s">
        <v>653</v>
      </c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7" ht="35.25" customHeight="1" x14ac:dyDescent="0.25">
      <c r="A320" s="54" t="s">
        <v>684</v>
      </c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ht="35.25" customHeight="1" x14ac:dyDescent="0.25">
      <c r="A321" s="22" t="s">
        <v>520</v>
      </c>
      <c r="B321" s="23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ht="35.25" customHeight="1" x14ac:dyDescent="0.25">
      <c r="A322" s="23" t="s">
        <v>521</v>
      </c>
      <c r="B322" s="24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ht="35.25" customHeight="1" x14ac:dyDescent="0.25">
      <c r="A323" s="23" t="s">
        <v>522</v>
      </c>
      <c r="B323" s="24"/>
      <c r="C323" s="23"/>
      <c r="D323" s="23"/>
      <c r="E323" s="23"/>
      <c r="F323" s="23"/>
      <c r="G323" s="23"/>
    </row>
    <row r="324" spans="1:15" ht="18.75" customHeight="1" x14ac:dyDescent="0.25">
      <c r="A324" s="24"/>
      <c r="B324" s="24"/>
      <c r="C324" s="24"/>
      <c r="D324" s="24"/>
      <c r="E324" s="24"/>
      <c r="F324" s="24"/>
      <c r="G324" s="24"/>
      <c r="N324" s="24"/>
      <c r="O324" s="24"/>
    </row>
    <row r="325" spans="1:15" ht="32.25" customHeight="1" x14ac:dyDescent="0.25">
      <c r="A325" s="580" t="s">
        <v>44</v>
      </c>
      <c r="B325" s="580"/>
      <c r="C325" s="416"/>
      <c r="D325" s="24"/>
      <c r="E325" s="24"/>
      <c r="F325" s="24"/>
      <c r="G325" s="24"/>
      <c r="L325" s="579"/>
      <c r="M325" s="579"/>
      <c r="N325" s="24"/>
    </row>
    <row r="326" spans="1:15" ht="36" customHeight="1" x14ac:dyDescent="0.25">
      <c r="A326" s="24"/>
      <c r="B326" s="24"/>
      <c r="C326" s="24"/>
      <c r="D326" s="24"/>
      <c r="E326" s="24"/>
      <c r="F326" s="24"/>
      <c r="G326" s="24"/>
      <c r="L326" s="578"/>
      <c r="M326" s="578"/>
      <c r="N326" s="24"/>
    </row>
    <row r="327" spans="1:15" ht="27" customHeight="1" x14ac:dyDescent="0.25">
      <c r="A327" s="23"/>
      <c r="B327" s="23"/>
      <c r="C327" s="23"/>
      <c r="D327" s="23"/>
      <c r="E327" s="23"/>
      <c r="F327" s="23"/>
      <c r="G327" s="23"/>
      <c r="L327" s="578"/>
      <c r="M327" s="578"/>
    </row>
  </sheetData>
  <sheetProtection password="9D8B" sheet="1" objects="1" scenarios="1" formatRows="0" selectLockedCells="1"/>
  <dataConsolidate/>
  <mergeCells count="18">
    <mergeCell ref="L326:M326"/>
    <mergeCell ref="L327:M327"/>
    <mergeCell ref="A309:K309"/>
    <mergeCell ref="H310:K310"/>
    <mergeCell ref="H311:K311"/>
    <mergeCell ref="A312:K312"/>
    <mergeCell ref="A313:K313"/>
    <mergeCell ref="A6:B6"/>
    <mergeCell ref="L325:M325"/>
    <mergeCell ref="A314:K314"/>
    <mergeCell ref="A315:K315"/>
    <mergeCell ref="A316:K316"/>
    <mergeCell ref="A325:B325"/>
    <mergeCell ref="M2:N2"/>
    <mergeCell ref="A3:N3"/>
    <mergeCell ref="A4:N4"/>
    <mergeCell ref="A5:B5"/>
    <mergeCell ref="C5:L5"/>
  </mergeCells>
  <conditionalFormatting sqref="N9:N26">
    <cfRule type="cellIs" dxfId="2318" priority="379" operator="lessThan">
      <formula>0</formula>
    </cfRule>
    <cfRule type="cellIs" dxfId="2317" priority="380" operator="lessThan">
      <formula>0</formula>
    </cfRule>
    <cfRule type="containsErrors" dxfId="2316" priority="381">
      <formula>ISERROR(N9)</formula>
    </cfRule>
  </conditionalFormatting>
  <conditionalFormatting sqref="N33:N37 N48">
    <cfRule type="cellIs" dxfId="2315" priority="376" operator="lessThan">
      <formula>0</formula>
    </cfRule>
    <cfRule type="cellIs" dxfId="2314" priority="377" operator="lessThan">
      <formula>0</formula>
    </cfRule>
    <cfRule type="containsErrors" dxfId="2313" priority="378">
      <formula>ISERROR(N33)</formula>
    </cfRule>
  </conditionalFormatting>
  <conditionalFormatting sqref="N27:N30">
    <cfRule type="cellIs" dxfId="2312" priority="373" operator="lessThan">
      <formula>0</formula>
    </cfRule>
    <cfRule type="cellIs" dxfId="2311" priority="374" operator="lessThan">
      <formula>0</formula>
    </cfRule>
    <cfRule type="containsErrors" dxfId="2310" priority="375">
      <formula>ISERROR(N27)</formula>
    </cfRule>
  </conditionalFormatting>
  <conditionalFormatting sqref="N31:N32">
    <cfRule type="cellIs" dxfId="2309" priority="370" operator="lessThan">
      <formula>0</formula>
    </cfRule>
    <cfRule type="cellIs" dxfId="2308" priority="371" operator="lessThan">
      <formula>0</formula>
    </cfRule>
    <cfRule type="containsErrors" dxfId="2307" priority="372">
      <formula>ISERROR(N31)</formula>
    </cfRule>
  </conditionalFormatting>
  <conditionalFormatting sqref="N44:N47">
    <cfRule type="cellIs" dxfId="2306" priority="367" operator="lessThan">
      <formula>0</formula>
    </cfRule>
    <cfRule type="cellIs" dxfId="2305" priority="368" operator="lessThan">
      <formula>0</formula>
    </cfRule>
    <cfRule type="containsErrors" dxfId="2304" priority="369">
      <formula>ISERROR(N44)</formula>
    </cfRule>
  </conditionalFormatting>
  <conditionalFormatting sqref="N38:N41">
    <cfRule type="cellIs" dxfId="2303" priority="364" operator="lessThan">
      <formula>0</formula>
    </cfRule>
    <cfRule type="cellIs" dxfId="2302" priority="365" operator="lessThan">
      <formula>0</formula>
    </cfRule>
    <cfRule type="containsErrors" dxfId="2301" priority="366">
      <formula>ISERROR(N38)</formula>
    </cfRule>
  </conditionalFormatting>
  <conditionalFormatting sqref="N42:N43">
    <cfRule type="cellIs" dxfId="2300" priority="361" operator="lessThan">
      <formula>0</formula>
    </cfRule>
    <cfRule type="cellIs" dxfId="2299" priority="362" operator="lessThan">
      <formula>0</formula>
    </cfRule>
    <cfRule type="containsErrors" dxfId="2298" priority="363">
      <formula>ISERROR(N42)</formula>
    </cfRule>
  </conditionalFormatting>
  <conditionalFormatting sqref="N59">
    <cfRule type="cellIs" dxfId="2297" priority="358" operator="lessThan">
      <formula>0</formula>
    </cfRule>
    <cfRule type="cellIs" dxfId="2296" priority="359" operator="lessThan">
      <formula>0</formula>
    </cfRule>
    <cfRule type="containsErrors" dxfId="2295" priority="360">
      <formula>ISERROR(N59)</formula>
    </cfRule>
  </conditionalFormatting>
  <conditionalFormatting sqref="N55:N58">
    <cfRule type="cellIs" dxfId="2294" priority="355" operator="lessThan">
      <formula>0</formula>
    </cfRule>
    <cfRule type="cellIs" dxfId="2293" priority="356" operator="lessThan">
      <formula>0</formula>
    </cfRule>
    <cfRule type="containsErrors" dxfId="2292" priority="357">
      <formula>ISERROR(N55)</formula>
    </cfRule>
  </conditionalFormatting>
  <conditionalFormatting sqref="N49:N52">
    <cfRule type="cellIs" dxfId="2291" priority="352" operator="lessThan">
      <formula>0</formula>
    </cfRule>
    <cfRule type="cellIs" dxfId="2290" priority="353" operator="lessThan">
      <formula>0</formula>
    </cfRule>
    <cfRule type="containsErrors" dxfId="2289" priority="354">
      <formula>ISERROR(N49)</formula>
    </cfRule>
  </conditionalFormatting>
  <conditionalFormatting sqref="N53:N54">
    <cfRule type="cellIs" dxfId="2288" priority="349" operator="lessThan">
      <formula>0</formula>
    </cfRule>
    <cfRule type="cellIs" dxfId="2287" priority="350" operator="lessThan">
      <formula>0</formula>
    </cfRule>
    <cfRule type="containsErrors" dxfId="2286" priority="351">
      <formula>ISERROR(N53)</formula>
    </cfRule>
  </conditionalFormatting>
  <conditionalFormatting sqref="N70">
    <cfRule type="cellIs" dxfId="2285" priority="346" operator="lessThan">
      <formula>0</formula>
    </cfRule>
    <cfRule type="cellIs" dxfId="2284" priority="347" operator="lessThan">
      <formula>0</formula>
    </cfRule>
    <cfRule type="containsErrors" dxfId="2283" priority="348">
      <formula>ISERROR(N70)</formula>
    </cfRule>
  </conditionalFormatting>
  <conditionalFormatting sqref="N66:N69">
    <cfRule type="cellIs" dxfId="2282" priority="343" operator="lessThan">
      <formula>0</formula>
    </cfRule>
    <cfRule type="cellIs" dxfId="2281" priority="344" operator="lessThan">
      <formula>0</formula>
    </cfRule>
    <cfRule type="containsErrors" dxfId="2280" priority="345">
      <formula>ISERROR(N66)</formula>
    </cfRule>
  </conditionalFormatting>
  <conditionalFormatting sqref="N60:N63">
    <cfRule type="cellIs" dxfId="2279" priority="340" operator="lessThan">
      <formula>0</formula>
    </cfRule>
    <cfRule type="cellIs" dxfId="2278" priority="341" operator="lessThan">
      <formula>0</formula>
    </cfRule>
    <cfRule type="containsErrors" dxfId="2277" priority="342">
      <formula>ISERROR(N60)</formula>
    </cfRule>
  </conditionalFormatting>
  <conditionalFormatting sqref="N102">
    <cfRule type="cellIs" dxfId="2276" priority="322" operator="lessThan">
      <formula>0</formula>
    </cfRule>
    <cfRule type="cellIs" dxfId="2275" priority="323" operator="lessThan">
      <formula>0</formula>
    </cfRule>
    <cfRule type="containsErrors" dxfId="2274" priority="324">
      <formula>ISERROR(N102)</formula>
    </cfRule>
  </conditionalFormatting>
  <conditionalFormatting sqref="N64:N65">
    <cfRule type="cellIs" dxfId="2273" priority="337" operator="lessThan">
      <formula>0</formula>
    </cfRule>
    <cfRule type="cellIs" dxfId="2272" priority="338" operator="lessThan">
      <formula>0</formula>
    </cfRule>
    <cfRule type="containsErrors" dxfId="2271" priority="339">
      <formula>ISERROR(N64)</formula>
    </cfRule>
  </conditionalFormatting>
  <conditionalFormatting sqref="N98:N101">
    <cfRule type="cellIs" dxfId="2270" priority="319" operator="lessThan">
      <formula>0</formula>
    </cfRule>
    <cfRule type="cellIs" dxfId="2269" priority="320" operator="lessThan">
      <formula>0</formula>
    </cfRule>
    <cfRule type="containsErrors" dxfId="2268" priority="321">
      <formula>ISERROR(N98)</formula>
    </cfRule>
  </conditionalFormatting>
  <conditionalFormatting sqref="N81">
    <cfRule type="cellIs" dxfId="2267" priority="334" operator="lessThan">
      <formula>0</formula>
    </cfRule>
    <cfRule type="cellIs" dxfId="2266" priority="335" operator="lessThan">
      <formula>0</formula>
    </cfRule>
    <cfRule type="containsErrors" dxfId="2265" priority="336">
      <formula>ISERROR(N81)</formula>
    </cfRule>
  </conditionalFormatting>
  <conditionalFormatting sqref="N77:N80">
    <cfRule type="cellIs" dxfId="2264" priority="331" operator="lessThan">
      <formula>0</formula>
    </cfRule>
    <cfRule type="cellIs" dxfId="2263" priority="332" operator="lessThan">
      <formula>0</formula>
    </cfRule>
    <cfRule type="containsErrors" dxfId="2262" priority="333">
      <formula>ISERROR(N77)</formula>
    </cfRule>
  </conditionalFormatting>
  <conditionalFormatting sqref="N86 N97">
    <cfRule type="cellIs" dxfId="2261" priority="313" operator="lessThan">
      <formula>0</formula>
    </cfRule>
    <cfRule type="cellIs" dxfId="2260" priority="314" operator="lessThan">
      <formula>0</formula>
    </cfRule>
    <cfRule type="containsErrors" dxfId="2259" priority="315">
      <formula>ISERROR(N86)</formula>
    </cfRule>
  </conditionalFormatting>
  <conditionalFormatting sqref="N82:N85">
    <cfRule type="cellIs" dxfId="2258" priority="316" operator="lessThan">
      <formula>0</formula>
    </cfRule>
    <cfRule type="cellIs" dxfId="2257" priority="317" operator="lessThan">
      <formula>0</formula>
    </cfRule>
    <cfRule type="containsErrors" dxfId="2256" priority="318">
      <formula>ISERROR(N82)</formula>
    </cfRule>
  </conditionalFormatting>
  <conditionalFormatting sqref="N75:N76">
    <cfRule type="cellIs" dxfId="2255" priority="325" operator="lessThan">
      <formula>0</formula>
    </cfRule>
    <cfRule type="cellIs" dxfId="2254" priority="326" operator="lessThan">
      <formula>0</formula>
    </cfRule>
    <cfRule type="containsErrors" dxfId="2253" priority="327">
      <formula>ISERROR(N75)</formula>
    </cfRule>
  </conditionalFormatting>
  <conditionalFormatting sqref="N71:N74">
    <cfRule type="cellIs" dxfId="2252" priority="328" operator="lessThan">
      <formula>0</formula>
    </cfRule>
    <cfRule type="cellIs" dxfId="2251" priority="329" operator="lessThan">
      <formula>0</formula>
    </cfRule>
    <cfRule type="containsErrors" dxfId="2250" priority="330">
      <formula>ISERROR(N71)</formula>
    </cfRule>
  </conditionalFormatting>
  <conditionalFormatting sqref="N117:N118">
    <cfRule type="cellIs" dxfId="2249" priority="301" operator="lessThan">
      <formula>0</formula>
    </cfRule>
    <cfRule type="cellIs" dxfId="2248" priority="302" operator="lessThan">
      <formula>0</formula>
    </cfRule>
    <cfRule type="containsErrors" dxfId="2247" priority="303">
      <formula>ISERROR(N117)</formula>
    </cfRule>
  </conditionalFormatting>
  <conditionalFormatting sqref="N144">
    <cfRule type="cellIs" dxfId="2246" priority="298" operator="lessThan">
      <formula>0</formula>
    </cfRule>
    <cfRule type="cellIs" dxfId="2245" priority="299" operator="lessThan">
      <formula>0</formula>
    </cfRule>
    <cfRule type="containsErrors" dxfId="2244" priority="300">
      <formula>ISERROR(N144)</formula>
    </cfRule>
  </conditionalFormatting>
  <conditionalFormatting sqref="N123">
    <cfRule type="cellIs" dxfId="2243" priority="310" operator="lessThan">
      <formula>0</formula>
    </cfRule>
    <cfRule type="cellIs" dxfId="2242" priority="311" operator="lessThan">
      <formula>0</formula>
    </cfRule>
    <cfRule type="containsErrors" dxfId="2241" priority="312">
      <formula>ISERROR(N123)</formula>
    </cfRule>
  </conditionalFormatting>
  <conditionalFormatting sqref="N119:N122">
    <cfRule type="cellIs" dxfId="2240" priority="307" operator="lessThan">
      <formula>0</formula>
    </cfRule>
    <cfRule type="cellIs" dxfId="2239" priority="308" operator="lessThan">
      <formula>0</formula>
    </cfRule>
    <cfRule type="containsErrors" dxfId="2238" priority="309">
      <formula>ISERROR(N119)</formula>
    </cfRule>
  </conditionalFormatting>
  <conditionalFormatting sqref="N165">
    <cfRule type="cellIs" dxfId="2237" priority="286" operator="lessThan">
      <formula>0</formula>
    </cfRule>
    <cfRule type="cellIs" dxfId="2236" priority="287" operator="lessThan">
      <formula>0</formula>
    </cfRule>
    <cfRule type="containsErrors" dxfId="2235" priority="288">
      <formula>ISERROR(N165)</formula>
    </cfRule>
  </conditionalFormatting>
  <conditionalFormatting sqref="N140:N143">
    <cfRule type="cellIs" dxfId="2234" priority="295" operator="lessThan">
      <formula>0</formula>
    </cfRule>
    <cfRule type="cellIs" dxfId="2233" priority="296" operator="lessThan">
      <formula>0</formula>
    </cfRule>
    <cfRule type="containsErrors" dxfId="2232" priority="297">
      <formula>ISERROR(N140)</formula>
    </cfRule>
  </conditionalFormatting>
  <conditionalFormatting sqref="N124:N127">
    <cfRule type="cellIs" dxfId="2231" priority="292" operator="lessThan">
      <formula>0</formula>
    </cfRule>
    <cfRule type="cellIs" dxfId="2230" priority="293" operator="lessThan">
      <formula>0</formula>
    </cfRule>
    <cfRule type="containsErrors" dxfId="2229" priority="294">
      <formula>ISERROR(N124)</formula>
    </cfRule>
  </conditionalFormatting>
  <conditionalFormatting sqref="N103:N106">
    <cfRule type="cellIs" dxfId="2228" priority="304" operator="lessThan">
      <formula>0</formula>
    </cfRule>
    <cfRule type="cellIs" dxfId="2227" priority="305" operator="lessThan">
      <formula>0</formula>
    </cfRule>
    <cfRule type="containsErrors" dxfId="2226" priority="306">
      <formula>ISERROR(N103)</formula>
    </cfRule>
  </conditionalFormatting>
  <conditionalFormatting sqref="N182:N185">
    <cfRule type="cellIs" dxfId="2225" priority="271" operator="lessThan">
      <formula>0</formula>
    </cfRule>
    <cfRule type="cellIs" dxfId="2224" priority="272" operator="lessThan">
      <formula>0</formula>
    </cfRule>
    <cfRule type="containsErrors" dxfId="2223" priority="273">
      <formula>ISERROR(N182)</formula>
    </cfRule>
  </conditionalFormatting>
  <conditionalFormatting sqref="N161:N164">
    <cfRule type="cellIs" dxfId="2222" priority="283" operator="lessThan">
      <formula>0</formula>
    </cfRule>
    <cfRule type="cellIs" dxfId="2221" priority="284" operator="lessThan">
      <formula>0</formula>
    </cfRule>
    <cfRule type="containsErrors" dxfId="2220" priority="285">
      <formula>ISERROR(N161)</formula>
    </cfRule>
  </conditionalFormatting>
  <conditionalFormatting sqref="N145:N148">
    <cfRule type="cellIs" dxfId="2219" priority="280" operator="lessThan">
      <formula>0</formula>
    </cfRule>
    <cfRule type="cellIs" dxfId="2218" priority="281" operator="lessThan">
      <formula>0</formula>
    </cfRule>
    <cfRule type="containsErrors" dxfId="2217" priority="282">
      <formula>ISERROR(N145)</formula>
    </cfRule>
  </conditionalFormatting>
  <conditionalFormatting sqref="N149 N160">
    <cfRule type="cellIs" dxfId="2216" priority="277" operator="lessThan">
      <formula>0</formula>
    </cfRule>
    <cfRule type="cellIs" dxfId="2215" priority="278" operator="lessThan">
      <formula>0</formula>
    </cfRule>
    <cfRule type="containsErrors" dxfId="2214" priority="279">
      <formula>ISERROR(N149)</formula>
    </cfRule>
  </conditionalFormatting>
  <conditionalFormatting sqref="N128:N129">
    <cfRule type="cellIs" dxfId="2213" priority="289" operator="lessThan">
      <formula>0</formula>
    </cfRule>
    <cfRule type="cellIs" dxfId="2212" priority="290" operator="lessThan">
      <formula>0</formula>
    </cfRule>
    <cfRule type="containsErrors" dxfId="2211" priority="291">
      <formula>ISERROR(N128)</formula>
    </cfRule>
  </conditionalFormatting>
  <conditionalFormatting sqref="N187:N190">
    <cfRule type="cellIs" dxfId="2210" priority="256" operator="lessThan">
      <formula>0</formula>
    </cfRule>
    <cfRule type="cellIs" dxfId="2209" priority="257" operator="lessThan">
      <formula>0</formula>
    </cfRule>
    <cfRule type="containsErrors" dxfId="2208" priority="258">
      <formula>ISERROR(N187)</formula>
    </cfRule>
  </conditionalFormatting>
  <conditionalFormatting sqref="N166:N169">
    <cfRule type="cellIs" dxfId="2207" priority="268" operator="lessThan">
      <formula>0</formula>
    </cfRule>
    <cfRule type="cellIs" dxfId="2206" priority="269" operator="lessThan">
      <formula>0</formula>
    </cfRule>
    <cfRule type="containsErrors" dxfId="2205" priority="270">
      <formula>ISERROR(N166)</formula>
    </cfRule>
  </conditionalFormatting>
  <conditionalFormatting sqref="N170 N181">
    <cfRule type="cellIs" dxfId="2204" priority="265" operator="lessThan">
      <formula>0</formula>
    </cfRule>
    <cfRule type="cellIs" dxfId="2203" priority="266" operator="lessThan">
      <formula>0</formula>
    </cfRule>
    <cfRule type="containsErrors" dxfId="2202" priority="267">
      <formula>ISERROR(N170)</formula>
    </cfRule>
  </conditionalFormatting>
  <conditionalFormatting sqref="N207">
    <cfRule type="cellIs" dxfId="2201" priority="262" operator="lessThan">
      <formula>0</formula>
    </cfRule>
    <cfRule type="cellIs" dxfId="2200" priority="263" operator="lessThan">
      <formula>0</formula>
    </cfRule>
    <cfRule type="containsErrors" dxfId="2199" priority="264">
      <formula>ISERROR(N207)</formula>
    </cfRule>
  </conditionalFormatting>
  <conditionalFormatting sqref="N186">
    <cfRule type="cellIs" dxfId="2198" priority="274" operator="lessThan">
      <formula>0</formula>
    </cfRule>
    <cfRule type="cellIs" dxfId="2197" priority="275" operator="lessThan">
      <formula>0</formula>
    </cfRule>
    <cfRule type="containsErrors" dxfId="2196" priority="276">
      <formula>ISERROR(N186)</formula>
    </cfRule>
  </conditionalFormatting>
  <conditionalFormatting sqref="N212:N213">
    <cfRule type="cellIs" dxfId="2195" priority="241" operator="lessThan">
      <formula>0</formula>
    </cfRule>
    <cfRule type="cellIs" dxfId="2194" priority="242" operator="lessThan">
      <formula>0</formula>
    </cfRule>
    <cfRule type="containsErrors" dxfId="2193" priority="243">
      <formula>ISERROR(N212)</formula>
    </cfRule>
  </conditionalFormatting>
  <conditionalFormatting sqref="N191 N202">
    <cfRule type="cellIs" dxfId="2192" priority="253" operator="lessThan">
      <formula>0</formula>
    </cfRule>
    <cfRule type="cellIs" dxfId="2191" priority="254" operator="lessThan">
      <formula>0</formula>
    </cfRule>
    <cfRule type="containsErrors" dxfId="2190" priority="255">
      <formula>ISERROR(N191)</formula>
    </cfRule>
  </conditionalFormatting>
  <conditionalFormatting sqref="N228">
    <cfRule type="cellIs" dxfId="2189" priority="250" operator="lessThan">
      <formula>0</formula>
    </cfRule>
    <cfRule type="cellIs" dxfId="2188" priority="251" operator="lessThan">
      <formula>0</formula>
    </cfRule>
    <cfRule type="containsErrors" dxfId="2187" priority="252">
      <formula>ISERROR(N228)</formula>
    </cfRule>
  </conditionalFormatting>
  <conditionalFormatting sqref="N214 N225:N227">
    <cfRule type="cellIs" dxfId="2186" priority="247" operator="lessThan">
      <formula>0</formula>
    </cfRule>
    <cfRule type="cellIs" dxfId="2185" priority="248" operator="lessThan">
      <formula>0</formula>
    </cfRule>
    <cfRule type="containsErrors" dxfId="2184" priority="249">
      <formula>ISERROR(N214)</formula>
    </cfRule>
  </conditionalFormatting>
  <conditionalFormatting sqref="N203:N206">
    <cfRule type="cellIs" dxfId="2183" priority="259" operator="lessThan">
      <formula>0</formula>
    </cfRule>
    <cfRule type="cellIs" dxfId="2182" priority="260" operator="lessThan">
      <formula>0</formula>
    </cfRule>
    <cfRule type="containsErrors" dxfId="2181" priority="261">
      <formula>ISERROR(N203)</formula>
    </cfRule>
  </conditionalFormatting>
  <conditionalFormatting sqref="N249">
    <cfRule type="cellIs" dxfId="2180" priority="238" operator="lessThan">
      <formula>0</formula>
    </cfRule>
    <cfRule type="cellIs" dxfId="2179" priority="239" operator="lessThan">
      <formula>0</formula>
    </cfRule>
    <cfRule type="containsErrors" dxfId="2178" priority="240">
      <formula>ISERROR(N249)</formula>
    </cfRule>
  </conditionalFormatting>
  <conditionalFormatting sqref="N235:N237 N248">
    <cfRule type="cellIs" dxfId="2177" priority="235" operator="lessThan">
      <formula>0</formula>
    </cfRule>
    <cfRule type="cellIs" dxfId="2176" priority="236" operator="lessThan">
      <formula>0</formula>
    </cfRule>
    <cfRule type="containsErrors" dxfId="2175" priority="237">
      <formula>ISERROR(N235)</formula>
    </cfRule>
  </conditionalFormatting>
  <conditionalFormatting sqref="N229:N232">
    <cfRule type="cellIs" dxfId="2174" priority="232" operator="lessThan">
      <formula>0</formula>
    </cfRule>
    <cfRule type="cellIs" dxfId="2173" priority="233" operator="lessThan">
      <formula>0</formula>
    </cfRule>
    <cfRule type="containsErrors" dxfId="2172" priority="234">
      <formula>ISERROR(N229)</formula>
    </cfRule>
  </conditionalFormatting>
  <conditionalFormatting sqref="N208:N211">
    <cfRule type="cellIs" dxfId="2171" priority="244" operator="lessThan">
      <formula>0</formula>
    </cfRule>
    <cfRule type="cellIs" dxfId="2170" priority="245" operator="lessThan">
      <formula>0</formula>
    </cfRule>
    <cfRule type="containsErrors" dxfId="2169" priority="246">
      <formula>ISERROR(N208)</formula>
    </cfRule>
  </conditionalFormatting>
  <conditionalFormatting sqref="N233:N234">
    <cfRule type="cellIs" dxfId="2168" priority="229" operator="lessThan">
      <formula>0</formula>
    </cfRule>
    <cfRule type="cellIs" dxfId="2167" priority="230" operator="lessThan">
      <formula>0</formula>
    </cfRule>
    <cfRule type="containsErrors" dxfId="2166" priority="231">
      <formula>ISERROR(N233)</formula>
    </cfRule>
  </conditionalFormatting>
  <conditionalFormatting sqref="N238:N239">
    <cfRule type="cellIs" dxfId="2165" priority="220" operator="lessThan">
      <formula>0</formula>
    </cfRule>
    <cfRule type="cellIs" dxfId="2164" priority="221" operator="lessThan">
      <formula>0</formula>
    </cfRule>
    <cfRule type="containsErrors" dxfId="2163" priority="222">
      <formula>ISERROR(N238)</formula>
    </cfRule>
  </conditionalFormatting>
  <conditionalFormatting sqref="N240:N241">
    <cfRule type="cellIs" dxfId="2162" priority="217" operator="lessThan">
      <formula>0</formula>
    </cfRule>
    <cfRule type="cellIs" dxfId="2161" priority="218" operator="lessThan">
      <formula>0</formula>
    </cfRule>
    <cfRule type="containsErrors" dxfId="2160" priority="219">
      <formula>ISERROR(N240)</formula>
    </cfRule>
  </conditionalFormatting>
  <conditionalFormatting sqref="N224">
    <cfRule type="cellIs" dxfId="2159" priority="202" operator="lessThan">
      <formula>0</formula>
    </cfRule>
    <cfRule type="cellIs" dxfId="2158" priority="203" operator="lessThan">
      <formula>0</formula>
    </cfRule>
    <cfRule type="containsErrors" dxfId="2157" priority="204">
      <formula>ISERROR(N224)</formula>
    </cfRule>
  </conditionalFormatting>
  <conditionalFormatting sqref="N243:N244">
    <cfRule type="cellIs" dxfId="2156" priority="214" operator="lessThan">
      <formula>0</formula>
    </cfRule>
    <cfRule type="cellIs" dxfId="2155" priority="215" operator="lessThan">
      <formula>0</formula>
    </cfRule>
    <cfRule type="containsErrors" dxfId="2154" priority="216">
      <formula>ISERROR(N243)</formula>
    </cfRule>
  </conditionalFormatting>
  <conditionalFormatting sqref="N245:N246">
    <cfRule type="cellIs" dxfId="2153" priority="211" operator="lessThan">
      <formula>0</formula>
    </cfRule>
    <cfRule type="cellIs" dxfId="2152" priority="212" operator="lessThan">
      <formula>0</formula>
    </cfRule>
    <cfRule type="containsErrors" dxfId="2151" priority="213">
      <formula>ISERROR(N245)</formula>
    </cfRule>
  </conditionalFormatting>
  <conditionalFormatting sqref="N247">
    <cfRule type="cellIs" dxfId="2150" priority="226" operator="lessThan">
      <formula>0</formula>
    </cfRule>
    <cfRule type="cellIs" dxfId="2149" priority="227" operator="lessThan">
      <formula>0</formula>
    </cfRule>
    <cfRule type="containsErrors" dxfId="2148" priority="228">
      <formula>ISERROR(N247)</formula>
    </cfRule>
  </conditionalFormatting>
  <conditionalFormatting sqref="N242">
    <cfRule type="cellIs" dxfId="2147" priority="223" operator="lessThan">
      <formula>0</formula>
    </cfRule>
    <cfRule type="cellIs" dxfId="2146" priority="224" operator="lessThan">
      <formula>0</formula>
    </cfRule>
    <cfRule type="containsErrors" dxfId="2145" priority="225">
      <formula>ISERROR(N242)</formula>
    </cfRule>
  </conditionalFormatting>
  <conditionalFormatting sqref="N215:N216">
    <cfRule type="cellIs" dxfId="2144" priority="205" operator="lessThan">
      <formula>0</formula>
    </cfRule>
    <cfRule type="cellIs" dxfId="2143" priority="206" operator="lessThan">
      <formula>0</formula>
    </cfRule>
    <cfRule type="containsErrors" dxfId="2142" priority="207">
      <formula>ISERROR(N215)</formula>
    </cfRule>
  </conditionalFormatting>
  <conditionalFormatting sqref="N201">
    <cfRule type="cellIs" dxfId="2141" priority="187" operator="lessThan">
      <formula>0</formula>
    </cfRule>
    <cfRule type="cellIs" dxfId="2140" priority="188" operator="lessThan">
      <formula>0</formula>
    </cfRule>
    <cfRule type="containsErrors" dxfId="2139" priority="189">
      <formula>ISERROR(N201)</formula>
    </cfRule>
  </conditionalFormatting>
  <conditionalFormatting sqref="N220:N221">
    <cfRule type="cellIs" dxfId="2138" priority="199" operator="lessThan">
      <formula>0</formula>
    </cfRule>
    <cfRule type="cellIs" dxfId="2137" priority="200" operator="lessThan">
      <formula>0</formula>
    </cfRule>
    <cfRule type="containsErrors" dxfId="2136" priority="201">
      <formula>ISERROR(N220)</formula>
    </cfRule>
  </conditionalFormatting>
  <conditionalFormatting sqref="N222:N223">
    <cfRule type="cellIs" dxfId="2135" priority="196" operator="lessThan">
      <formula>0</formula>
    </cfRule>
    <cfRule type="cellIs" dxfId="2134" priority="197" operator="lessThan">
      <formula>0</formula>
    </cfRule>
    <cfRule type="containsErrors" dxfId="2133" priority="198">
      <formula>ISERROR(N222)</formula>
    </cfRule>
  </conditionalFormatting>
  <conditionalFormatting sqref="N217:N219">
    <cfRule type="cellIs" dxfId="2132" priority="208" operator="lessThan">
      <formula>0</formula>
    </cfRule>
    <cfRule type="cellIs" dxfId="2131" priority="209" operator="lessThan">
      <formula>0</formula>
    </cfRule>
    <cfRule type="containsErrors" dxfId="2130" priority="210">
      <formula>ISERROR(N217)</formula>
    </cfRule>
  </conditionalFormatting>
  <conditionalFormatting sqref="N192:N193">
    <cfRule type="cellIs" dxfId="2129" priority="190" operator="lessThan">
      <formula>0</formula>
    </cfRule>
    <cfRule type="cellIs" dxfId="2128" priority="191" operator="lessThan">
      <formula>0</formula>
    </cfRule>
    <cfRule type="containsErrors" dxfId="2127" priority="192">
      <formula>ISERROR(N192)</formula>
    </cfRule>
  </conditionalFormatting>
  <conditionalFormatting sqref="N197:N198">
    <cfRule type="cellIs" dxfId="2126" priority="184" operator="lessThan">
      <formula>0</formula>
    </cfRule>
    <cfRule type="cellIs" dxfId="2125" priority="185" operator="lessThan">
      <formula>0</formula>
    </cfRule>
    <cfRule type="containsErrors" dxfId="2124" priority="186">
      <formula>ISERROR(N197)</formula>
    </cfRule>
  </conditionalFormatting>
  <conditionalFormatting sqref="N199:N200">
    <cfRule type="cellIs" dxfId="2123" priority="181" operator="lessThan">
      <formula>0</formula>
    </cfRule>
    <cfRule type="cellIs" dxfId="2122" priority="182" operator="lessThan">
      <formula>0</formula>
    </cfRule>
    <cfRule type="containsErrors" dxfId="2121" priority="183">
      <formula>ISERROR(N199)</formula>
    </cfRule>
  </conditionalFormatting>
  <conditionalFormatting sqref="N180">
    <cfRule type="cellIs" dxfId="2120" priority="172" operator="lessThan">
      <formula>0</formula>
    </cfRule>
    <cfRule type="cellIs" dxfId="2119" priority="173" operator="lessThan">
      <formula>0</formula>
    </cfRule>
    <cfRule type="containsErrors" dxfId="2118" priority="174">
      <formula>ISERROR(N180)</formula>
    </cfRule>
  </conditionalFormatting>
  <conditionalFormatting sqref="N171:N172">
    <cfRule type="cellIs" dxfId="2117" priority="175" operator="lessThan">
      <formula>0</formula>
    </cfRule>
    <cfRule type="cellIs" dxfId="2116" priority="176" operator="lessThan">
      <formula>0</formula>
    </cfRule>
    <cfRule type="containsErrors" dxfId="2115" priority="177">
      <formula>ISERROR(N171)</formula>
    </cfRule>
  </conditionalFormatting>
  <conditionalFormatting sqref="N159">
    <cfRule type="cellIs" dxfId="2114" priority="157" operator="lessThan">
      <formula>0</formula>
    </cfRule>
    <cfRule type="cellIs" dxfId="2113" priority="158" operator="lessThan">
      <formula>0</formula>
    </cfRule>
    <cfRule type="containsErrors" dxfId="2112" priority="159">
      <formula>ISERROR(N159)</formula>
    </cfRule>
  </conditionalFormatting>
  <conditionalFormatting sqref="N176:N177">
    <cfRule type="cellIs" dxfId="2111" priority="169" operator="lessThan">
      <formula>0</formula>
    </cfRule>
    <cfRule type="cellIs" dxfId="2110" priority="170" operator="lessThan">
      <formula>0</formula>
    </cfRule>
    <cfRule type="containsErrors" dxfId="2109" priority="171">
      <formula>ISERROR(N176)</formula>
    </cfRule>
  </conditionalFormatting>
  <conditionalFormatting sqref="N178:N179">
    <cfRule type="cellIs" dxfId="2108" priority="166" operator="lessThan">
      <formula>0</formula>
    </cfRule>
    <cfRule type="cellIs" dxfId="2107" priority="167" operator="lessThan">
      <formula>0</formula>
    </cfRule>
    <cfRule type="containsErrors" dxfId="2106" priority="168">
      <formula>ISERROR(N178)</formula>
    </cfRule>
  </conditionalFormatting>
  <conditionalFormatting sqref="N194:N196">
    <cfRule type="cellIs" dxfId="2105" priority="193" operator="lessThan">
      <formula>0</formula>
    </cfRule>
    <cfRule type="cellIs" dxfId="2104" priority="194" operator="lessThan">
      <formula>0</formula>
    </cfRule>
    <cfRule type="containsErrors" dxfId="2103" priority="195">
      <formula>ISERROR(N194)</formula>
    </cfRule>
  </conditionalFormatting>
  <conditionalFormatting sqref="N150:N151">
    <cfRule type="cellIs" dxfId="2102" priority="160" operator="lessThan">
      <formula>0</formula>
    </cfRule>
    <cfRule type="cellIs" dxfId="2101" priority="161" operator="lessThan">
      <formula>0</formula>
    </cfRule>
    <cfRule type="containsErrors" dxfId="2100" priority="162">
      <formula>ISERROR(N150)</formula>
    </cfRule>
  </conditionalFormatting>
  <conditionalFormatting sqref="N155:N156">
    <cfRule type="cellIs" dxfId="2099" priority="154" operator="lessThan">
      <formula>0</formula>
    </cfRule>
    <cfRule type="cellIs" dxfId="2098" priority="155" operator="lessThan">
      <formula>0</formula>
    </cfRule>
    <cfRule type="containsErrors" dxfId="2097" priority="156">
      <formula>ISERROR(N155)</formula>
    </cfRule>
  </conditionalFormatting>
  <conditionalFormatting sqref="N157:N158">
    <cfRule type="cellIs" dxfId="2096" priority="151" operator="lessThan">
      <formula>0</formula>
    </cfRule>
    <cfRule type="cellIs" dxfId="2095" priority="152" operator="lessThan">
      <formula>0</formula>
    </cfRule>
    <cfRule type="containsErrors" dxfId="2094" priority="153">
      <formula>ISERROR(N157)</formula>
    </cfRule>
  </conditionalFormatting>
  <conditionalFormatting sqref="N139">
    <cfRule type="cellIs" dxfId="2093" priority="142" operator="lessThan">
      <formula>0</formula>
    </cfRule>
    <cfRule type="cellIs" dxfId="2092" priority="143" operator="lessThan">
      <formula>0</formula>
    </cfRule>
    <cfRule type="containsErrors" dxfId="2091" priority="144">
      <formula>ISERROR(N139)</formula>
    </cfRule>
  </conditionalFormatting>
  <conditionalFormatting sqref="N173:N175">
    <cfRule type="cellIs" dxfId="2090" priority="178" operator="lessThan">
      <formula>0</formula>
    </cfRule>
    <cfRule type="cellIs" dxfId="2089" priority="179" operator="lessThan">
      <formula>0</formula>
    </cfRule>
    <cfRule type="containsErrors" dxfId="2088" priority="180">
      <formula>ISERROR(N173)</formula>
    </cfRule>
  </conditionalFormatting>
  <conditionalFormatting sqref="N130:N131">
    <cfRule type="cellIs" dxfId="2087" priority="145" operator="lessThan">
      <formula>0</formula>
    </cfRule>
    <cfRule type="cellIs" dxfId="2086" priority="146" operator="lessThan">
      <formula>0</formula>
    </cfRule>
    <cfRule type="containsErrors" dxfId="2085" priority="147">
      <formula>ISERROR(N130)</formula>
    </cfRule>
  </conditionalFormatting>
  <conditionalFormatting sqref="N116">
    <cfRule type="cellIs" dxfId="2084" priority="127" operator="lessThan">
      <formula>0</formula>
    </cfRule>
    <cfRule type="cellIs" dxfId="2083" priority="128" operator="lessThan">
      <formula>0</formula>
    </cfRule>
    <cfRule type="containsErrors" dxfId="2082" priority="129">
      <formula>ISERROR(N116)</formula>
    </cfRule>
  </conditionalFormatting>
  <conditionalFormatting sqref="N135:N136">
    <cfRule type="cellIs" dxfId="2081" priority="139" operator="lessThan">
      <formula>0</formula>
    </cfRule>
    <cfRule type="cellIs" dxfId="2080" priority="140" operator="lessThan">
      <formula>0</formula>
    </cfRule>
    <cfRule type="containsErrors" dxfId="2079" priority="141">
      <formula>ISERROR(N135)</formula>
    </cfRule>
  </conditionalFormatting>
  <conditionalFormatting sqref="N137:N138">
    <cfRule type="cellIs" dxfId="2078" priority="136" operator="lessThan">
      <formula>0</formula>
    </cfRule>
    <cfRule type="cellIs" dxfId="2077" priority="137" operator="lessThan">
      <formula>0</formula>
    </cfRule>
    <cfRule type="containsErrors" dxfId="2076" priority="138">
      <formula>ISERROR(N137)</formula>
    </cfRule>
  </conditionalFormatting>
  <conditionalFormatting sqref="N152:N154">
    <cfRule type="cellIs" dxfId="2075" priority="163" operator="lessThan">
      <formula>0</formula>
    </cfRule>
    <cfRule type="cellIs" dxfId="2074" priority="164" operator="lessThan">
      <formula>0</formula>
    </cfRule>
    <cfRule type="containsErrors" dxfId="2073" priority="165">
      <formula>ISERROR(N152)</formula>
    </cfRule>
  </conditionalFormatting>
  <conditionalFormatting sqref="N107:N108">
    <cfRule type="cellIs" dxfId="2072" priority="130" operator="lessThan">
      <formula>0</formula>
    </cfRule>
    <cfRule type="cellIs" dxfId="2071" priority="131" operator="lessThan">
      <formula>0</formula>
    </cfRule>
    <cfRule type="containsErrors" dxfId="2070" priority="132">
      <formula>ISERROR(N107)</formula>
    </cfRule>
  </conditionalFormatting>
  <conditionalFormatting sqref="N112:N113">
    <cfRule type="cellIs" dxfId="2069" priority="124" operator="lessThan">
      <formula>0</formula>
    </cfRule>
    <cfRule type="cellIs" dxfId="2068" priority="125" operator="lessThan">
      <formula>0</formula>
    </cfRule>
    <cfRule type="containsErrors" dxfId="2067" priority="126">
      <formula>ISERROR(N112)</formula>
    </cfRule>
  </conditionalFormatting>
  <conditionalFormatting sqref="N114:N115">
    <cfRule type="cellIs" dxfId="2066" priority="121" operator="lessThan">
      <formula>0</formula>
    </cfRule>
    <cfRule type="cellIs" dxfId="2065" priority="122" operator="lessThan">
      <formula>0</formula>
    </cfRule>
    <cfRule type="containsErrors" dxfId="2064" priority="123">
      <formula>ISERROR(N114)</formula>
    </cfRule>
  </conditionalFormatting>
  <conditionalFormatting sqref="N132:N134">
    <cfRule type="cellIs" dxfId="2063" priority="148" operator="lessThan">
      <formula>0</formula>
    </cfRule>
    <cfRule type="cellIs" dxfId="2062" priority="149" operator="lessThan">
      <formula>0</formula>
    </cfRule>
    <cfRule type="containsErrors" dxfId="2061" priority="150">
      <formula>ISERROR(N132)</formula>
    </cfRule>
  </conditionalFormatting>
  <conditionalFormatting sqref="N87:N88">
    <cfRule type="cellIs" dxfId="2060" priority="115" operator="lessThan">
      <formula>0</formula>
    </cfRule>
    <cfRule type="cellIs" dxfId="2059" priority="116" operator="lessThan">
      <formula>0</formula>
    </cfRule>
    <cfRule type="containsErrors" dxfId="2058" priority="117">
      <formula>ISERROR(N87)</formula>
    </cfRule>
  </conditionalFormatting>
  <conditionalFormatting sqref="N96">
    <cfRule type="cellIs" dxfId="2057" priority="112" operator="lessThan">
      <formula>0</formula>
    </cfRule>
    <cfRule type="cellIs" dxfId="2056" priority="113" operator="lessThan">
      <formula>0</formula>
    </cfRule>
    <cfRule type="containsErrors" dxfId="2055" priority="114">
      <formula>ISERROR(N96)</formula>
    </cfRule>
  </conditionalFormatting>
  <conditionalFormatting sqref="N92:N93">
    <cfRule type="cellIs" dxfId="2054" priority="109" operator="lessThan">
      <formula>0</formula>
    </cfRule>
    <cfRule type="cellIs" dxfId="2053" priority="110" operator="lessThan">
      <formula>0</formula>
    </cfRule>
    <cfRule type="containsErrors" dxfId="2052" priority="111">
      <formula>ISERROR(N92)</formula>
    </cfRule>
  </conditionalFormatting>
  <conditionalFormatting sqref="N94:N95">
    <cfRule type="cellIs" dxfId="2051" priority="106" operator="lessThan">
      <formula>0</formula>
    </cfRule>
    <cfRule type="cellIs" dxfId="2050" priority="107" operator="lessThan">
      <formula>0</formula>
    </cfRule>
    <cfRule type="containsErrors" dxfId="2049" priority="108">
      <formula>ISERROR(N94)</formula>
    </cfRule>
  </conditionalFormatting>
  <conditionalFormatting sqref="N109:N111">
    <cfRule type="cellIs" dxfId="2048" priority="133" operator="lessThan">
      <formula>0</formula>
    </cfRule>
    <cfRule type="cellIs" dxfId="2047" priority="134" operator="lessThan">
      <formula>0</formula>
    </cfRule>
    <cfRule type="containsErrors" dxfId="2046" priority="135">
      <formula>ISERROR(N109)</formula>
    </cfRule>
  </conditionalFormatting>
  <conditionalFormatting sqref="N89:N91">
    <cfRule type="cellIs" dxfId="2045" priority="118" operator="lessThan">
      <formula>0</formula>
    </cfRule>
    <cfRule type="cellIs" dxfId="2044" priority="119" operator="lessThan">
      <formula>0</formula>
    </cfRule>
    <cfRule type="containsErrors" dxfId="2043" priority="120">
      <formula>ISERROR(N89)</formula>
    </cfRule>
  </conditionalFormatting>
  <conditionalFormatting sqref="N270">
    <cfRule type="cellIs" dxfId="2042" priority="103" operator="lessThan">
      <formula>0</formula>
    </cfRule>
    <cfRule type="cellIs" dxfId="2041" priority="104" operator="lessThan">
      <formula>0</formula>
    </cfRule>
    <cfRule type="containsErrors" dxfId="2040" priority="105">
      <formula>ISERROR(N270)</formula>
    </cfRule>
  </conditionalFormatting>
  <conditionalFormatting sqref="N256:N258 N269">
    <cfRule type="cellIs" dxfId="2039" priority="100" operator="lessThan">
      <formula>0</formula>
    </cfRule>
    <cfRule type="cellIs" dxfId="2038" priority="101" operator="lessThan">
      <formula>0</formula>
    </cfRule>
    <cfRule type="containsErrors" dxfId="2037" priority="102">
      <formula>ISERROR(N256)</formula>
    </cfRule>
  </conditionalFormatting>
  <conditionalFormatting sqref="N250:N253">
    <cfRule type="cellIs" dxfId="2036" priority="97" operator="lessThan">
      <formula>0</formula>
    </cfRule>
    <cfRule type="cellIs" dxfId="2035" priority="98" operator="lessThan">
      <formula>0</formula>
    </cfRule>
    <cfRule type="containsErrors" dxfId="2034" priority="99">
      <formula>ISERROR(N250)</formula>
    </cfRule>
  </conditionalFormatting>
  <conditionalFormatting sqref="N254:N255">
    <cfRule type="cellIs" dxfId="2033" priority="94" operator="lessThan">
      <formula>0</formula>
    </cfRule>
    <cfRule type="cellIs" dxfId="2032" priority="95" operator="lessThan">
      <formula>0</formula>
    </cfRule>
    <cfRule type="containsErrors" dxfId="2031" priority="96">
      <formula>ISERROR(N254)</formula>
    </cfRule>
  </conditionalFormatting>
  <conditionalFormatting sqref="N259:N260">
    <cfRule type="cellIs" dxfId="2030" priority="85" operator="lessThan">
      <formula>0</formula>
    </cfRule>
    <cfRule type="cellIs" dxfId="2029" priority="86" operator="lessThan">
      <formula>0</formula>
    </cfRule>
    <cfRule type="containsErrors" dxfId="2028" priority="87">
      <formula>ISERROR(N259)</formula>
    </cfRule>
  </conditionalFormatting>
  <conditionalFormatting sqref="N261:N262">
    <cfRule type="cellIs" dxfId="2027" priority="82" operator="lessThan">
      <formula>0</formula>
    </cfRule>
    <cfRule type="cellIs" dxfId="2026" priority="83" operator="lessThan">
      <formula>0</formula>
    </cfRule>
    <cfRule type="containsErrors" dxfId="2025" priority="84">
      <formula>ISERROR(N261)</formula>
    </cfRule>
  </conditionalFormatting>
  <conditionalFormatting sqref="N264:N265">
    <cfRule type="cellIs" dxfId="2024" priority="79" operator="lessThan">
      <formula>0</formula>
    </cfRule>
    <cfRule type="cellIs" dxfId="2023" priority="80" operator="lessThan">
      <formula>0</formula>
    </cfRule>
    <cfRule type="containsErrors" dxfId="2022" priority="81">
      <formula>ISERROR(N264)</formula>
    </cfRule>
  </conditionalFormatting>
  <conditionalFormatting sqref="N266:N267">
    <cfRule type="cellIs" dxfId="2021" priority="76" operator="lessThan">
      <formula>0</formula>
    </cfRule>
    <cfRule type="cellIs" dxfId="2020" priority="77" operator="lessThan">
      <formula>0</formula>
    </cfRule>
    <cfRule type="containsErrors" dxfId="2019" priority="78">
      <formula>ISERROR(N266)</formula>
    </cfRule>
  </conditionalFormatting>
  <conditionalFormatting sqref="N268">
    <cfRule type="cellIs" dxfId="2018" priority="91" operator="lessThan">
      <formula>0</formula>
    </cfRule>
    <cfRule type="cellIs" dxfId="2017" priority="92" operator="lessThan">
      <formula>0</formula>
    </cfRule>
    <cfRule type="containsErrors" dxfId="2016" priority="93">
      <formula>ISERROR(N268)</formula>
    </cfRule>
  </conditionalFormatting>
  <conditionalFormatting sqref="N263">
    <cfRule type="cellIs" dxfId="2015" priority="88" operator="lessThan">
      <formula>0</formula>
    </cfRule>
    <cfRule type="cellIs" dxfId="2014" priority="89" operator="lessThan">
      <formula>0</formula>
    </cfRule>
    <cfRule type="containsErrors" dxfId="2013" priority="90">
      <formula>ISERROR(N263)</formula>
    </cfRule>
  </conditionalFormatting>
  <conditionalFormatting sqref="N277:N279">
    <cfRule type="cellIs" dxfId="2012" priority="73" operator="lessThan">
      <formula>0</formula>
    </cfRule>
    <cfRule type="cellIs" dxfId="2011" priority="74" operator="lessThan">
      <formula>0</formula>
    </cfRule>
    <cfRule type="containsErrors" dxfId="2010" priority="75">
      <formula>ISERROR(N277)</formula>
    </cfRule>
  </conditionalFormatting>
  <conditionalFormatting sqref="N271:N274">
    <cfRule type="cellIs" dxfId="2009" priority="70" operator="lessThan">
      <formula>0</formula>
    </cfRule>
    <cfRule type="cellIs" dxfId="2008" priority="71" operator="lessThan">
      <formula>0</formula>
    </cfRule>
    <cfRule type="containsErrors" dxfId="2007" priority="72">
      <formula>ISERROR(N271)</formula>
    </cfRule>
  </conditionalFormatting>
  <conditionalFormatting sqref="N275:N276">
    <cfRule type="cellIs" dxfId="2006" priority="67" operator="lessThan">
      <formula>0</formula>
    </cfRule>
    <cfRule type="cellIs" dxfId="2005" priority="68" operator="lessThan">
      <formula>0</formula>
    </cfRule>
    <cfRule type="containsErrors" dxfId="2004" priority="69">
      <formula>ISERROR(N275)</formula>
    </cfRule>
  </conditionalFormatting>
  <conditionalFormatting sqref="N280:N281">
    <cfRule type="cellIs" dxfId="2003" priority="58" operator="lessThan">
      <formula>0</formula>
    </cfRule>
    <cfRule type="cellIs" dxfId="2002" priority="59" operator="lessThan">
      <formula>0</formula>
    </cfRule>
    <cfRule type="containsErrors" dxfId="2001" priority="60">
      <formula>ISERROR(N280)</formula>
    </cfRule>
  </conditionalFormatting>
  <conditionalFormatting sqref="N282 N296">
    <cfRule type="cellIs" dxfId="2000" priority="55" operator="lessThan">
      <formula>0</formula>
    </cfRule>
    <cfRule type="cellIs" dxfId="1999" priority="56" operator="lessThan">
      <formula>0</formula>
    </cfRule>
    <cfRule type="containsErrors" dxfId="1998" priority="57">
      <formula>ISERROR(N282)</formula>
    </cfRule>
  </conditionalFormatting>
  <conditionalFormatting sqref="N298:N299">
    <cfRule type="cellIs" dxfId="1997" priority="52" operator="lessThan">
      <formula>0</formula>
    </cfRule>
    <cfRule type="cellIs" dxfId="1996" priority="53" operator="lessThan">
      <formula>0</formula>
    </cfRule>
    <cfRule type="containsErrors" dxfId="1995" priority="54">
      <formula>ISERROR(N298)</formula>
    </cfRule>
  </conditionalFormatting>
  <conditionalFormatting sqref="N300:N301">
    <cfRule type="cellIs" dxfId="1994" priority="49" operator="lessThan">
      <formula>0</formula>
    </cfRule>
    <cfRule type="cellIs" dxfId="1993" priority="50" operator="lessThan">
      <formula>0</formula>
    </cfRule>
    <cfRule type="containsErrors" dxfId="1992" priority="51">
      <formula>ISERROR(N300)</formula>
    </cfRule>
  </conditionalFormatting>
  <conditionalFormatting sqref="N302">
    <cfRule type="cellIs" dxfId="1991" priority="64" operator="lessThan">
      <formula>0</formula>
    </cfRule>
    <cfRule type="cellIs" dxfId="1990" priority="65" operator="lessThan">
      <formula>0</formula>
    </cfRule>
    <cfRule type="containsErrors" dxfId="1989" priority="66">
      <formula>ISERROR(N302)</formula>
    </cfRule>
  </conditionalFormatting>
  <conditionalFormatting sqref="N297">
    <cfRule type="cellIs" dxfId="1988" priority="61" operator="lessThan">
      <formula>0</formula>
    </cfRule>
    <cfRule type="cellIs" dxfId="1987" priority="62" operator="lessThan">
      <formula>0</formula>
    </cfRule>
    <cfRule type="containsErrors" dxfId="1986" priority="63">
      <formula>ISERROR(N297)</formula>
    </cfRule>
  </conditionalFormatting>
  <conditionalFormatting sqref="N295">
    <cfRule type="cellIs" dxfId="1985" priority="46" operator="lessThan">
      <formula>0</formula>
    </cfRule>
    <cfRule type="cellIs" dxfId="1984" priority="47" operator="lessThan">
      <formula>0</formula>
    </cfRule>
    <cfRule type="containsErrors" dxfId="1983" priority="48">
      <formula>ISERROR(N295)</formula>
    </cfRule>
  </conditionalFormatting>
  <conditionalFormatting sqref="N284:N285">
    <cfRule type="cellIs" dxfId="1982" priority="37" operator="lessThan">
      <formula>0</formula>
    </cfRule>
    <cfRule type="cellIs" dxfId="1981" priority="38" operator="lessThan">
      <formula>0</formula>
    </cfRule>
    <cfRule type="containsErrors" dxfId="1980" priority="39">
      <formula>ISERROR(N284)</formula>
    </cfRule>
  </conditionalFormatting>
  <conditionalFormatting sqref="N286:N287">
    <cfRule type="cellIs" dxfId="1979" priority="34" operator="lessThan">
      <formula>0</formula>
    </cfRule>
    <cfRule type="cellIs" dxfId="1978" priority="35" operator="lessThan">
      <formula>0</formula>
    </cfRule>
    <cfRule type="containsErrors" dxfId="1977" priority="36">
      <formula>ISERROR(N286)</formula>
    </cfRule>
  </conditionalFormatting>
  <conditionalFormatting sqref="N294">
    <cfRule type="cellIs" dxfId="1976" priority="43" operator="lessThan">
      <formula>0</formula>
    </cfRule>
    <cfRule type="cellIs" dxfId="1975" priority="44" operator="lessThan">
      <formula>0</formula>
    </cfRule>
    <cfRule type="containsErrors" dxfId="1974" priority="45">
      <formula>ISERROR(N294)</formula>
    </cfRule>
  </conditionalFormatting>
  <conditionalFormatting sqref="N283">
    <cfRule type="cellIs" dxfId="1973" priority="40" operator="lessThan">
      <formula>0</formula>
    </cfRule>
    <cfRule type="cellIs" dxfId="1972" priority="41" operator="lessThan">
      <formula>0</formula>
    </cfRule>
    <cfRule type="containsErrors" dxfId="1971" priority="42">
      <formula>ISERROR(N283)</formula>
    </cfRule>
  </conditionalFormatting>
  <conditionalFormatting sqref="N290">
    <cfRule type="cellIs" dxfId="1970" priority="28" operator="lessThan">
      <formula>0</formula>
    </cfRule>
    <cfRule type="cellIs" dxfId="1969" priority="29" operator="lessThan">
      <formula>0</formula>
    </cfRule>
    <cfRule type="containsErrors" dxfId="1968" priority="30">
      <formula>ISERROR(N290)</formula>
    </cfRule>
  </conditionalFormatting>
  <conditionalFormatting sqref="N292:N293">
    <cfRule type="cellIs" dxfId="1967" priority="25" operator="lessThan">
      <formula>0</formula>
    </cfRule>
    <cfRule type="cellIs" dxfId="1966" priority="26" operator="lessThan">
      <formula>0</formula>
    </cfRule>
    <cfRule type="containsErrors" dxfId="1965" priority="27">
      <formula>ISERROR(N292)</formula>
    </cfRule>
  </conditionalFormatting>
  <conditionalFormatting sqref="N291">
    <cfRule type="cellIs" dxfId="1964" priority="31" operator="lessThan">
      <formula>0</formula>
    </cfRule>
    <cfRule type="cellIs" dxfId="1963" priority="32" operator="lessThan">
      <formula>0</formula>
    </cfRule>
    <cfRule type="containsErrors" dxfId="1962" priority="33">
      <formula>ISERROR(N291)</formula>
    </cfRule>
  </conditionalFormatting>
  <conditionalFormatting sqref="N289">
    <cfRule type="cellIs" dxfId="1961" priority="22" operator="lessThan">
      <formula>0</formula>
    </cfRule>
    <cfRule type="cellIs" dxfId="1960" priority="23" operator="lessThan">
      <formula>0</formula>
    </cfRule>
    <cfRule type="containsErrors" dxfId="1959" priority="24">
      <formula>ISERROR(N289)</formula>
    </cfRule>
  </conditionalFormatting>
  <conditionalFormatting sqref="N288">
    <cfRule type="cellIs" dxfId="1958" priority="19" operator="lessThan">
      <formula>0</formula>
    </cfRule>
    <cfRule type="cellIs" dxfId="1957" priority="20" operator="lessThan">
      <formula>0</formula>
    </cfRule>
    <cfRule type="containsErrors" dxfId="1956" priority="21">
      <formula>ISERROR(N288)</formula>
    </cfRule>
  </conditionalFormatting>
  <conditionalFormatting sqref="N303">
    <cfRule type="cellIs" dxfId="1955" priority="16" operator="lessThan">
      <formula>0</formula>
    </cfRule>
    <cfRule type="cellIs" dxfId="1954" priority="17" operator="lessThan">
      <formula>0</formula>
    </cfRule>
    <cfRule type="containsErrors" dxfId="1953" priority="18">
      <formula>ISERROR(N303)</formula>
    </cfRule>
  </conditionalFormatting>
  <conditionalFormatting sqref="N304">
    <cfRule type="cellIs" dxfId="1952" priority="10" operator="lessThan">
      <formula>0</formula>
    </cfRule>
    <cfRule type="cellIs" dxfId="1951" priority="11" operator="lessThan">
      <formula>0</formula>
    </cfRule>
    <cfRule type="containsErrors" dxfId="1950" priority="12">
      <formula>ISERROR(N304)</formula>
    </cfRule>
  </conditionalFormatting>
  <conditionalFormatting sqref="N305">
    <cfRule type="cellIs" dxfId="1949" priority="13" operator="lessThan">
      <formula>0</formula>
    </cfRule>
    <cfRule type="cellIs" dxfId="1948" priority="14" operator="lessThan">
      <formula>0</formula>
    </cfRule>
    <cfRule type="containsErrors" dxfId="1947" priority="15">
      <formula>ISERROR(N305)</formula>
    </cfRule>
  </conditionalFormatting>
  <conditionalFormatting sqref="N306">
    <cfRule type="cellIs" dxfId="1946" priority="7" operator="lessThan">
      <formula>0</formula>
    </cfRule>
    <cfRule type="cellIs" dxfId="1945" priority="8" operator="lessThan">
      <formula>0</formula>
    </cfRule>
    <cfRule type="containsErrors" dxfId="1944" priority="9">
      <formula>ISERROR(N306)</formula>
    </cfRule>
  </conditionalFormatting>
  <conditionalFormatting sqref="N307">
    <cfRule type="cellIs" dxfId="1943" priority="4" operator="lessThan">
      <formula>0</formula>
    </cfRule>
    <cfRule type="cellIs" dxfId="1942" priority="5" operator="lessThan">
      <formula>0</formula>
    </cfRule>
    <cfRule type="containsErrors" dxfId="1941" priority="6">
      <formula>ISERROR(N307)</formula>
    </cfRule>
  </conditionalFormatting>
  <conditionalFormatting sqref="N308">
    <cfRule type="cellIs" dxfId="1940" priority="1" operator="lessThan">
      <formula>0</formula>
    </cfRule>
    <cfRule type="cellIs" dxfId="1939" priority="2" operator="lessThan">
      <formula>0</formula>
    </cfRule>
    <cfRule type="containsErrors" dxfId="1938" priority="3">
      <formula>ISERROR(N308)</formula>
    </cfRule>
  </conditionalFormatting>
  <dataValidations count="15">
    <dataValidation type="whole" allowBlank="1" showErrorMessage="1" errorTitle="Tájékoztatás" error="A nettó átadott mennyiség nem lehet nagyobb a bruttó átadott mennyiségnél. _x000a__x000a_Kattintson a Mégse gombra és adja meg a helyes értéket." sqref="M312:M313">
      <formula1>0</formula1>
      <formula2>M310</formula2>
    </dataValidation>
    <dataValidation type="whole" allowBlank="1" showErrorMessage="1" errorTitle="Tájékoztatás" error="A nettó átadott mennyiség nem lehet nagyobb a bruttó átadott mennyiségnél. Valamint csak egész szám írható a cellába._x000a__x000a_Kattintson a Mégse gombra és adja meg a helyes értéket." sqref="M9:M308">
      <formula1>0</formula1>
      <formula2>L9</formula2>
    </dataValidation>
    <dataValidation type="whole" allowBlank="1" showErrorMessage="1" errorTitle="Tájékoztatás" error="Az összesen átadott mennyiségnél nem lehet nagyobb a beírt összeg. _x000a__x000a_Kattintson a Mégse gombra és adja meg a helyes értéket." sqref="L312:L313">
      <formula1>0</formula1>
      <formula2>L310</formula2>
    </dataValidation>
    <dataValidation type="list" allowBlank="1" showErrorMessage="1" errorTitle="Tájékoztatás" error="Csak hiánypótlás esetén töltendő ki!" sqref="M2">
      <formula1>"Kifizetési kérelem, Hiánypótlás"</formula1>
    </dataValidation>
    <dataValidation type="whole" operator="lessThanOrEqual" showErrorMessage="1" errorTitle="Tájékoztatás" error="Nem lehet nagyobb, mint 100%!" sqref="N9:N308">
      <formula1>100</formula1>
    </dataValidation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8">
      <formula1>0</formula1>
    </dataValidation>
    <dataValidation allowBlank="1" showErrorMessage="1" errorTitle="Tájékoztatás" error="A beírt szám 1 és 100 közé kell, hogy essen._x000a__x000a_Kattintson a Mégse gombra és adja meg a helyes értéket." sqref="A9:A308"/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L9">
      <formula1>0</formula1>
    </dataValidation>
    <dataValidation allowBlank="1" showErrorMessage="1" errorTitle="Tájékoztatás" error="A cellába egész számok írhatóak és pontosan 11 karaktert kell, hogy tartalmazzon!_x000a_" sqref="C6"/>
    <dataValidation type="whole" operator="lessThan" allowBlank="1" showErrorMessage="1" errorTitle="Tájékoztatás" error="A nettó átadott mennyiség nem lehet nagyobb a bruttó átadott mennyiségnél. _x000a__x000a_Kattintson a Mégse gombra és adja meg a helyes értéket." sqref="M309">
      <formula1>L309</formula1>
    </dataValidation>
    <dataValidation type="list" allowBlank="1" showInputMessage="1" showErrorMessage="1" sqref="G9:G308">
      <formula1>"141019010,241019010"</formula1>
    </dataValidation>
    <dataValidation operator="greaterThan" allowBlank="1" showInputMessage="1" showErrorMessage="1" sqref="O9:Q308"/>
    <dataValidation type="list" allowBlank="1" showInputMessage="1" showErrorMessage="1" sqref="F9:F308">
      <formula1>"GYŰJTÉS,ELŐKEZELÉS,HASZNOSÍTÁS,KEZELÉS,KERESKEDÉS"</formula1>
    </dataValidation>
    <dataValidation type="date" allowBlank="1" showErrorMessage="1" errorTitle="Tájékoztatás" error="A beírt dátum 2012.12.01 és 2014.12.31 közé kell, hogy essen._x000a__x000a_Kattintson a Mégse gombra és adja meg a helyes értéket." sqref="K9:K308 B9:B308">
      <formula1>41244</formula1>
      <formula2>42004</formula2>
    </dataValidation>
    <dataValidation type="date" allowBlank="1" showErrorMessage="1" errorTitle="Tájékoztatás" error="A beírt dátum 2012.01.01 és 2014.12.31 közé kell, hogy essen._x000a__x000a_Kattintson a Mégse gombra és adja meg a helyes értéket." sqref="C325">
      <formula1>40909</formula1>
      <formula2>42004</formula2>
    </dataValidation>
  </dataValidations>
  <printOptions horizontalCentered="1"/>
  <pageMargins left="0.25" right="0.25" top="0.75" bottom="0.75" header="0.3" footer="0.3"/>
  <pageSetup paperSize="9" scale="26" orientation="landscape" r:id="rId1"/>
  <headerFooter>
    <oddHeader>&amp;L&amp;"Times New Roman,Normál"&amp;20&amp;A</oddHeader>
    <oddFooter>&amp;C&amp;"Times New Roman,Félkövér"&amp;20&amp;P&amp;R&amp;28Cégszerű aláírás(P.H.):__________________________________________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X327"/>
  <sheetViews>
    <sheetView showGridLines="0" view="pageBreakPreview" zoomScale="28" zoomScaleNormal="25" zoomScaleSheetLayoutView="28" zoomScalePageLayoutView="40" workbookViewId="0">
      <selection activeCell="B9" sqref="B9"/>
    </sheetView>
  </sheetViews>
  <sheetFormatPr defaultColWidth="8.85546875" defaultRowHeight="26.25" x14ac:dyDescent="0.25"/>
  <cols>
    <col min="1" max="1" width="16.140625" style="20" customWidth="1"/>
    <col min="2" max="2" width="31.5703125" style="20" customWidth="1"/>
    <col min="3" max="3" width="71.140625" style="20" customWidth="1"/>
    <col min="4" max="4" width="45.7109375" style="20" customWidth="1"/>
    <col min="5" max="5" width="48" style="20" customWidth="1"/>
    <col min="6" max="6" width="35.5703125" style="20" customWidth="1"/>
    <col min="7" max="7" width="32.28515625" style="20" customWidth="1"/>
    <col min="8" max="8" width="39.28515625" style="20" customWidth="1"/>
    <col min="9" max="9" width="34" style="20" customWidth="1"/>
    <col min="10" max="10" width="44" style="20" customWidth="1"/>
    <col min="11" max="11" width="29.28515625" style="20" customWidth="1"/>
    <col min="12" max="12" width="35.42578125" style="20" customWidth="1"/>
    <col min="13" max="13" width="36.5703125" style="20" customWidth="1"/>
    <col min="14" max="14" width="35.85546875" style="20" customWidth="1"/>
    <col min="15" max="15" width="14.28515625" style="20" hidden="1" customWidth="1"/>
    <col min="16" max="17" width="8.85546875" style="20" hidden="1" customWidth="1"/>
    <col min="18" max="18" width="0" style="20" hidden="1" customWidth="1"/>
    <col min="19" max="16384" width="8.85546875" style="20"/>
  </cols>
  <sheetData>
    <row r="1" spans="1:24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7"/>
      <c r="N1" s="78"/>
    </row>
    <row r="2" spans="1:24" ht="33" x14ac:dyDescent="0.25">
      <c r="A2" s="79" t="s">
        <v>0</v>
      </c>
      <c r="B2" s="253">
        <f>FŐLAP!C8</f>
        <v>0</v>
      </c>
      <c r="C2" s="80" t="s">
        <v>1</v>
      </c>
      <c r="D2" s="253">
        <f>FŐLAP!E8</f>
        <v>0</v>
      </c>
      <c r="E2" s="76"/>
      <c r="F2" s="76"/>
      <c r="G2" s="76"/>
      <c r="H2" s="76"/>
      <c r="I2" s="76"/>
      <c r="J2" s="342" t="s">
        <v>538</v>
      </c>
      <c r="K2" s="343">
        <f>FŐLAP!G3</f>
        <v>0</v>
      </c>
      <c r="L2" s="202" t="s">
        <v>697</v>
      </c>
      <c r="M2" s="565" t="s">
        <v>119</v>
      </c>
      <c r="N2" s="566"/>
    </row>
    <row r="3" spans="1:24" ht="37.5" customHeight="1" x14ac:dyDescent="0.25">
      <c r="A3" s="567" t="s">
        <v>101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ht="37.5" customHeight="1" x14ac:dyDescent="0.25">
      <c r="A4" s="583" t="s">
        <v>96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75"/>
    </row>
    <row r="5" spans="1:24" ht="35.25" thickBot="1" x14ac:dyDescent="0.3">
      <c r="A5" s="568" t="s">
        <v>84</v>
      </c>
      <c r="B5" s="568"/>
      <c r="C5" s="569">
        <f>FŐLAP!C10</f>
        <v>0</v>
      </c>
      <c r="D5" s="569"/>
      <c r="E5" s="569"/>
      <c r="F5" s="569"/>
      <c r="G5" s="569"/>
      <c r="H5" s="569"/>
      <c r="I5" s="569"/>
      <c r="J5" s="569"/>
      <c r="K5" s="569"/>
      <c r="L5" s="569"/>
      <c r="M5" s="81"/>
      <c r="N5" s="76"/>
    </row>
    <row r="6" spans="1:24" ht="35.25" thickBot="1" x14ac:dyDescent="0.3">
      <c r="A6" s="568" t="s">
        <v>34</v>
      </c>
      <c r="B6" s="568"/>
      <c r="C6" s="82">
        <f>FŐLAP!C12</f>
        <v>0</v>
      </c>
      <c r="D6" s="83"/>
      <c r="E6" s="83"/>
      <c r="F6" s="83"/>
      <c r="G6" s="83"/>
      <c r="H6" s="83"/>
      <c r="I6" s="83"/>
      <c r="J6" s="83"/>
      <c r="K6" s="83"/>
      <c r="L6" s="84"/>
      <c r="M6" s="85" t="s">
        <v>22</v>
      </c>
      <c r="N6" s="86"/>
      <c r="O6" s="21"/>
    </row>
    <row r="7" spans="1:24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24" ht="136.5" customHeight="1" x14ac:dyDescent="0.25">
      <c r="A8" s="87" t="s">
        <v>25</v>
      </c>
      <c r="B8" s="87" t="s">
        <v>31</v>
      </c>
      <c r="C8" s="414" t="s">
        <v>49</v>
      </c>
      <c r="D8" s="87" t="s">
        <v>26</v>
      </c>
      <c r="E8" s="87" t="s">
        <v>27</v>
      </c>
      <c r="F8" s="87" t="s">
        <v>533</v>
      </c>
      <c r="G8" s="87" t="s">
        <v>122</v>
      </c>
      <c r="H8" s="87" t="s">
        <v>28</v>
      </c>
      <c r="I8" s="87" t="s">
        <v>29</v>
      </c>
      <c r="J8" s="87" t="s">
        <v>30</v>
      </c>
      <c r="K8" s="87" t="s">
        <v>32</v>
      </c>
      <c r="L8" s="87" t="s">
        <v>33</v>
      </c>
      <c r="M8" s="357" t="s">
        <v>20</v>
      </c>
      <c r="N8" s="87" t="s">
        <v>48</v>
      </c>
      <c r="O8" s="323" t="s">
        <v>540</v>
      </c>
      <c r="P8" s="323" t="s">
        <v>537</v>
      </c>
      <c r="Q8" s="323" t="s">
        <v>541</v>
      </c>
    </row>
    <row r="9" spans="1:24" ht="49.5" customHeight="1" x14ac:dyDescent="0.25">
      <c r="A9" s="102" t="s">
        <v>125</v>
      </c>
      <c r="B9" s="242"/>
      <c r="C9" s="415"/>
      <c r="D9" s="243"/>
      <c r="E9" s="243"/>
      <c r="F9" s="306"/>
      <c r="G9" s="244"/>
      <c r="H9" s="433"/>
      <c r="I9" s="433"/>
      <c r="J9" s="245"/>
      <c r="K9" s="242"/>
      <c r="L9" s="246"/>
      <c r="M9" s="247"/>
      <c r="N9" s="98" t="e">
        <f>IF(M9&lt;0,0,1-(M9/L9))</f>
        <v>#DIV/0!</v>
      </c>
      <c r="O9" s="324">
        <f>FŐLAP!$E$8</f>
        <v>0</v>
      </c>
      <c r="P9" s="323">
        <f>FŐLAP!$C$10</f>
        <v>0</v>
      </c>
      <c r="Q9" s="325" t="s">
        <v>549</v>
      </c>
    </row>
    <row r="10" spans="1:24" ht="50.1" customHeight="1" x14ac:dyDescent="0.25">
      <c r="A10" s="100" t="s">
        <v>126</v>
      </c>
      <c r="B10" s="337"/>
      <c r="C10" s="412"/>
      <c r="D10" s="244"/>
      <c r="E10" s="244"/>
      <c r="F10" s="244"/>
      <c r="G10" s="244"/>
      <c r="H10" s="434"/>
      <c r="I10" s="245"/>
      <c r="J10" s="245"/>
      <c r="K10" s="337"/>
      <c r="L10" s="249"/>
      <c r="M10" s="250"/>
      <c r="N10" s="98" t="e">
        <f t="shared" ref="N10:N73" si="0">IF(M10&lt;0,0,1-(M10/L10))</f>
        <v>#DIV/0!</v>
      </c>
      <c r="O10" s="324">
        <f>FŐLAP!$E$8</f>
        <v>0</v>
      </c>
      <c r="P10" s="323">
        <f>FŐLAP!$C$10</f>
        <v>0</v>
      </c>
      <c r="Q10" s="325" t="s">
        <v>549</v>
      </c>
    </row>
    <row r="11" spans="1:24" ht="50.1" customHeight="1" x14ac:dyDescent="0.25">
      <c r="A11" s="101" t="s">
        <v>127</v>
      </c>
      <c r="B11" s="337"/>
      <c r="C11" s="412"/>
      <c r="D11" s="244"/>
      <c r="E11" s="244"/>
      <c r="F11" s="244"/>
      <c r="G11" s="244"/>
      <c r="H11" s="434"/>
      <c r="I11" s="245"/>
      <c r="J11" s="245"/>
      <c r="K11" s="337"/>
      <c r="L11" s="249"/>
      <c r="M11" s="250"/>
      <c r="N11" s="98" t="e">
        <f t="shared" si="0"/>
        <v>#DIV/0!</v>
      </c>
      <c r="O11" s="324">
        <f>FŐLAP!$E$8</f>
        <v>0</v>
      </c>
      <c r="P11" s="323">
        <f>FŐLAP!$C$10</f>
        <v>0</v>
      </c>
      <c r="Q11" s="325" t="s">
        <v>549</v>
      </c>
    </row>
    <row r="12" spans="1:24" ht="50.1" customHeight="1" x14ac:dyDescent="0.25">
      <c r="A12" s="100" t="s">
        <v>128</v>
      </c>
      <c r="B12" s="337"/>
      <c r="C12" s="412"/>
      <c r="D12" s="244"/>
      <c r="E12" s="244"/>
      <c r="F12" s="244"/>
      <c r="G12" s="244"/>
      <c r="H12" s="434"/>
      <c r="I12" s="245"/>
      <c r="J12" s="245"/>
      <c r="K12" s="337"/>
      <c r="L12" s="249"/>
      <c r="M12" s="250"/>
      <c r="N12" s="98" t="e">
        <f t="shared" si="0"/>
        <v>#DIV/0!</v>
      </c>
      <c r="O12" s="324">
        <f>FŐLAP!$E$8</f>
        <v>0</v>
      </c>
      <c r="P12" s="323">
        <f>FŐLAP!$C$10</f>
        <v>0</v>
      </c>
      <c r="Q12" s="325" t="s">
        <v>549</v>
      </c>
    </row>
    <row r="13" spans="1:24" ht="50.1" customHeight="1" x14ac:dyDescent="0.25">
      <c r="A13" s="100" t="s">
        <v>129</v>
      </c>
      <c r="B13" s="337"/>
      <c r="C13" s="412"/>
      <c r="D13" s="244"/>
      <c r="E13" s="244"/>
      <c r="F13" s="244"/>
      <c r="G13" s="244"/>
      <c r="H13" s="434"/>
      <c r="I13" s="245"/>
      <c r="J13" s="245"/>
      <c r="K13" s="337"/>
      <c r="L13" s="249"/>
      <c r="M13" s="250"/>
      <c r="N13" s="98" t="e">
        <f t="shared" si="0"/>
        <v>#DIV/0!</v>
      </c>
      <c r="O13" s="324">
        <f>FŐLAP!$E$8</f>
        <v>0</v>
      </c>
      <c r="P13" s="323">
        <f>FŐLAP!$C$10</f>
        <v>0</v>
      </c>
      <c r="Q13" s="325" t="s">
        <v>549</v>
      </c>
    </row>
    <row r="14" spans="1:24" ht="50.1" customHeight="1" x14ac:dyDescent="0.25">
      <c r="A14" s="101" t="s">
        <v>130</v>
      </c>
      <c r="B14" s="337"/>
      <c r="C14" s="412"/>
      <c r="D14" s="244"/>
      <c r="E14" s="244"/>
      <c r="F14" s="244"/>
      <c r="G14" s="244"/>
      <c r="H14" s="434"/>
      <c r="I14" s="245"/>
      <c r="J14" s="245"/>
      <c r="K14" s="337"/>
      <c r="L14" s="249"/>
      <c r="M14" s="250"/>
      <c r="N14" s="98" t="e">
        <f t="shared" si="0"/>
        <v>#DIV/0!</v>
      </c>
      <c r="O14" s="324">
        <f>FŐLAP!$E$8</f>
        <v>0</v>
      </c>
      <c r="P14" s="323">
        <f>FŐLAP!$C$10</f>
        <v>0</v>
      </c>
      <c r="Q14" s="325" t="s">
        <v>549</v>
      </c>
    </row>
    <row r="15" spans="1:24" ht="50.1" customHeight="1" x14ac:dyDescent="0.25">
      <c r="A15" s="100" t="s">
        <v>131</v>
      </c>
      <c r="B15" s="337"/>
      <c r="C15" s="412"/>
      <c r="D15" s="244"/>
      <c r="E15" s="244"/>
      <c r="F15" s="244"/>
      <c r="G15" s="244"/>
      <c r="H15" s="434"/>
      <c r="I15" s="245"/>
      <c r="J15" s="245"/>
      <c r="K15" s="337"/>
      <c r="L15" s="249"/>
      <c r="M15" s="250"/>
      <c r="N15" s="98" t="e">
        <f t="shared" si="0"/>
        <v>#DIV/0!</v>
      </c>
      <c r="O15" s="324">
        <f>FŐLAP!$E$8</f>
        <v>0</v>
      </c>
      <c r="P15" s="323">
        <f>FŐLAP!$C$10</f>
        <v>0</v>
      </c>
      <c r="Q15" s="325" t="s">
        <v>549</v>
      </c>
    </row>
    <row r="16" spans="1:24" ht="50.1" customHeight="1" x14ac:dyDescent="0.25">
      <c r="A16" s="100" t="s">
        <v>132</v>
      </c>
      <c r="B16" s="337"/>
      <c r="C16" s="412"/>
      <c r="D16" s="244"/>
      <c r="E16" s="244"/>
      <c r="F16" s="244"/>
      <c r="G16" s="244"/>
      <c r="H16" s="434"/>
      <c r="I16" s="245"/>
      <c r="J16" s="245"/>
      <c r="K16" s="337"/>
      <c r="L16" s="249"/>
      <c r="M16" s="250"/>
      <c r="N16" s="98" t="e">
        <f t="shared" si="0"/>
        <v>#DIV/0!</v>
      </c>
      <c r="O16" s="324">
        <f>FŐLAP!$E$8</f>
        <v>0</v>
      </c>
      <c r="P16" s="323">
        <f>FŐLAP!$C$10</f>
        <v>0</v>
      </c>
      <c r="Q16" s="325" t="s">
        <v>549</v>
      </c>
    </row>
    <row r="17" spans="1:17" ht="50.1" customHeight="1" x14ac:dyDescent="0.25">
      <c r="A17" s="101" t="s">
        <v>133</v>
      </c>
      <c r="B17" s="337"/>
      <c r="C17" s="412"/>
      <c r="D17" s="244"/>
      <c r="E17" s="244"/>
      <c r="F17" s="244"/>
      <c r="G17" s="244"/>
      <c r="H17" s="434"/>
      <c r="I17" s="245"/>
      <c r="J17" s="245"/>
      <c r="K17" s="337"/>
      <c r="L17" s="249"/>
      <c r="M17" s="250"/>
      <c r="N17" s="98" t="e">
        <f t="shared" si="0"/>
        <v>#DIV/0!</v>
      </c>
      <c r="O17" s="324">
        <f>FŐLAP!$E$8</f>
        <v>0</v>
      </c>
      <c r="P17" s="323">
        <f>FŐLAP!$C$10</f>
        <v>0</v>
      </c>
      <c r="Q17" s="325" t="s">
        <v>549</v>
      </c>
    </row>
    <row r="18" spans="1:17" ht="50.1" customHeight="1" x14ac:dyDescent="0.25">
      <c r="A18" s="100" t="s">
        <v>120</v>
      </c>
      <c r="B18" s="337"/>
      <c r="C18" s="412"/>
      <c r="D18" s="244"/>
      <c r="E18" s="244"/>
      <c r="F18" s="244"/>
      <c r="G18" s="244"/>
      <c r="H18" s="434"/>
      <c r="I18" s="245"/>
      <c r="J18" s="245"/>
      <c r="K18" s="337"/>
      <c r="L18" s="249"/>
      <c r="M18" s="250"/>
      <c r="N18" s="98" t="e">
        <f t="shared" si="0"/>
        <v>#DIV/0!</v>
      </c>
      <c r="O18" s="324">
        <f>FŐLAP!$E$8</f>
        <v>0</v>
      </c>
      <c r="P18" s="323">
        <f>FŐLAP!$C$10</f>
        <v>0</v>
      </c>
      <c r="Q18" s="325" t="s">
        <v>549</v>
      </c>
    </row>
    <row r="19" spans="1:17" ht="50.1" customHeight="1" x14ac:dyDescent="0.25">
      <c r="A19" s="100" t="s">
        <v>134</v>
      </c>
      <c r="B19" s="337"/>
      <c r="C19" s="412"/>
      <c r="D19" s="244"/>
      <c r="E19" s="244"/>
      <c r="F19" s="244"/>
      <c r="G19" s="244"/>
      <c r="H19" s="434"/>
      <c r="I19" s="245"/>
      <c r="J19" s="245"/>
      <c r="K19" s="337"/>
      <c r="L19" s="249"/>
      <c r="M19" s="250"/>
      <c r="N19" s="98" t="e">
        <f t="shared" si="0"/>
        <v>#DIV/0!</v>
      </c>
      <c r="O19" s="324">
        <f>FŐLAP!$E$8</f>
        <v>0</v>
      </c>
      <c r="P19" s="323">
        <f>FŐLAP!$C$10</f>
        <v>0</v>
      </c>
      <c r="Q19" s="325" t="s">
        <v>549</v>
      </c>
    </row>
    <row r="20" spans="1:17" ht="49.5" customHeight="1" x14ac:dyDescent="0.25">
      <c r="A20" s="101" t="s">
        <v>135</v>
      </c>
      <c r="B20" s="337"/>
      <c r="C20" s="412"/>
      <c r="D20" s="244"/>
      <c r="E20" s="244"/>
      <c r="F20" s="244"/>
      <c r="G20" s="244"/>
      <c r="H20" s="434"/>
      <c r="I20" s="245"/>
      <c r="J20" s="245"/>
      <c r="K20" s="337"/>
      <c r="L20" s="249"/>
      <c r="M20" s="250"/>
      <c r="N20" s="98" t="e">
        <f t="shared" si="0"/>
        <v>#DIV/0!</v>
      </c>
      <c r="O20" s="324">
        <f>FŐLAP!$E$8</f>
        <v>0</v>
      </c>
      <c r="P20" s="323">
        <f>FŐLAP!$C$10</f>
        <v>0</v>
      </c>
      <c r="Q20" s="325" t="s">
        <v>549</v>
      </c>
    </row>
    <row r="21" spans="1:17" ht="43.5" customHeight="1" x14ac:dyDescent="0.25">
      <c r="A21" s="100" t="s">
        <v>136</v>
      </c>
      <c r="B21" s="337"/>
      <c r="C21" s="412"/>
      <c r="D21" s="244"/>
      <c r="E21" s="244"/>
      <c r="F21" s="244"/>
      <c r="G21" s="244"/>
      <c r="H21" s="434"/>
      <c r="I21" s="245"/>
      <c r="J21" s="245"/>
      <c r="K21" s="337"/>
      <c r="L21" s="249"/>
      <c r="M21" s="250"/>
      <c r="N21" s="98" t="e">
        <f t="shared" si="0"/>
        <v>#DIV/0!</v>
      </c>
      <c r="O21" s="324">
        <f>FŐLAP!$E$8</f>
        <v>0</v>
      </c>
      <c r="P21" s="323">
        <f>FŐLAP!$C$10</f>
        <v>0</v>
      </c>
      <c r="Q21" s="325" t="s">
        <v>549</v>
      </c>
    </row>
    <row r="22" spans="1:17" ht="50.1" hidden="1" customHeight="1" x14ac:dyDescent="0.25">
      <c r="A22" s="100" t="s">
        <v>137</v>
      </c>
      <c r="B22" s="337"/>
      <c r="C22" s="412"/>
      <c r="D22" s="244"/>
      <c r="E22" s="244"/>
      <c r="F22" s="244"/>
      <c r="G22" s="244"/>
      <c r="H22" s="434"/>
      <c r="I22" s="245"/>
      <c r="J22" s="245"/>
      <c r="K22" s="337"/>
      <c r="L22" s="249"/>
      <c r="M22" s="250"/>
      <c r="N22" s="98" t="e">
        <f t="shared" si="0"/>
        <v>#DIV/0!</v>
      </c>
      <c r="O22" s="324">
        <f>FŐLAP!$E$8</f>
        <v>0</v>
      </c>
      <c r="P22" s="323">
        <f>FŐLAP!$C$10</f>
        <v>0</v>
      </c>
      <c r="Q22" s="325" t="s">
        <v>549</v>
      </c>
    </row>
    <row r="23" spans="1:17" ht="50.1" hidden="1" customHeight="1" x14ac:dyDescent="0.25">
      <c r="A23" s="101" t="s">
        <v>138</v>
      </c>
      <c r="B23" s="337"/>
      <c r="C23" s="412"/>
      <c r="D23" s="244"/>
      <c r="E23" s="244"/>
      <c r="F23" s="244"/>
      <c r="G23" s="244"/>
      <c r="H23" s="434"/>
      <c r="I23" s="245"/>
      <c r="J23" s="245"/>
      <c r="K23" s="337"/>
      <c r="L23" s="249"/>
      <c r="M23" s="250"/>
      <c r="N23" s="98" t="e">
        <f t="shared" si="0"/>
        <v>#DIV/0!</v>
      </c>
      <c r="O23" s="324">
        <f>FŐLAP!$E$8</f>
        <v>0</v>
      </c>
      <c r="P23" s="323">
        <f>FŐLAP!$C$10</f>
        <v>0</v>
      </c>
      <c r="Q23" s="325" t="s">
        <v>549</v>
      </c>
    </row>
    <row r="24" spans="1:17" ht="50.1" hidden="1" customHeight="1" x14ac:dyDescent="0.25">
      <c r="A24" s="100" t="s">
        <v>139</v>
      </c>
      <c r="B24" s="337"/>
      <c r="C24" s="412"/>
      <c r="D24" s="244"/>
      <c r="E24" s="244"/>
      <c r="F24" s="244"/>
      <c r="G24" s="244"/>
      <c r="H24" s="434"/>
      <c r="I24" s="245"/>
      <c r="J24" s="245"/>
      <c r="K24" s="337"/>
      <c r="L24" s="249"/>
      <c r="M24" s="250"/>
      <c r="N24" s="98" t="e">
        <f t="shared" si="0"/>
        <v>#DIV/0!</v>
      </c>
      <c r="O24" s="324">
        <f>FŐLAP!$E$8</f>
        <v>0</v>
      </c>
      <c r="P24" s="323">
        <f>FŐLAP!$C$10</f>
        <v>0</v>
      </c>
      <c r="Q24" s="325" t="s">
        <v>549</v>
      </c>
    </row>
    <row r="25" spans="1:17" ht="50.1" hidden="1" customHeight="1" x14ac:dyDescent="0.25">
      <c r="A25" s="100" t="s">
        <v>140</v>
      </c>
      <c r="B25" s="337"/>
      <c r="C25" s="412"/>
      <c r="D25" s="244"/>
      <c r="E25" s="244"/>
      <c r="F25" s="244"/>
      <c r="G25" s="244"/>
      <c r="H25" s="434"/>
      <c r="I25" s="245"/>
      <c r="J25" s="245"/>
      <c r="K25" s="337"/>
      <c r="L25" s="249"/>
      <c r="M25" s="250"/>
      <c r="N25" s="98" t="e">
        <f t="shared" si="0"/>
        <v>#DIV/0!</v>
      </c>
      <c r="O25" s="324">
        <f>FŐLAP!$E$8</f>
        <v>0</v>
      </c>
      <c r="P25" s="323">
        <f>FŐLAP!$C$10</f>
        <v>0</v>
      </c>
      <c r="Q25" s="325" t="s">
        <v>549</v>
      </c>
    </row>
    <row r="26" spans="1:17" ht="50.1" hidden="1" customHeight="1" x14ac:dyDescent="0.25">
      <c r="A26" s="100" t="s">
        <v>141</v>
      </c>
      <c r="B26" s="337"/>
      <c r="C26" s="412"/>
      <c r="D26" s="244"/>
      <c r="E26" s="244"/>
      <c r="F26" s="244"/>
      <c r="G26" s="244"/>
      <c r="H26" s="434"/>
      <c r="I26" s="245"/>
      <c r="J26" s="245"/>
      <c r="K26" s="337"/>
      <c r="L26" s="249"/>
      <c r="M26" s="250"/>
      <c r="N26" s="98" t="e">
        <f t="shared" si="0"/>
        <v>#DIV/0!</v>
      </c>
      <c r="O26" s="324">
        <f>FŐLAP!$E$8</f>
        <v>0</v>
      </c>
      <c r="P26" s="323">
        <f>FŐLAP!$C$10</f>
        <v>0</v>
      </c>
      <c r="Q26" s="325" t="s">
        <v>549</v>
      </c>
    </row>
    <row r="27" spans="1:17" ht="50.1" hidden="1" customHeight="1" x14ac:dyDescent="0.25">
      <c r="A27" s="100" t="s">
        <v>142</v>
      </c>
      <c r="B27" s="337"/>
      <c r="C27" s="412"/>
      <c r="D27" s="244"/>
      <c r="E27" s="244"/>
      <c r="F27" s="244"/>
      <c r="G27" s="244"/>
      <c r="H27" s="434"/>
      <c r="I27" s="245"/>
      <c r="J27" s="245"/>
      <c r="K27" s="337"/>
      <c r="L27" s="249"/>
      <c r="M27" s="250"/>
      <c r="N27" s="98" t="e">
        <f t="shared" si="0"/>
        <v>#DIV/0!</v>
      </c>
      <c r="O27" s="324">
        <f>FŐLAP!$E$8</f>
        <v>0</v>
      </c>
      <c r="P27" s="323">
        <f>FŐLAP!$C$10</f>
        <v>0</v>
      </c>
      <c r="Q27" s="325" t="s">
        <v>549</v>
      </c>
    </row>
    <row r="28" spans="1:17" ht="50.1" hidden="1" customHeight="1" x14ac:dyDescent="0.25">
      <c r="A28" s="101" t="s">
        <v>121</v>
      </c>
      <c r="B28" s="337"/>
      <c r="C28" s="412"/>
      <c r="D28" s="244"/>
      <c r="E28" s="244"/>
      <c r="F28" s="244"/>
      <c r="G28" s="244"/>
      <c r="H28" s="434"/>
      <c r="I28" s="245"/>
      <c r="J28" s="245"/>
      <c r="K28" s="337"/>
      <c r="L28" s="249"/>
      <c r="M28" s="250"/>
      <c r="N28" s="98" t="e">
        <f t="shared" si="0"/>
        <v>#DIV/0!</v>
      </c>
      <c r="O28" s="324">
        <f>FŐLAP!$E$8</f>
        <v>0</v>
      </c>
      <c r="P28" s="323">
        <f>FŐLAP!$C$10</f>
        <v>0</v>
      </c>
      <c r="Q28" s="325" t="s">
        <v>549</v>
      </c>
    </row>
    <row r="29" spans="1:17" ht="50.1" hidden="1" customHeight="1" x14ac:dyDescent="0.25">
      <c r="A29" s="100" t="s">
        <v>143</v>
      </c>
      <c r="B29" s="337"/>
      <c r="C29" s="412"/>
      <c r="D29" s="244"/>
      <c r="E29" s="244"/>
      <c r="F29" s="244"/>
      <c r="G29" s="244"/>
      <c r="H29" s="434"/>
      <c r="I29" s="245"/>
      <c r="J29" s="245"/>
      <c r="K29" s="337"/>
      <c r="L29" s="249"/>
      <c r="M29" s="250"/>
      <c r="N29" s="98" t="e">
        <f t="shared" si="0"/>
        <v>#DIV/0!</v>
      </c>
      <c r="O29" s="324">
        <f>FŐLAP!$E$8</f>
        <v>0</v>
      </c>
      <c r="P29" s="323">
        <f>FŐLAP!$C$10</f>
        <v>0</v>
      </c>
      <c r="Q29" s="325" t="s">
        <v>549</v>
      </c>
    </row>
    <row r="30" spans="1:17" ht="50.1" hidden="1" customHeight="1" x14ac:dyDescent="0.25">
      <c r="A30" s="100" t="s">
        <v>144</v>
      </c>
      <c r="B30" s="337"/>
      <c r="C30" s="412"/>
      <c r="D30" s="244"/>
      <c r="E30" s="244"/>
      <c r="F30" s="244"/>
      <c r="G30" s="244"/>
      <c r="H30" s="434"/>
      <c r="I30" s="245"/>
      <c r="J30" s="245"/>
      <c r="K30" s="337"/>
      <c r="L30" s="249"/>
      <c r="M30" s="250"/>
      <c r="N30" s="98" t="e">
        <f t="shared" si="0"/>
        <v>#DIV/0!</v>
      </c>
      <c r="O30" s="324">
        <f>FŐLAP!$E$8</f>
        <v>0</v>
      </c>
      <c r="P30" s="323">
        <f>FŐLAP!$C$10</f>
        <v>0</v>
      </c>
      <c r="Q30" s="325" t="s">
        <v>549</v>
      </c>
    </row>
    <row r="31" spans="1:17" ht="50.1" hidden="1" customHeight="1" x14ac:dyDescent="0.25">
      <c r="A31" s="101" t="s">
        <v>145</v>
      </c>
      <c r="B31" s="337"/>
      <c r="C31" s="413"/>
      <c r="D31" s="244"/>
      <c r="E31" s="244"/>
      <c r="F31" s="244"/>
      <c r="G31" s="244"/>
      <c r="H31" s="434"/>
      <c r="I31" s="245"/>
      <c r="J31" s="245"/>
      <c r="K31" s="337"/>
      <c r="L31" s="249"/>
      <c r="M31" s="250"/>
      <c r="N31" s="98" t="e">
        <f t="shared" si="0"/>
        <v>#DIV/0!</v>
      </c>
      <c r="O31" s="324">
        <f>FŐLAP!$E$8</f>
        <v>0</v>
      </c>
      <c r="P31" s="323">
        <f>FŐLAP!$C$10</f>
        <v>0</v>
      </c>
      <c r="Q31" s="325" t="s">
        <v>549</v>
      </c>
    </row>
    <row r="32" spans="1:17" ht="50.1" hidden="1" customHeight="1" x14ac:dyDescent="0.25">
      <c r="A32" s="100" t="s">
        <v>146</v>
      </c>
      <c r="B32" s="337"/>
      <c r="C32" s="413"/>
      <c r="D32" s="244"/>
      <c r="E32" s="244"/>
      <c r="F32" s="244"/>
      <c r="G32" s="244"/>
      <c r="H32" s="434"/>
      <c r="I32" s="245"/>
      <c r="J32" s="245"/>
      <c r="K32" s="337"/>
      <c r="L32" s="249"/>
      <c r="M32" s="250"/>
      <c r="N32" s="98" t="e">
        <f t="shared" si="0"/>
        <v>#DIV/0!</v>
      </c>
      <c r="O32" s="324">
        <f>FŐLAP!$E$8</f>
        <v>0</v>
      </c>
      <c r="P32" s="323">
        <f>FŐLAP!$C$10</f>
        <v>0</v>
      </c>
      <c r="Q32" s="325" t="s">
        <v>549</v>
      </c>
    </row>
    <row r="33" spans="1:17" ht="50.1" hidden="1" customHeight="1" x14ac:dyDescent="0.25">
      <c r="A33" s="100" t="s">
        <v>147</v>
      </c>
      <c r="B33" s="337"/>
      <c r="C33" s="413"/>
      <c r="D33" s="244"/>
      <c r="E33" s="244"/>
      <c r="F33" s="244"/>
      <c r="G33" s="244"/>
      <c r="H33" s="434"/>
      <c r="I33" s="245"/>
      <c r="J33" s="245"/>
      <c r="K33" s="337"/>
      <c r="L33" s="249"/>
      <c r="M33" s="250"/>
      <c r="N33" s="98" t="e">
        <f t="shared" si="0"/>
        <v>#DIV/0!</v>
      </c>
      <c r="O33" s="324">
        <f>FŐLAP!$E$8</f>
        <v>0</v>
      </c>
      <c r="P33" s="323">
        <f>FŐLAP!$C$10</f>
        <v>0</v>
      </c>
      <c r="Q33" s="325" t="s">
        <v>549</v>
      </c>
    </row>
    <row r="34" spans="1:17" ht="50.1" hidden="1" customHeight="1" x14ac:dyDescent="0.25">
      <c r="A34" s="101" t="s">
        <v>148</v>
      </c>
      <c r="B34" s="337"/>
      <c r="C34" s="413"/>
      <c r="D34" s="244"/>
      <c r="E34" s="244"/>
      <c r="F34" s="244"/>
      <c r="G34" s="244"/>
      <c r="H34" s="434"/>
      <c r="I34" s="245"/>
      <c r="J34" s="245"/>
      <c r="K34" s="337"/>
      <c r="L34" s="249"/>
      <c r="M34" s="250"/>
      <c r="N34" s="98" t="e">
        <f t="shared" si="0"/>
        <v>#DIV/0!</v>
      </c>
      <c r="O34" s="324">
        <f>FŐLAP!$E$8</f>
        <v>0</v>
      </c>
      <c r="P34" s="323">
        <f>FŐLAP!$C$10</f>
        <v>0</v>
      </c>
      <c r="Q34" s="325" t="s">
        <v>549</v>
      </c>
    </row>
    <row r="35" spans="1:17" ht="50.1" hidden="1" customHeight="1" x14ac:dyDescent="0.25">
      <c r="A35" s="100" t="s">
        <v>149</v>
      </c>
      <c r="B35" s="337"/>
      <c r="C35" s="413"/>
      <c r="D35" s="244"/>
      <c r="E35" s="244"/>
      <c r="F35" s="244"/>
      <c r="G35" s="244"/>
      <c r="H35" s="434"/>
      <c r="I35" s="245"/>
      <c r="J35" s="245"/>
      <c r="K35" s="337"/>
      <c r="L35" s="249"/>
      <c r="M35" s="250"/>
      <c r="N35" s="98" t="e">
        <f t="shared" si="0"/>
        <v>#DIV/0!</v>
      </c>
      <c r="O35" s="324">
        <f>FŐLAP!$E$8</f>
        <v>0</v>
      </c>
      <c r="P35" s="323">
        <f>FŐLAP!$C$10</f>
        <v>0</v>
      </c>
      <c r="Q35" s="325" t="s">
        <v>549</v>
      </c>
    </row>
    <row r="36" spans="1:17" ht="50.1" hidden="1" customHeight="1" x14ac:dyDescent="0.25">
      <c r="A36" s="100" t="s">
        <v>150</v>
      </c>
      <c r="B36" s="337"/>
      <c r="C36" s="413"/>
      <c r="D36" s="244"/>
      <c r="E36" s="244"/>
      <c r="F36" s="244"/>
      <c r="G36" s="244"/>
      <c r="H36" s="434"/>
      <c r="I36" s="245"/>
      <c r="J36" s="245"/>
      <c r="K36" s="337"/>
      <c r="L36" s="249"/>
      <c r="M36" s="250"/>
      <c r="N36" s="98" t="e">
        <f t="shared" si="0"/>
        <v>#DIV/0!</v>
      </c>
      <c r="O36" s="324">
        <f>FŐLAP!$E$8</f>
        <v>0</v>
      </c>
      <c r="P36" s="323">
        <f>FŐLAP!$C$10</f>
        <v>0</v>
      </c>
      <c r="Q36" s="325" t="s">
        <v>549</v>
      </c>
    </row>
    <row r="37" spans="1:17" ht="50.1" hidden="1" customHeight="1" collapsed="1" x14ac:dyDescent="0.25">
      <c r="A37" s="101" t="s">
        <v>151</v>
      </c>
      <c r="B37" s="337"/>
      <c r="C37" s="413"/>
      <c r="D37" s="244"/>
      <c r="E37" s="244"/>
      <c r="F37" s="244"/>
      <c r="G37" s="244"/>
      <c r="H37" s="434"/>
      <c r="I37" s="245"/>
      <c r="J37" s="245"/>
      <c r="K37" s="337"/>
      <c r="L37" s="249"/>
      <c r="M37" s="250"/>
      <c r="N37" s="98" t="e">
        <f t="shared" si="0"/>
        <v>#DIV/0!</v>
      </c>
      <c r="O37" s="324">
        <f>FŐLAP!$E$8</f>
        <v>0</v>
      </c>
      <c r="P37" s="323">
        <f>FŐLAP!$C$10</f>
        <v>0</v>
      </c>
      <c r="Q37" s="325" t="s">
        <v>549</v>
      </c>
    </row>
    <row r="38" spans="1:17" ht="50.1" hidden="1" customHeight="1" x14ac:dyDescent="0.25">
      <c r="A38" s="100" t="s">
        <v>152</v>
      </c>
      <c r="B38" s="337"/>
      <c r="C38" s="413"/>
      <c r="D38" s="244"/>
      <c r="E38" s="244"/>
      <c r="F38" s="244"/>
      <c r="G38" s="244"/>
      <c r="H38" s="434"/>
      <c r="I38" s="245"/>
      <c r="J38" s="245"/>
      <c r="K38" s="337"/>
      <c r="L38" s="249"/>
      <c r="M38" s="250"/>
      <c r="N38" s="98" t="e">
        <f t="shared" si="0"/>
        <v>#DIV/0!</v>
      </c>
      <c r="O38" s="324">
        <f>FŐLAP!$E$8</f>
        <v>0</v>
      </c>
      <c r="P38" s="323">
        <f>FŐLAP!$C$10</f>
        <v>0</v>
      </c>
      <c r="Q38" s="325" t="s">
        <v>549</v>
      </c>
    </row>
    <row r="39" spans="1:17" ht="50.1" hidden="1" customHeight="1" x14ac:dyDescent="0.25">
      <c r="A39" s="100" t="s">
        <v>153</v>
      </c>
      <c r="B39" s="337"/>
      <c r="C39" s="413"/>
      <c r="D39" s="244"/>
      <c r="E39" s="244"/>
      <c r="F39" s="244"/>
      <c r="G39" s="244"/>
      <c r="H39" s="434"/>
      <c r="I39" s="245"/>
      <c r="J39" s="245"/>
      <c r="K39" s="337"/>
      <c r="L39" s="249"/>
      <c r="M39" s="250"/>
      <c r="N39" s="98" t="e">
        <f t="shared" si="0"/>
        <v>#DIV/0!</v>
      </c>
      <c r="O39" s="324">
        <f>FŐLAP!$E$8</f>
        <v>0</v>
      </c>
      <c r="P39" s="323">
        <f>FŐLAP!$C$10</f>
        <v>0</v>
      </c>
      <c r="Q39" s="325" t="s">
        <v>549</v>
      </c>
    </row>
    <row r="40" spans="1:17" ht="50.1" hidden="1" customHeight="1" x14ac:dyDescent="0.25">
      <c r="A40" s="101" t="s">
        <v>154</v>
      </c>
      <c r="B40" s="337"/>
      <c r="C40" s="413"/>
      <c r="D40" s="244"/>
      <c r="E40" s="244"/>
      <c r="F40" s="244"/>
      <c r="G40" s="244"/>
      <c r="H40" s="434"/>
      <c r="I40" s="245"/>
      <c r="J40" s="245"/>
      <c r="K40" s="337"/>
      <c r="L40" s="249"/>
      <c r="M40" s="250"/>
      <c r="N40" s="98" t="e">
        <f t="shared" si="0"/>
        <v>#DIV/0!</v>
      </c>
      <c r="O40" s="324">
        <f>FŐLAP!$E$8</f>
        <v>0</v>
      </c>
      <c r="P40" s="323">
        <f>FŐLAP!$C$10</f>
        <v>0</v>
      </c>
      <c r="Q40" s="325" t="s">
        <v>549</v>
      </c>
    </row>
    <row r="41" spans="1:17" ht="50.1" hidden="1" customHeight="1" x14ac:dyDescent="0.25">
      <c r="A41" s="100" t="s">
        <v>155</v>
      </c>
      <c r="B41" s="337"/>
      <c r="C41" s="413"/>
      <c r="D41" s="244"/>
      <c r="E41" s="244"/>
      <c r="F41" s="244"/>
      <c r="G41" s="244"/>
      <c r="H41" s="434"/>
      <c r="I41" s="245"/>
      <c r="J41" s="245"/>
      <c r="K41" s="337"/>
      <c r="L41" s="249"/>
      <c r="M41" s="250"/>
      <c r="N41" s="98" t="e">
        <f t="shared" si="0"/>
        <v>#DIV/0!</v>
      </c>
      <c r="O41" s="324">
        <f>FŐLAP!$E$8</f>
        <v>0</v>
      </c>
      <c r="P41" s="323">
        <f>FŐLAP!$C$10</f>
        <v>0</v>
      </c>
      <c r="Q41" s="325" t="s">
        <v>549</v>
      </c>
    </row>
    <row r="42" spans="1:17" ht="50.1" hidden="1" customHeight="1" x14ac:dyDescent="0.25">
      <c r="A42" s="100" t="s">
        <v>156</v>
      </c>
      <c r="B42" s="337"/>
      <c r="C42" s="413"/>
      <c r="D42" s="244"/>
      <c r="E42" s="244"/>
      <c r="F42" s="244"/>
      <c r="G42" s="244"/>
      <c r="H42" s="434"/>
      <c r="I42" s="245"/>
      <c r="J42" s="245"/>
      <c r="K42" s="337"/>
      <c r="L42" s="249"/>
      <c r="M42" s="250"/>
      <c r="N42" s="98" t="e">
        <f t="shared" si="0"/>
        <v>#DIV/0!</v>
      </c>
      <c r="O42" s="324">
        <f>FŐLAP!$E$8</f>
        <v>0</v>
      </c>
      <c r="P42" s="323">
        <f>FŐLAP!$C$10</f>
        <v>0</v>
      </c>
      <c r="Q42" s="325" t="s">
        <v>549</v>
      </c>
    </row>
    <row r="43" spans="1:17" ht="50.1" hidden="1" customHeight="1" x14ac:dyDescent="0.25">
      <c r="A43" s="100" t="s">
        <v>157</v>
      </c>
      <c r="B43" s="337"/>
      <c r="C43" s="413"/>
      <c r="D43" s="244"/>
      <c r="E43" s="244"/>
      <c r="F43" s="244"/>
      <c r="G43" s="244"/>
      <c r="H43" s="434"/>
      <c r="I43" s="245"/>
      <c r="J43" s="245"/>
      <c r="K43" s="337"/>
      <c r="L43" s="249"/>
      <c r="M43" s="250"/>
      <c r="N43" s="98" t="e">
        <f t="shared" si="0"/>
        <v>#DIV/0!</v>
      </c>
      <c r="O43" s="324">
        <f>FŐLAP!$E$8</f>
        <v>0</v>
      </c>
      <c r="P43" s="323">
        <f>FŐLAP!$C$10</f>
        <v>0</v>
      </c>
      <c r="Q43" s="325" t="s">
        <v>549</v>
      </c>
    </row>
    <row r="44" spans="1:17" ht="50.1" hidden="1" customHeight="1" x14ac:dyDescent="0.25">
      <c r="A44" s="100" t="s">
        <v>158</v>
      </c>
      <c r="B44" s="337"/>
      <c r="C44" s="413"/>
      <c r="D44" s="244"/>
      <c r="E44" s="244"/>
      <c r="F44" s="244"/>
      <c r="G44" s="244"/>
      <c r="H44" s="434"/>
      <c r="I44" s="245"/>
      <c r="J44" s="245"/>
      <c r="K44" s="337"/>
      <c r="L44" s="249"/>
      <c r="M44" s="250"/>
      <c r="N44" s="98" t="e">
        <f t="shared" si="0"/>
        <v>#DIV/0!</v>
      </c>
      <c r="O44" s="324">
        <f>FŐLAP!$E$8</f>
        <v>0</v>
      </c>
      <c r="P44" s="323">
        <f>FŐLAP!$C$10</f>
        <v>0</v>
      </c>
      <c r="Q44" s="325" t="s">
        <v>549</v>
      </c>
    </row>
    <row r="45" spans="1:17" ht="50.1" hidden="1" customHeight="1" x14ac:dyDescent="0.25">
      <c r="A45" s="101" t="s">
        <v>159</v>
      </c>
      <c r="B45" s="337"/>
      <c r="C45" s="413"/>
      <c r="D45" s="244"/>
      <c r="E45" s="244"/>
      <c r="F45" s="244"/>
      <c r="G45" s="244"/>
      <c r="H45" s="434"/>
      <c r="I45" s="245"/>
      <c r="J45" s="245"/>
      <c r="K45" s="337"/>
      <c r="L45" s="249"/>
      <c r="M45" s="250"/>
      <c r="N45" s="98" t="e">
        <f t="shared" si="0"/>
        <v>#DIV/0!</v>
      </c>
      <c r="O45" s="324">
        <f>FŐLAP!$E$8</f>
        <v>0</v>
      </c>
      <c r="P45" s="323">
        <f>FŐLAP!$C$10</f>
        <v>0</v>
      </c>
      <c r="Q45" s="325" t="s">
        <v>549</v>
      </c>
    </row>
    <row r="46" spans="1:17" ht="50.1" hidden="1" customHeight="1" x14ac:dyDescent="0.25">
      <c r="A46" s="100" t="s">
        <v>160</v>
      </c>
      <c r="B46" s="337"/>
      <c r="C46" s="413"/>
      <c r="D46" s="244"/>
      <c r="E46" s="244"/>
      <c r="F46" s="244"/>
      <c r="G46" s="244"/>
      <c r="H46" s="434"/>
      <c r="I46" s="245"/>
      <c r="J46" s="245"/>
      <c r="K46" s="337"/>
      <c r="L46" s="249"/>
      <c r="M46" s="250"/>
      <c r="N46" s="98" t="e">
        <f t="shared" si="0"/>
        <v>#DIV/0!</v>
      </c>
      <c r="O46" s="324">
        <f>FŐLAP!$E$8</f>
        <v>0</v>
      </c>
      <c r="P46" s="323">
        <f>FŐLAP!$C$10</f>
        <v>0</v>
      </c>
      <c r="Q46" s="325" t="s">
        <v>549</v>
      </c>
    </row>
    <row r="47" spans="1:17" ht="50.1" hidden="1" customHeight="1" x14ac:dyDescent="0.25">
      <c r="A47" s="100" t="s">
        <v>161</v>
      </c>
      <c r="B47" s="337"/>
      <c r="C47" s="413"/>
      <c r="D47" s="244"/>
      <c r="E47" s="244"/>
      <c r="F47" s="244"/>
      <c r="G47" s="244"/>
      <c r="H47" s="434"/>
      <c r="I47" s="245"/>
      <c r="J47" s="245"/>
      <c r="K47" s="337"/>
      <c r="L47" s="249"/>
      <c r="M47" s="250"/>
      <c r="N47" s="98" t="e">
        <f t="shared" si="0"/>
        <v>#DIV/0!</v>
      </c>
      <c r="O47" s="324">
        <f>FŐLAP!$E$8</f>
        <v>0</v>
      </c>
      <c r="P47" s="323">
        <f>FŐLAP!$C$10</f>
        <v>0</v>
      </c>
      <c r="Q47" s="325" t="s">
        <v>549</v>
      </c>
    </row>
    <row r="48" spans="1:17" ht="50.1" hidden="1" customHeight="1" collapsed="1" x14ac:dyDescent="0.25">
      <c r="A48" s="101" t="s">
        <v>162</v>
      </c>
      <c r="B48" s="337"/>
      <c r="C48" s="413"/>
      <c r="D48" s="244"/>
      <c r="E48" s="244"/>
      <c r="F48" s="244"/>
      <c r="G48" s="244"/>
      <c r="H48" s="434"/>
      <c r="I48" s="245"/>
      <c r="J48" s="245"/>
      <c r="K48" s="337"/>
      <c r="L48" s="249"/>
      <c r="M48" s="250"/>
      <c r="N48" s="98" t="e">
        <f t="shared" si="0"/>
        <v>#DIV/0!</v>
      </c>
      <c r="O48" s="324">
        <f>FŐLAP!$E$8</f>
        <v>0</v>
      </c>
      <c r="P48" s="323">
        <f>FŐLAP!$C$10</f>
        <v>0</v>
      </c>
      <c r="Q48" s="325" t="s">
        <v>549</v>
      </c>
    </row>
    <row r="49" spans="1:17" ht="50.1" hidden="1" customHeight="1" x14ac:dyDescent="0.25">
      <c r="A49" s="100" t="s">
        <v>163</v>
      </c>
      <c r="B49" s="337"/>
      <c r="C49" s="413"/>
      <c r="D49" s="244"/>
      <c r="E49" s="244"/>
      <c r="F49" s="244"/>
      <c r="G49" s="244"/>
      <c r="H49" s="434"/>
      <c r="I49" s="245"/>
      <c r="J49" s="245"/>
      <c r="K49" s="337"/>
      <c r="L49" s="249"/>
      <c r="M49" s="250"/>
      <c r="N49" s="98" t="e">
        <f t="shared" si="0"/>
        <v>#DIV/0!</v>
      </c>
      <c r="O49" s="324">
        <f>FŐLAP!$E$8</f>
        <v>0</v>
      </c>
      <c r="P49" s="323">
        <f>FŐLAP!$C$10</f>
        <v>0</v>
      </c>
      <c r="Q49" s="325" t="s">
        <v>549</v>
      </c>
    </row>
    <row r="50" spans="1:17" ht="50.1" hidden="1" customHeight="1" x14ac:dyDescent="0.25">
      <c r="A50" s="100" t="s">
        <v>164</v>
      </c>
      <c r="B50" s="337"/>
      <c r="C50" s="413"/>
      <c r="D50" s="244"/>
      <c r="E50" s="244"/>
      <c r="F50" s="244"/>
      <c r="G50" s="244"/>
      <c r="H50" s="434"/>
      <c r="I50" s="245"/>
      <c r="J50" s="245"/>
      <c r="K50" s="337"/>
      <c r="L50" s="249"/>
      <c r="M50" s="250"/>
      <c r="N50" s="98" t="e">
        <f t="shared" si="0"/>
        <v>#DIV/0!</v>
      </c>
      <c r="O50" s="324">
        <f>FŐLAP!$E$8</f>
        <v>0</v>
      </c>
      <c r="P50" s="323">
        <f>FŐLAP!$C$10</f>
        <v>0</v>
      </c>
      <c r="Q50" s="325" t="s">
        <v>549</v>
      </c>
    </row>
    <row r="51" spans="1:17" ht="50.1" hidden="1" customHeight="1" x14ac:dyDescent="0.25">
      <c r="A51" s="101" t="s">
        <v>165</v>
      </c>
      <c r="B51" s="337"/>
      <c r="C51" s="413"/>
      <c r="D51" s="244"/>
      <c r="E51" s="244"/>
      <c r="F51" s="244"/>
      <c r="G51" s="244"/>
      <c r="H51" s="434"/>
      <c r="I51" s="245"/>
      <c r="J51" s="245"/>
      <c r="K51" s="337"/>
      <c r="L51" s="249"/>
      <c r="M51" s="250"/>
      <c r="N51" s="98" t="e">
        <f t="shared" si="0"/>
        <v>#DIV/0!</v>
      </c>
      <c r="O51" s="324">
        <f>FŐLAP!$E$8</f>
        <v>0</v>
      </c>
      <c r="P51" s="323">
        <f>FŐLAP!$C$10</f>
        <v>0</v>
      </c>
      <c r="Q51" s="325" t="s">
        <v>549</v>
      </c>
    </row>
    <row r="52" spans="1:17" ht="50.1" hidden="1" customHeight="1" x14ac:dyDescent="0.25">
      <c r="A52" s="100" t="s">
        <v>166</v>
      </c>
      <c r="B52" s="337"/>
      <c r="C52" s="413"/>
      <c r="D52" s="244"/>
      <c r="E52" s="244"/>
      <c r="F52" s="244"/>
      <c r="G52" s="244"/>
      <c r="H52" s="434"/>
      <c r="I52" s="245"/>
      <c r="J52" s="245"/>
      <c r="K52" s="337"/>
      <c r="L52" s="249"/>
      <c r="M52" s="250"/>
      <c r="N52" s="98" t="e">
        <f t="shared" si="0"/>
        <v>#DIV/0!</v>
      </c>
      <c r="O52" s="324">
        <f>FŐLAP!$E$8</f>
        <v>0</v>
      </c>
      <c r="P52" s="323">
        <f>FŐLAP!$C$10</f>
        <v>0</v>
      </c>
      <c r="Q52" s="325" t="s">
        <v>549</v>
      </c>
    </row>
    <row r="53" spans="1:17" ht="50.1" hidden="1" customHeight="1" x14ac:dyDescent="0.25">
      <c r="A53" s="100" t="s">
        <v>167</v>
      </c>
      <c r="B53" s="337"/>
      <c r="C53" s="413"/>
      <c r="D53" s="244"/>
      <c r="E53" s="244"/>
      <c r="F53" s="244"/>
      <c r="G53" s="244"/>
      <c r="H53" s="434"/>
      <c r="I53" s="245"/>
      <c r="J53" s="245"/>
      <c r="K53" s="337"/>
      <c r="L53" s="249"/>
      <c r="M53" s="250"/>
      <c r="N53" s="98" t="e">
        <f t="shared" si="0"/>
        <v>#DIV/0!</v>
      </c>
      <c r="O53" s="324">
        <f>FŐLAP!$E$8</f>
        <v>0</v>
      </c>
      <c r="P53" s="323">
        <f>FŐLAP!$C$10</f>
        <v>0</v>
      </c>
      <c r="Q53" s="325" t="s">
        <v>549</v>
      </c>
    </row>
    <row r="54" spans="1:17" ht="50.1" hidden="1" customHeight="1" x14ac:dyDescent="0.25">
      <c r="A54" s="101" t="s">
        <v>168</v>
      </c>
      <c r="B54" s="337"/>
      <c r="C54" s="413"/>
      <c r="D54" s="244"/>
      <c r="E54" s="244"/>
      <c r="F54" s="244"/>
      <c r="G54" s="244"/>
      <c r="H54" s="434"/>
      <c r="I54" s="245"/>
      <c r="J54" s="245"/>
      <c r="K54" s="337"/>
      <c r="L54" s="249"/>
      <c r="M54" s="250"/>
      <c r="N54" s="98" t="e">
        <f t="shared" si="0"/>
        <v>#DIV/0!</v>
      </c>
      <c r="O54" s="324">
        <f>FŐLAP!$E$8</f>
        <v>0</v>
      </c>
      <c r="P54" s="323">
        <f>FŐLAP!$C$10</f>
        <v>0</v>
      </c>
      <c r="Q54" s="325" t="s">
        <v>549</v>
      </c>
    </row>
    <row r="55" spans="1:17" ht="50.1" hidden="1" customHeight="1" x14ac:dyDescent="0.25">
      <c r="A55" s="100" t="s">
        <v>169</v>
      </c>
      <c r="B55" s="337"/>
      <c r="C55" s="413"/>
      <c r="D55" s="244"/>
      <c r="E55" s="244"/>
      <c r="F55" s="244"/>
      <c r="G55" s="244"/>
      <c r="H55" s="434"/>
      <c r="I55" s="245"/>
      <c r="J55" s="245"/>
      <c r="K55" s="337"/>
      <c r="L55" s="249"/>
      <c r="M55" s="250"/>
      <c r="N55" s="98" t="e">
        <f t="shared" si="0"/>
        <v>#DIV/0!</v>
      </c>
      <c r="O55" s="324">
        <f>FŐLAP!$E$8</f>
        <v>0</v>
      </c>
      <c r="P55" s="323">
        <f>FŐLAP!$C$10</f>
        <v>0</v>
      </c>
      <c r="Q55" s="325" t="s">
        <v>549</v>
      </c>
    </row>
    <row r="56" spans="1:17" ht="50.1" hidden="1" customHeight="1" x14ac:dyDescent="0.25">
      <c r="A56" s="100" t="s">
        <v>170</v>
      </c>
      <c r="B56" s="337"/>
      <c r="C56" s="413"/>
      <c r="D56" s="244"/>
      <c r="E56" s="244"/>
      <c r="F56" s="244"/>
      <c r="G56" s="244"/>
      <c r="H56" s="434"/>
      <c r="I56" s="245"/>
      <c r="J56" s="245"/>
      <c r="K56" s="337"/>
      <c r="L56" s="249"/>
      <c r="M56" s="250"/>
      <c r="N56" s="98" t="e">
        <f t="shared" si="0"/>
        <v>#DIV/0!</v>
      </c>
      <c r="O56" s="324">
        <f>FŐLAP!$E$8</f>
        <v>0</v>
      </c>
      <c r="P56" s="323">
        <f>FŐLAP!$C$10</f>
        <v>0</v>
      </c>
      <c r="Q56" s="325" t="s">
        <v>549</v>
      </c>
    </row>
    <row r="57" spans="1:17" ht="50.1" hidden="1" customHeight="1" x14ac:dyDescent="0.25">
      <c r="A57" s="101" t="s">
        <v>171</v>
      </c>
      <c r="B57" s="337"/>
      <c r="C57" s="413"/>
      <c r="D57" s="244"/>
      <c r="E57" s="244"/>
      <c r="F57" s="244"/>
      <c r="G57" s="244"/>
      <c r="H57" s="434"/>
      <c r="I57" s="245"/>
      <c r="J57" s="245"/>
      <c r="K57" s="337"/>
      <c r="L57" s="249"/>
      <c r="M57" s="250"/>
      <c r="N57" s="98" t="e">
        <f t="shared" si="0"/>
        <v>#DIV/0!</v>
      </c>
      <c r="O57" s="324">
        <f>FŐLAP!$E$8</f>
        <v>0</v>
      </c>
      <c r="P57" s="323">
        <f>FŐLAP!$C$10</f>
        <v>0</v>
      </c>
      <c r="Q57" s="325" t="s">
        <v>549</v>
      </c>
    </row>
    <row r="58" spans="1:17" ht="50.1" hidden="1" customHeight="1" x14ac:dyDescent="0.25">
      <c r="A58" s="100" t="s">
        <v>172</v>
      </c>
      <c r="B58" s="337"/>
      <c r="C58" s="413"/>
      <c r="D58" s="244"/>
      <c r="E58" s="244"/>
      <c r="F58" s="244"/>
      <c r="G58" s="244"/>
      <c r="H58" s="434"/>
      <c r="I58" s="245"/>
      <c r="J58" s="245"/>
      <c r="K58" s="337"/>
      <c r="L58" s="249"/>
      <c r="M58" s="250"/>
      <c r="N58" s="98" t="e">
        <f t="shared" si="0"/>
        <v>#DIV/0!</v>
      </c>
      <c r="O58" s="324">
        <f>FŐLAP!$E$8</f>
        <v>0</v>
      </c>
      <c r="P58" s="323">
        <f>FŐLAP!$C$10</f>
        <v>0</v>
      </c>
      <c r="Q58" s="325" t="s">
        <v>549</v>
      </c>
    </row>
    <row r="59" spans="1:17" ht="50.1" hidden="1" customHeight="1" collapsed="1" x14ac:dyDescent="0.25">
      <c r="A59" s="100" t="s">
        <v>173</v>
      </c>
      <c r="B59" s="337"/>
      <c r="C59" s="413"/>
      <c r="D59" s="244"/>
      <c r="E59" s="244"/>
      <c r="F59" s="244"/>
      <c r="G59" s="244"/>
      <c r="H59" s="434"/>
      <c r="I59" s="245"/>
      <c r="J59" s="245"/>
      <c r="K59" s="337"/>
      <c r="L59" s="249"/>
      <c r="M59" s="250"/>
      <c r="N59" s="98" t="e">
        <f t="shared" si="0"/>
        <v>#DIV/0!</v>
      </c>
      <c r="O59" s="324">
        <f>FŐLAP!$E$8</f>
        <v>0</v>
      </c>
      <c r="P59" s="323">
        <f>FŐLAP!$C$10</f>
        <v>0</v>
      </c>
      <c r="Q59" s="325" t="s">
        <v>549</v>
      </c>
    </row>
    <row r="60" spans="1:17" ht="50.1" hidden="1" customHeight="1" x14ac:dyDescent="0.25">
      <c r="A60" s="100" t="s">
        <v>174</v>
      </c>
      <c r="B60" s="337"/>
      <c r="C60" s="413"/>
      <c r="D60" s="244"/>
      <c r="E60" s="244"/>
      <c r="F60" s="244"/>
      <c r="G60" s="244"/>
      <c r="H60" s="434"/>
      <c r="I60" s="245"/>
      <c r="J60" s="245"/>
      <c r="K60" s="337"/>
      <c r="L60" s="249"/>
      <c r="M60" s="250"/>
      <c r="N60" s="98" t="e">
        <f t="shared" si="0"/>
        <v>#DIV/0!</v>
      </c>
      <c r="O60" s="324">
        <f>FŐLAP!$E$8</f>
        <v>0</v>
      </c>
      <c r="P60" s="323">
        <f>FŐLAP!$C$10</f>
        <v>0</v>
      </c>
      <c r="Q60" s="325" t="s">
        <v>549</v>
      </c>
    </row>
    <row r="61" spans="1:17" ht="50.1" hidden="1" customHeight="1" x14ac:dyDescent="0.25">
      <c r="A61" s="100" t="s">
        <v>175</v>
      </c>
      <c r="B61" s="337"/>
      <c r="C61" s="413"/>
      <c r="D61" s="244"/>
      <c r="E61" s="244"/>
      <c r="F61" s="244"/>
      <c r="G61" s="244"/>
      <c r="H61" s="434"/>
      <c r="I61" s="245"/>
      <c r="J61" s="245"/>
      <c r="K61" s="337"/>
      <c r="L61" s="249"/>
      <c r="M61" s="250"/>
      <c r="N61" s="98" t="e">
        <f t="shared" si="0"/>
        <v>#DIV/0!</v>
      </c>
      <c r="O61" s="324">
        <f>FŐLAP!$E$8</f>
        <v>0</v>
      </c>
      <c r="P61" s="323">
        <f>FŐLAP!$C$10</f>
        <v>0</v>
      </c>
      <c r="Q61" s="325" t="s">
        <v>549</v>
      </c>
    </row>
    <row r="62" spans="1:17" ht="50.1" hidden="1" customHeight="1" x14ac:dyDescent="0.25">
      <c r="A62" s="101" t="s">
        <v>176</v>
      </c>
      <c r="B62" s="337"/>
      <c r="C62" s="413"/>
      <c r="D62" s="244"/>
      <c r="E62" s="244"/>
      <c r="F62" s="244"/>
      <c r="G62" s="244"/>
      <c r="H62" s="434"/>
      <c r="I62" s="245"/>
      <c r="J62" s="245"/>
      <c r="K62" s="337"/>
      <c r="L62" s="249"/>
      <c r="M62" s="250"/>
      <c r="N62" s="98" t="e">
        <f t="shared" si="0"/>
        <v>#DIV/0!</v>
      </c>
      <c r="O62" s="324">
        <f>FŐLAP!$E$8</f>
        <v>0</v>
      </c>
      <c r="P62" s="323">
        <f>FŐLAP!$C$10</f>
        <v>0</v>
      </c>
      <c r="Q62" s="325" t="s">
        <v>549</v>
      </c>
    </row>
    <row r="63" spans="1:17" ht="50.1" hidden="1" customHeight="1" x14ac:dyDescent="0.25">
      <c r="A63" s="100" t="s">
        <v>177</v>
      </c>
      <c r="B63" s="337"/>
      <c r="C63" s="413"/>
      <c r="D63" s="244"/>
      <c r="E63" s="244"/>
      <c r="F63" s="244"/>
      <c r="G63" s="244"/>
      <c r="H63" s="434"/>
      <c r="I63" s="245"/>
      <c r="J63" s="245"/>
      <c r="K63" s="337"/>
      <c r="L63" s="249"/>
      <c r="M63" s="250"/>
      <c r="N63" s="98" t="e">
        <f t="shared" si="0"/>
        <v>#DIV/0!</v>
      </c>
      <c r="O63" s="324">
        <f>FŐLAP!$E$8</f>
        <v>0</v>
      </c>
      <c r="P63" s="323">
        <f>FŐLAP!$C$10</f>
        <v>0</v>
      </c>
      <c r="Q63" s="325" t="s">
        <v>549</v>
      </c>
    </row>
    <row r="64" spans="1:17" ht="50.1" hidden="1" customHeight="1" x14ac:dyDescent="0.25">
      <c r="A64" s="100" t="s">
        <v>178</v>
      </c>
      <c r="B64" s="337"/>
      <c r="C64" s="413"/>
      <c r="D64" s="244"/>
      <c r="E64" s="244"/>
      <c r="F64" s="244"/>
      <c r="G64" s="244"/>
      <c r="H64" s="434"/>
      <c r="I64" s="245"/>
      <c r="J64" s="245"/>
      <c r="K64" s="337"/>
      <c r="L64" s="249"/>
      <c r="M64" s="250"/>
      <c r="N64" s="98" t="e">
        <f t="shared" si="0"/>
        <v>#DIV/0!</v>
      </c>
      <c r="O64" s="324">
        <f>FŐLAP!$E$8</f>
        <v>0</v>
      </c>
      <c r="P64" s="323">
        <f>FŐLAP!$C$10</f>
        <v>0</v>
      </c>
      <c r="Q64" s="325" t="s">
        <v>549</v>
      </c>
    </row>
    <row r="65" spans="1:17" ht="50.1" hidden="1" customHeight="1" x14ac:dyDescent="0.25">
      <c r="A65" s="101" t="s">
        <v>179</v>
      </c>
      <c r="B65" s="337"/>
      <c r="C65" s="413"/>
      <c r="D65" s="244"/>
      <c r="E65" s="244"/>
      <c r="F65" s="244"/>
      <c r="G65" s="244"/>
      <c r="H65" s="434"/>
      <c r="I65" s="245"/>
      <c r="J65" s="245"/>
      <c r="K65" s="337"/>
      <c r="L65" s="249"/>
      <c r="M65" s="250"/>
      <c r="N65" s="98" t="e">
        <f t="shared" si="0"/>
        <v>#DIV/0!</v>
      </c>
      <c r="O65" s="324">
        <f>FŐLAP!$E$8</f>
        <v>0</v>
      </c>
      <c r="P65" s="323">
        <f>FŐLAP!$C$10</f>
        <v>0</v>
      </c>
      <c r="Q65" s="325" t="s">
        <v>549</v>
      </c>
    </row>
    <row r="66" spans="1:17" ht="50.1" hidden="1" customHeight="1" x14ac:dyDescent="0.25">
      <c r="A66" s="100" t="s">
        <v>180</v>
      </c>
      <c r="B66" s="337"/>
      <c r="C66" s="413"/>
      <c r="D66" s="244"/>
      <c r="E66" s="244"/>
      <c r="F66" s="244"/>
      <c r="G66" s="244"/>
      <c r="H66" s="434"/>
      <c r="I66" s="245"/>
      <c r="J66" s="245"/>
      <c r="K66" s="337"/>
      <c r="L66" s="249"/>
      <c r="M66" s="250"/>
      <c r="N66" s="98" t="e">
        <f t="shared" si="0"/>
        <v>#DIV/0!</v>
      </c>
      <c r="O66" s="324">
        <f>FŐLAP!$E$8</f>
        <v>0</v>
      </c>
      <c r="P66" s="323">
        <f>FŐLAP!$C$10</f>
        <v>0</v>
      </c>
      <c r="Q66" s="325" t="s">
        <v>549</v>
      </c>
    </row>
    <row r="67" spans="1:17" ht="50.1" hidden="1" customHeight="1" x14ac:dyDescent="0.25">
      <c r="A67" s="100" t="s">
        <v>181</v>
      </c>
      <c r="B67" s="337"/>
      <c r="C67" s="413"/>
      <c r="D67" s="244"/>
      <c r="E67" s="244"/>
      <c r="F67" s="244"/>
      <c r="G67" s="244"/>
      <c r="H67" s="434"/>
      <c r="I67" s="245"/>
      <c r="J67" s="245"/>
      <c r="K67" s="337"/>
      <c r="L67" s="249"/>
      <c r="M67" s="250"/>
      <c r="N67" s="98" t="e">
        <f t="shared" si="0"/>
        <v>#DIV/0!</v>
      </c>
      <c r="O67" s="324">
        <f>FŐLAP!$E$8</f>
        <v>0</v>
      </c>
      <c r="P67" s="323">
        <f>FŐLAP!$C$10</f>
        <v>0</v>
      </c>
      <c r="Q67" s="325" t="s">
        <v>549</v>
      </c>
    </row>
    <row r="68" spans="1:17" ht="50.1" hidden="1" customHeight="1" x14ac:dyDescent="0.25">
      <c r="A68" s="101" t="s">
        <v>182</v>
      </c>
      <c r="B68" s="337"/>
      <c r="C68" s="413"/>
      <c r="D68" s="244"/>
      <c r="E68" s="244"/>
      <c r="F68" s="244"/>
      <c r="G68" s="244"/>
      <c r="H68" s="434"/>
      <c r="I68" s="245"/>
      <c r="J68" s="245"/>
      <c r="K68" s="337"/>
      <c r="L68" s="249"/>
      <c r="M68" s="250"/>
      <c r="N68" s="98" t="e">
        <f t="shared" si="0"/>
        <v>#DIV/0!</v>
      </c>
      <c r="O68" s="324">
        <f>FŐLAP!$E$8</f>
        <v>0</v>
      </c>
      <c r="P68" s="323">
        <f>FŐLAP!$C$10</f>
        <v>0</v>
      </c>
      <c r="Q68" s="325" t="s">
        <v>549</v>
      </c>
    </row>
    <row r="69" spans="1:17" ht="50.1" hidden="1" customHeight="1" x14ac:dyDescent="0.25">
      <c r="A69" s="100" t="s">
        <v>183</v>
      </c>
      <c r="B69" s="337"/>
      <c r="C69" s="413"/>
      <c r="D69" s="244"/>
      <c r="E69" s="244"/>
      <c r="F69" s="244"/>
      <c r="G69" s="244"/>
      <c r="H69" s="434"/>
      <c r="I69" s="245"/>
      <c r="J69" s="245"/>
      <c r="K69" s="337"/>
      <c r="L69" s="249"/>
      <c r="M69" s="250"/>
      <c r="N69" s="98" t="e">
        <f t="shared" si="0"/>
        <v>#DIV/0!</v>
      </c>
      <c r="O69" s="324">
        <f>FŐLAP!$E$8</f>
        <v>0</v>
      </c>
      <c r="P69" s="323">
        <f>FŐLAP!$C$10</f>
        <v>0</v>
      </c>
      <c r="Q69" s="325" t="s">
        <v>549</v>
      </c>
    </row>
    <row r="70" spans="1:17" ht="50.1" hidden="1" customHeight="1" collapsed="1" x14ac:dyDescent="0.25">
      <c r="A70" s="100" t="s">
        <v>184</v>
      </c>
      <c r="B70" s="337"/>
      <c r="C70" s="413"/>
      <c r="D70" s="244"/>
      <c r="E70" s="244"/>
      <c r="F70" s="244"/>
      <c r="G70" s="244"/>
      <c r="H70" s="434"/>
      <c r="I70" s="245"/>
      <c r="J70" s="245"/>
      <c r="K70" s="337"/>
      <c r="L70" s="249"/>
      <c r="M70" s="250"/>
      <c r="N70" s="98" t="e">
        <f t="shared" si="0"/>
        <v>#DIV/0!</v>
      </c>
      <c r="O70" s="324">
        <f>FŐLAP!$E$8</f>
        <v>0</v>
      </c>
      <c r="P70" s="323">
        <f>FŐLAP!$C$10</f>
        <v>0</v>
      </c>
      <c r="Q70" s="325" t="s">
        <v>549</v>
      </c>
    </row>
    <row r="71" spans="1:17" ht="50.1" hidden="1" customHeight="1" x14ac:dyDescent="0.25">
      <c r="A71" s="101" t="s">
        <v>185</v>
      </c>
      <c r="B71" s="337"/>
      <c r="C71" s="413"/>
      <c r="D71" s="244"/>
      <c r="E71" s="244"/>
      <c r="F71" s="244"/>
      <c r="G71" s="244"/>
      <c r="H71" s="434"/>
      <c r="I71" s="245"/>
      <c r="J71" s="245"/>
      <c r="K71" s="337"/>
      <c r="L71" s="249"/>
      <c r="M71" s="250"/>
      <c r="N71" s="98" t="e">
        <f t="shared" si="0"/>
        <v>#DIV/0!</v>
      </c>
      <c r="O71" s="324">
        <f>FŐLAP!$E$8</f>
        <v>0</v>
      </c>
      <c r="P71" s="323">
        <f>FŐLAP!$C$10</f>
        <v>0</v>
      </c>
      <c r="Q71" s="325" t="s">
        <v>549</v>
      </c>
    </row>
    <row r="72" spans="1:17" ht="50.1" hidden="1" customHeight="1" x14ac:dyDescent="0.25">
      <c r="A72" s="100" t="s">
        <v>186</v>
      </c>
      <c r="B72" s="337"/>
      <c r="C72" s="413"/>
      <c r="D72" s="244"/>
      <c r="E72" s="244"/>
      <c r="F72" s="244"/>
      <c r="G72" s="244"/>
      <c r="H72" s="434"/>
      <c r="I72" s="245"/>
      <c r="J72" s="245"/>
      <c r="K72" s="337"/>
      <c r="L72" s="249"/>
      <c r="M72" s="250"/>
      <c r="N72" s="98" t="e">
        <f t="shared" si="0"/>
        <v>#DIV/0!</v>
      </c>
      <c r="O72" s="324">
        <f>FŐLAP!$E$8</f>
        <v>0</v>
      </c>
      <c r="P72" s="323">
        <f>FŐLAP!$C$10</f>
        <v>0</v>
      </c>
      <c r="Q72" s="325" t="s">
        <v>549</v>
      </c>
    </row>
    <row r="73" spans="1:17" ht="50.1" hidden="1" customHeight="1" x14ac:dyDescent="0.25">
      <c r="A73" s="100" t="s">
        <v>187</v>
      </c>
      <c r="B73" s="337"/>
      <c r="C73" s="413"/>
      <c r="D73" s="244"/>
      <c r="E73" s="244"/>
      <c r="F73" s="244"/>
      <c r="G73" s="244"/>
      <c r="H73" s="434"/>
      <c r="I73" s="245"/>
      <c r="J73" s="245"/>
      <c r="K73" s="337"/>
      <c r="L73" s="249"/>
      <c r="M73" s="250"/>
      <c r="N73" s="98" t="e">
        <f t="shared" si="0"/>
        <v>#DIV/0!</v>
      </c>
      <c r="O73" s="324">
        <f>FŐLAP!$E$8</f>
        <v>0</v>
      </c>
      <c r="P73" s="323">
        <f>FŐLAP!$C$10</f>
        <v>0</v>
      </c>
      <c r="Q73" s="325" t="s">
        <v>549</v>
      </c>
    </row>
    <row r="74" spans="1:17" ht="50.1" hidden="1" customHeight="1" x14ac:dyDescent="0.25">
      <c r="A74" s="101" t="s">
        <v>188</v>
      </c>
      <c r="B74" s="337"/>
      <c r="C74" s="413"/>
      <c r="D74" s="244"/>
      <c r="E74" s="244"/>
      <c r="F74" s="244"/>
      <c r="G74" s="244"/>
      <c r="H74" s="434"/>
      <c r="I74" s="245"/>
      <c r="J74" s="245"/>
      <c r="K74" s="337"/>
      <c r="L74" s="249"/>
      <c r="M74" s="250"/>
      <c r="N74" s="98" t="e">
        <f t="shared" ref="N74:N137" si="1">IF(M74&lt;0,0,1-(M74/L74))</f>
        <v>#DIV/0!</v>
      </c>
      <c r="O74" s="324">
        <f>FŐLAP!$E$8</f>
        <v>0</v>
      </c>
      <c r="P74" s="323">
        <f>FŐLAP!$C$10</f>
        <v>0</v>
      </c>
      <c r="Q74" s="325" t="s">
        <v>549</v>
      </c>
    </row>
    <row r="75" spans="1:17" ht="50.1" hidden="1" customHeight="1" x14ac:dyDescent="0.25">
      <c r="A75" s="100" t="s">
        <v>189</v>
      </c>
      <c r="B75" s="337"/>
      <c r="C75" s="413"/>
      <c r="D75" s="244"/>
      <c r="E75" s="244"/>
      <c r="F75" s="244"/>
      <c r="G75" s="244"/>
      <c r="H75" s="434"/>
      <c r="I75" s="245"/>
      <c r="J75" s="245"/>
      <c r="K75" s="337"/>
      <c r="L75" s="249"/>
      <c r="M75" s="250"/>
      <c r="N75" s="98" t="e">
        <f t="shared" si="1"/>
        <v>#DIV/0!</v>
      </c>
      <c r="O75" s="324">
        <f>FŐLAP!$E$8</f>
        <v>0</v>
      </c>
      <c r="P75" s="323">
        <f>FŐLAP!$C$10</f>
        <v>0</v>
      </c>
      <c r="Q75" s="325" t="s">
        <v>549</v>
      </c>
    </row>
    <row r="76" spans="1:17" ht="50.1" hidden="1" customHeight="1" x14ac:dyDescent="0.25">
      <c r="A76" s="100" t="s">
        <v>190</v>
      </c>
      <c r="B76" s="337"/>
      <c r="C76" s="413"/>
      <c r="D76" s="244"/>
      <c r="E76" s="244"/>
      <c r="F76" s="244"/>
      <c r="G76" s="244"/>
      <c r="H76" s="434"/>
      <c r="I76" s="245"/>
      <c r="J76" s="245"/>
      <c r="K76" s="337"/>
      <c r="L76" s="249"/>
      <c r="M76" s="250"/>
      <c r="N76" s="98" t="e">
        <f t="shared" si="1"/>
        <v>#DIV/0!</v>
      </c>
      <c r="O76" s="324">
        <f>FŐLAP!$E$8</f>
        <v>0</v>
      </c>
      <c r="P76" s="323">
        <f>FŐLAP!$C$10</f>
        <v>0</v>
      </c>
      <c r="Q76" s="325" t="s">
        <v>549</v>
      </c>
    </row>
    <row r="77" spans="1:17" ht="50.1" hidden="1" customHeight="1" x14ac:dyDescent="0.25">
      <c r="A77" s="100" t="s">
        <v>191</v>
      </c>
      <c r="B77" s="337"/>
      <c r="C77" s="413"/>
      <c r="D77" s="244"/>
      <c r="E77" s="244"/>
      <c r="F77" s="244"/>
      <c r="G77" s="244"/>
      <c r="H77" s="434"/>
      <c r="I77" s="245"/>
      <c r="J77" s="245"/>
      <c r="K77" s="337"/>
      <c r="L77" s="249"/>
      <c r="M77" s="250"/>
      <c r="N77" s="98" t="e">
        <f t="shared" si="1"/>
        <v>#DIV/0!</v>
      </c>
      <c r="O77" s="324">
        <f>FŐLAP!$E$8</f>
        <v>0</v>
      </c>
      <c r="P77" s="323">
        <f>FŐLAP!$C$10</f>
        <v>0</v>
      </c>
      <c r="Q77" s="325" t="s">
        <v>549</v>
      </c>
    </row>
    <row r="78" spans="1:17" ht="50.1" hidden="1" customHeight="1" x14ac:dyDescent="0.25">
      <c r="A78" s="100" t="s">
        <v>192</v>
      </c>
      <c r="B78" s="337"/>
      <c r="C78" s="413"/>
      <c r="D78" s="244"/>
      <c r="E78" s="244"/>
      <c r="F78" s="244"/>
      <c r="G78" s="244"/>
      <c r="H78" s="434"/>
      <c r="I78" s="245"/>
      <c r="J78" s="245"/>
      <c r="K78" s="337"/>
      <c r="L78" s="249"/>
      <c r="M78" s="250"/>
      <c r="N78" s="98" t="e">
        <f t="shared" si="1"/>
        <v>#DIV/0!</v>
      </c>
      <c r="O78" s="324">
        <f>FŐLAP!$E$8</f>
        <v>0</v>
      </c>
      <c r="P78" s="323">
        <f>FŐLAP!$C$10</f>
        <v>0</v>
      </c>
      <c r="Q78" s="325" t="s">
        <v>549</v>
      </c>
    </row>
    <row r="79" spans="1:17" ht="50.1" hidden="1" customHeight="1" x14ac:dyDescent="0.25">
      <c r="A79" s="101" t="s">
        <v>193</v>
      </c>
      <c r="B79" s="337"/>
      <c r="C79" s="413"/>
      <c r="D79" s="244"/>
      <c r="E79" s="244"/>
      <c r="F79" s="244"/>
      <c r="G79" s="244"/>
      <c r="H79" s="434"/>
      <c r="I79" s="245"/>
      <c r="J79" s="245"/>
      <c r="K79" s="337"/>
      <c r="L79" s="249"/>
      <c r="M79" s="250"/>
      <c r="N79" s="98" t="e">
        <f t="shared" si="1"/>
        <v>#DIV/0!</v>
      </c>
      <c r="O79" s="324">
        <f>FŐLAP!$E$8</f>
        <v>0</v>
      </c>
      <c r="P79" s="323">
        <f>FŐLAP!$C$10</f>
        <v>0</v>
      </c>
      <c r="Q79" s="325" t="s">
        <v>549</v>
      </c>
    </row>
    <row r="80" spans="1:17" ht="50.1" hidden="1" customHeight="1" x14ac:dyDescent="0.25">
      <c r="A80" s="100" t="s">
        <v>194</v>
      </c>
      <c r="B80" s="337"/>
      <c r="C80" s="413"/>
      <c r="D80" s="244"/>
      <c r="E80" s="244"/>
      <c r="F80" s="244"/>
      <c r="G80" s="244"/>
      <c r="H80" s="434"/>
      <c r="I80" s="245"/>
      <c r="J80" s="245"/>
      <c r="K80" s="337"/>
      <c r="L80" s="249"/>
      <c r="M80" s="250"/>
      <c r="N80" s="98" t="e">
        <f t="shared" si="1"/>
        <v>#DIV/0!</v>
      </c>
      <c r="O80" s="324">
        <f>FŐLAP!$E$8</f>
        <v>0</v>
      </c>
      <c r="P80" s="323">
        <f>FŐLAP!$C$10</f>
        <v>0</v>
      </c>
      <c r="Q80" s="325" t="s">
        <v>549</v>
      </c>
    </row>
    <row r="81" spans="1:17" ht="50.1" hidden="1" customHeight="1" collapsed="1" x14ac:dyDescent="0.25">
      <c r="A81" s="100" t="s">
        <v>195</v>
      </c>
      <c r="B81" s="337"/>
      <c r="C81" s="413"/>
      <c r="D81" s="244"/>
      <c r="E81" s="244"/>
      <c r="F81" s="244"/>
      <c r="G81" s="244"/>
      <c r="H81" s="434"/>
      <c r="I81" s="245"/>
      <c r="J81" s="245"/>
      <c r="K81" s="337"/>
      <c r="L81" s="249"/>
      <c r="M81" s="250"/>
      <c r="N81" s="98" t="e">
        <f t="shared" si="1"/>
        <v>#DIV/0!</v>
      </c>
      <c r="O81" s="324">
        <f>FŐLAP!$E$8</f>
        <v>0</v>
      </c>
      <c r="P81" s="323">
        <f>FŐLAP!$C$10</f>
        <v>0</v>
      </c>
      <c r="Q81" s="325" t="s">
        <v>549</v>
      </c>
    </row>
    <row r="82" spans="1:17" ht="50.1" hidden="1" customHeight="1" x14ac:dyDescent="0.25">
      <c r="A82" s="101" t="s">
        <v>196</v>
      </c>
      <c r="B82" s="337"/>
      <c r="C82" s="413"/>
      <c r="D82" s="244"/>
      <c r="E82" s="244"/>
      <c r="F82" s="244"/>
      <c r="G82" s="244"/>
      <c r="H82" s="434"/>
      <c r="I82" s="245"/>
      <c r="J82" s="245"/>
      <c r="K82" s="337"/>
      <c r="L82" s="249"/>
      <c r="M82" s="250"/>
      <c r="N82" s="98" t="e">
        <f t="shared" si="1"/>
        <v>#DIV/0!</v>
      </c>
      <c r="O82" s="324">
        <f>FŐLAP!$E$8</f>
        <v>0</v>
      </c>
      <c r="P82" s="323">
        <f>FŐLAP!$C$10</f>
        <v>0</v>
      </c>
      <c r="Q82" s="325" t="s">
        <v>549</v>
      </c>
    </row>
    <row r="83" spans="1:17" ht="50.1" hidden="1" customHeight="1" x14ac:dyDescent="0.25">
      <c r="A83" s="100" t="s">
        <v>197</v>
      </c>
      <c r="B83" s="337"/>
      <c r="C83" s="413"/>
      <c r="D83" s="244"/>
      <c r="E83" s="244"/>
      <c r="F83" s="244"/>
      <c r="G83" s="244"/>
      <c r="H83" s="434"/>
      <c r="I83" s="245"/>
      <c r="J83" s="245"/>
      <c r="K83" s="337"/>
      <c r="L83" s="249"/>
      <c r="M83" s="250"/>
      <c r="N83" s="98" t="e">
        <f t="shared" si="1"/>
        <v>#DIV/0!</v>
      </c>
      <c r="O83" s="324">
        <f>FŐLAP!$E$8</f>
        <v>0</v>
      </c>
      <c r="P83" s="323">
        <f>FŐLAP!$C$10</f>
        <v>0</v>
      </c>
      <c r="Q83" s="325" t="s">
        <v>549</v>
      </c>
    </row>
    <row r="84" spans="1:17" ht="50.1" hidden="1" customHeight="1" x14ac:dyDescent="0.25">
      <c r="A84" s="100" t="s">
        <v>198</v>
      </c>
      <c r="B84" s="337"/>
      <c r="C84" s="413"/>
      <c r="D84" s="244"/>
      <c r="E84" s="244"/>
      <c r="F84" s="244"/>
      <c r="G84" s="244"/>
      <c r="H84" s="434"/>
      <c r="I84" s="245"/>
      <c r="J84" s="245"/>
      <c r="K84" s="337"/>
      <c r="L84" s="249"/>
      <c r="M84" s="250"/>
      <c r="N84" s="98" t="e">
        <f t="shared" si="1"/>
        <v>#DIV/0!</v>
      </c>
      <c r="O84" s="324">
        <f>FŐLAP!$E$8</f>
        <v>0</v>
      </c>
      <c r="P84" s="323">
        <f>FŐLAP!$C$10</f>
        <v>0</v>
      </c>
      <c r="Q84" s="325" t="s">
        <v>549</v>
      </c>
    </row>
    <row r="85" spans="1:17" ht="50.1" hidden="1" customHeight="1" x14ac:dyDescent="0.25">
      <c r="A85" s="101" t="s">
        <v>199</v>
      </c>
      <c r="B85" s="337"/>
      <c r="C85" s="413"/>
      <c r="D85" s="244"/>
      <c r="E85" s="244"/>
      <c r="F85" s="244"/>
      <c r="G85" s="244"/>
      <c r="H85" s="434"/>
      <c r="I85" s="245"/>
      <c r="J85" s="245"/>
      <c r="K85" s="337"/>
      <c r="L85" s="249"/>
      <c r="M85" s="250"/>
      <c r="N85" s="98" t="e">
        <f t="shared" si="1"/>
        <v>#DIV/0!</v>
      </c>
      <c r="O85" s="324">
        <f>FŐLAP!$E$8</f>
        <v>0</v>
      </c>
      <c r="P85" s="323">
        <f>FŐLAP!$C$10</f>
        <v>0</v>
      </c>
      <c r="Q85" s="325" t="s">
        <v>549</v>
      </c>
    </row>
    <row r="86" spans="1:17" ht="50.1" hidden="1" customHeight="1" x14ac:dyDescent="0.25">
      <c r="A86" s="100" t="s">
        <v>200</v>
      </c>
      <c r="B86" s="337"/>
      <c r="C86" s="413"/>
      <c r="D86" s="244"/>
      <c r="E86" s="244"/>
      <c r="F86" s="244"/>
      <c r="G86" s="244"/>
      <c r="H86" s="434"/>
      <c r="I86" s="245"/>
      <c r="J86" s="245"/>
      <c r="K86" s="337"/>
      <c r="L86" s="249"/>
      <c r="M86" s="250"/>
      <c r="N86" s="98" t="e">
        <f t="shared" si="1"/>
        <v>#DIV/0!</v>
      </c>
      <c r="O86" s="324">
        <f>FŐLAP!$E$8</f>
        <v>0</v>
      </c>
      <c r="P86" s="323">
        <f>FŐLAP!$C$10</f>
        <v>0</v>
      </c>
      <c r="Q86" s="325" t="s">
        <v>549</v>
      </c>
    </row>
    <row r="87" spans="1:17" ht="50.1" hidden="1" customHeight="1" x14ac:dyDescent="0.25">
      <c r="A87" s="100" t="s">
        <v>201</v>
      </c>
      <c r="B87" s="337"/>
      <c r="C87" s="413"/>
      <c r="D87" s="244"/>
      <c r="E87" s="244"/>
      <c r="F87" s="244"/>
      <c r="G87" s="244"/>
      <c r="H87" s="434"/>
      <c r="I87" s="245"/>
      <c r="J87" s="245"/>
      <c r="K87" s="337"/>
      <c r="L87" s="249"/>
      <c r="M87" s="250"/>
      <c r="N87" s="98" t="e">
        <f t="shared" si="1"/>
        <v>#DIV/0!</v>
      </c>
      <c r="O87" s="324">
        <f>FŐLAP!$E$8</f>
        <v>0</v>
      </c>
      <c r="P87" s="323">
        <f>FŐLAP!$C$10</f>
        <v>0</v>
      </c>
      <c r="Q87" s="325" t="s">
        <v>549</v>
      </c>
    </row>
    <row r="88" spans="1:17" ht="50.1" hidden="1" customHeight="1" x14ac:dyDescent="0.25">
      <c r="A88" s="101" t="s">
        <v>202</v>
      </c>
      <c r="B88" s="337"/>
      <c r="C88" s="413"/>
      <c r="D88" s="244"/>
      <c r="E88" s="244"/>
      <c r="F88" s="244"/>
      <c r="G88" s="244"/>
      <c r="H88" s="434"/>
      <c r="I88" s="245"/>
      <c r="J88" s="245"/>
      <c r="K88" s="337"/>
      <c r="L88" s="249"/>
      <c r="M88" s="250"/>
      <c r="N88" s="98" t="e">
        <f t="shared" si="1"/>
        <v>#DIV/0!</v>
      </c>
      <c r="O88" s="324">
        <f>FŐLAP!$E$8</f>
        <v>0</v>
      </c>
      <c r="P88" s="323">
        <f>FŐLAP!$C$10</f>
        <v>0</v>
      </c>
      <c r="Q88" s="325" t="s">
        <v>549</v>
      </c>
    </row>
    <row r="89" spans="1:17" ht="50.1" hidden="1" customHeight="1" x14ac:dyDescent="0.25">
      <c r="A89" s="100" t="s">
        <v>203</v>
      </c>
      <c r="B89" s="337"/>
      <c r="C89" s="413"/>
      <c r="D89" s="244"/>
      <c r="E89" s="244"/>
      <c r="F89" s="244"/>
      <c r="G89" s="244"/>
      <c r="H89" s="434"/>
      <c r="I89" s="245"/>
      <c r="J89" s="245"/>
      <c r="K89" s="337"/>
      <c r="L89" s="249"/>
      <c r="M89" s="250"/>
      <c r="N89" s="98" t="e">
        <f t="shared" si="1"/>
        <v>#DIV/0!</v>
      </c>
      <c r="O89" s="324">
        <f>FŐLAP!$E$8</f>
        <v>0</v>
      </c>
      <c r="P89" s="323">
        <f>FŐLAP!$C$10</f>
        <v>0</v>
      </c>
      <c r="Q89" s="325" t="s">
        <v>549</v>
      </c>
    </row>
    <row r="90" spans="1:17" ht="50.1" hidden="1" customHeight="1" x14ac:dyDescent="0.25">
      <c r="A90" s="100" t="s">
        <v>204</v>
      </c>
      <c r="B90" s="337"/>
      <c r="C90" s="413"/>
      <c r="D90" s="244"/>
      <c r="E90" s="244"/>
      <c r="F90" s="244"/>
      <c r="G90" s="244"/>
      <c r="H90" s="434"/>
      <c r="I90" s="245"/>
      <c r="J90" s="245"/>
      <c r="K90" s="337"/>
      <c r="L90" s="249"/>
      <c r="M90" s="250"/>
      <c r="N90" s="98" t="e">
        <f t="shared" si="1"/>
        <v>#DIV/0!</v>
      </c>
      <c r="O90" s="324">
        <f>FŐLAP!$E$8</f>
        <v>0</v>
      </c>
      <c r="P90" s="323">
        <f>FŐLAP!$C$10</f>
        <v>0</v>
      </c>
      <c r="Q90" s="325" t="s">
        <v>549</v>
      </c>
    </row>
    <row r="91" spans="1:17" ht="50.1" hidden="1" customHeight="1" x14ac:dyDescent="0.25">
      <c r="A91" s="101" t="s">
        <v>205</v>
      </c>
      <c r="B91" s="337"/>
      <c r="C91" s="413"/>
      <c r="D91" s="244"/>
      <c r="E91" s="244"/>
      <c r="F91" s="244"/>
      <c r="G91" s="244"/>
      <c r="H91" s="434"/>
      <c r="I91" s="245"/>
      <c r="J91" s="245"/>
      <c r="K91" s="337"/>
      <c r="L91" s="249"/>
      <c r="M91" s="250"/>
      <c r="N91" s="98" t="e">
        <f t="shared" si="1"/>
        <v>#DIV/0!</v>
      </c>
      <c r="O91" s="324">
        <f>FŐLAP!$E$8</f>
        <v>0</v>
      </c>
      <c r="P91" s="323">
        <f>FŐLAP!$C$10</f>
        <v>0</v>
      </c>
      <c r="Q91" s="325" t="s">
        <v>549</v>
      </c>
    </row>
    <row r="92" spans="1:17" ht="50.1" hidden="1" customHeight="1" x14ac:dyDescent="0.25">
      <c r="A92" s="100" t="s">
        <v>206</v>
      </c>
      <c r="B92" s="337"/>
      <c r="C92" s="413"/>
      <c r="D92" s="244"/>
      <c r="E92" s="244"/>
      <c r="F92" s="244"/>
      <c r="G92" s="244"/>
      <c r="H92" s="434"/>
      <c r="I92" s="245"/>
      <c r="J92" s="245"/>
      <c r="K92" s="337"/>
      <c r="L92" s="249"/>
      <c r="M92" s="250"/>
      <c r="N92" s="98" t="e">
        <f t="shared" si="1"/>
        <v>#DIV/0!</v>
      </c>
      <c r="O92" s="324">
        <f>FŐLAP!$E$8</f>
        <v>0</v>
      </c>
      <c r="P92" s="323">
        <f>FŐLAP!$C$10</f>
        <v>0</v>
      </c>
      <c r="Q92" s="325" t="s">
        <v>549</v>
      </c>
    </row>
    <row r="93" spans="1:17" ht="50.1" hidden="1" customHeight="1" x14ac:dyDescent="0.25">
      <c r="A93" s="100" t="s">
        <v>207</v>
      </c>
      <c r="B93" s="337"/>
      <c r="C93" s="413"/>
      <c r="D93" s="244"/>
      <c r="E93" s="244"/>
      <c r="F93" s="244"/>
      <c r="G93" s="244"/>
      <c r="H93" s="434"/>
      <c r="I93" s="245"/>
      <c r="J93" s="245"/>
      <c r="K93" s="337"/>
      <c r="L93" s="249"/>
      <c r="M93" s="250"/>
      <c r="N93" s="98" t="e">
        <f t="shared" si="1"/>
        <v>#DIV/0!</v>
      </c>
      <c r="O93" s="324">
        <f>FŐLAP!$E$8</f>
        <v>0</v>
      </c>
      <c r="P93" s="323">
        <f>FŐLAP!$C$10</f>
        <v>0</v>
      </c>
      <c r="Q93" s="325" t="s">
        <v>549</v>
      </c>
    </row>
    <row r="94" spans="1:17" ht="50.1" hidden="1" customHeight="1" x14ac:dyDescent="0.25">
      <c r="A94" s="100" t="s">
        <v>208</v>
      </c>
      <c r="B94" s="337"/>
      <c r="C94" s="413"/>
      <c r="D94" s="244"/>
      <c r="E94" s="244"/>
      <c r="F94" s="244"/>
      <c r="G94" s="244"/>
      <c r="H94" s="434"/>
      <c r="I94" s="245"/>
      <c r="J94" s="245"/>
      <c r="K94" s="337"/>
      <c r="L94" s="249"/>
      <c r="M94" s="250"/>
      <c r="N94" s="98" t="e">
        <f t="shared" si="1"/>
        <v>#DIV/0!</v>
      </c>
      <c r="O94" s="324">
        <f>FŐLAP!$E$8</f>
        <v>0</v>
      </c>
      <c r="P94" s="323">
        <f>FŐLAP!$C$10</f>
        <v>0</v>
      </c>
      <c r="Q94" s="325" t="s">
        <v>549</v>
      </c>
    </row>
    <row r="95" spans="1:17" ht="50.1" hidden="1" customHeight="1" x14ac:dyDescent="0.25">
      <c r="A95" s="100" t="s">
        <v>209</v>
      </c>
      <c r="B95" s="337"/>
      <c r="C95" s="413"/>
      <c r="D95" s="244"/>
      <c r="E95" s="244"/>
      <c r="F95" s="244"/>
      <c r="G95" s="244"/>
      <c r="H95" s="434"/>
      <c r="I95" s="245"/>
      <c r="J95" s="245"/>
      <c r="K95" s="337"/>
      <c r="L95" s="249"/>
      <c r="M95" s="250"/>
      <c r="N95" s="98" t="e">
        <f t="shared" si="1"/>
        <v>#DIV/0!</v>
      </c>
      <c r="O95" s="324">
        <f>FŐLAP!$E$8</f>
        <v>0</v>
      </c>
      <c r="P95" s="323">
        <f>FŐLAP!$C$10</f>
        <v>0</v>
      </c>
      <c r="Q95" s="325" t="s">
        <v>549</v>
      </c>
    </row>
    <row r="96" spans="1:17" ht="50.1" hidden="1" customHeight="1" x14ac:dyDescent="0.25">
      <c r="A96" s="101" t="s">
        <v>210</v>
      </c>
      <c r="B96" s="337"/>
      <c r="C96" s="413"/>
      <c r="D96" s="244"/>
      <c r="E96" s="244"/>
      <c r="F96" s="244"/>
      <c r="G96" s="244"/>
      <c r="H96" s="434"/>
      <c r="I96" s="245"/>
      <c r="J96" s="245"/>
      <c r="K96" s="337"/>
      <c r="L96" s="249"/>
      <c r="M96" s="250"/>
      <c r="N96" s="98" t="e">
        <f t="shared" si="1"/>
        <v>#DIV/0!</v>
      </c>
      <c r="O96" s="324">
        <f>FŐLAP!$E$8</f>
        <v>0</v>
      </c>
      <c r="P96" s="323">
        <f>FŐLAP!$C$10</f>
        <v>0</v>
      </c>
      <c r="Q96" s="325" t="s">
        <v>549</v>
      </c>
    </row>
    <row r="97" spans="1:17" ht="50.1" hidden="1" customHeight="1" x14ac:dyDescent="0.25">
      <c r="A97" s="100" t="s">
        <v>211</v>
      </c>
      <c r="B97" s="337"/>
      <c r="C97" s="413"/>
      <c r="D97" s="244"/>
      <c r="E97" s="244"/>
      <c r="F97" s="244"/>
      <c r="G97" s="244"/>
      <c r="H97" s="434"/>
      <c r="I97" s="245"/>
      <c r="J97" s="245"/>
      <c r="K97" s="337"/>
      <c r="L97" s="249"/>
      <c r="M97" s="250"/>
      <c r="N97" s="98" t="e">
        <f t="shared" si="1"/>
        <v>#DIV/0!</v>
      </c>
      <c r="O97" s="324">
        <f>FŐLAP!$E$8</f>
        <v>0</v>
      </c>
      <c r="P97" s="323">
        <f>FŐLAP!$C$10</f>
        <v>0</v>
      </c>
      <c r="Q97" s="325" t="s">
        <v>549</v>
      </c>
    </row>
    <row r="98" spans="1:17" ht="50.1" hidden="1" customHeight="1" x14ac:dyDescent="0.25">
      <c r="A98" s="100" t="s">
        <v>212</v>
      </c>
      <c r="B98" s="337"/>
      <c r="C98" s="413"/>
      <c r="D98" s="244"/>
      <c r="E98" s="244"/>
      <c r="F98" s="244"/>
      <c r="G98" s="244"/>
      <c r="H98" s="434"/>
      <c r="I98" s="245"/>
      <c r="J98" s="245"/>
      <c r="K98" s="337"/>
      <c r="L98" s="249"/>
      <c r="M98" s="250"/>
      <c r="N98" s="98" t="e">
        <f t="shared" si="1"/>
        <v>#DIV/0!</v>
      </c>
      <c r="O98" s="324">
        <f>FŐLAP!$E$8</f>
        <v>0</v>
      </c>
      <c r="P98" s="323">
        <f>FŐLAP!$C$10</f>
        <v>0</v>
      </c>
      <c r="Q98" s="325" t="s">
        <v>549</v>
      </c>
    </row>
    <row r="99" spans="1:17" ht="50.1" hidden="1" customHeight="1" x14ac:dyDescent="0.25">
      <c r="A99" s="101" t="s">
        <v>213</v>
      </c>
      <c r="B99" s="337"/>
      <c r="C99" s="413"/>
      <c r="D99" s="244"/>
      <c r="E99" s="244"/>
      <c r="F99" s="244"/>
      <c r="G99" s="244"/>
      <c r="H99" s="434"/>
      <c r="I99" s="245"/>
      <c r="J99" s="245"/>
      <c r="K99" s="337"/>
      <c r="L99" s="249"/>
      <c r="M99" s="250"/>
      <c r="N99" s="98" t="e">
        <f t="shared" si="1"/>
        <v>#DIV/0!</v>
      </c>
      <c r="O99" s="324">
        <f>FŐLAP!$E$8</f>
        <v>0</v>
      </c>
      <c r="P99" s="323">
        <f>FŐLAP!$C$10</f>
        <v>0</v>
      </c>
      <c r="Q99" s="325" t="s">
        <v>549</v>
      </c>
    </row>
    <row r="100" spans="1:17" ht="50.1" hidden="1" customHeight="1" x14ac:dyDescent="0.25">
      <c r="A100" s="100" t="s">
        <v>214</v>
      </c>
      <c r="B100" s="337"/>
      <c r="C100" s="413"/>
      <c r="D100" s="244"/>
      <c r="E100" s="244"/>
      <c r="F100" s="244"/>
      <c r="G100" s="244"/>
      <c r="H100" s="434"/>
      <c r="I100" s="245"/>
      <c r="J100" s="245"/>
      <c r="K100" s="337"/>
      <c r="L100" s="249"/>
      <c r="M100" s="250"/>
      <c r="N100" s="98" t="e">
        <f t="shared" si="1"/>
        <v>#DIV/0!</v>
      </c>
      <c r="O100" s="324">
        <f>FŐLAP!$E$8</f>
        <v>0</v>
      </c>
      <c r="P100" s="323">
        <f>FŐLAP!$C$10</f>
        <v>0</v>
      </c>
      <c r="Q100" s="325" t="s">
        <v>549</v>
      </c>
    </row>
    <row r="101" spans="1:17" ht="50.1" hidden="1" customHeight="1" x14ac:dyDescent="0.25">
      <c r="A101" s="100" t="s">
        <v>215</v>
      </c>
      <c r="B101" s="337"/>
      <c r="C101" s="413"/>
      <c r="D101" s="244"/>
      <c r="E101" s="244"/>
      <c r="F101" s="244"/>
      <c r="G101" s="244"/>
      <c r="H101" s="434"/>
      <c r="I101" s="245"/>
      <c r="J101" s="245"/>
      <c r="K101" s="337"/>
      <c r="L101" s="249"/>
      <c r="M101" s="250"/>
      <c r="N101" s="98" t="e">
        <f t="shared" si="1"/>
        <v>#DIV/0!</v>
      </c>
      <c r="O101" s="324">
        <f>FŐLAP!$E$8</f>
        <v>0</v>
      </c>
      <c r="P101" s="323">
        <f>FŐLAP!$C$10</f>
        <v>0</v>
      </c>
      <c r="Q101" s="325" t="s">
        <v>549</v>
      </c>
    </row>
    <row r="102" spans="1:17" ht="50.1" hidden="1" customHeight="1" collapsed="1" x14ac:dyDescent="0.25">
      <c r="A102" s="101" t="s">
        <v>216</v>
      </c>
      <c r="B102" s="337"/>
      <c r="C102" s="413"/>
      <c r="D102" s="244"/>
      <c r="E102" s="244"/>
      <c r="F102" s="244"/>
      <c r="G102" s="244"/>
      <c r="H102" s="434"/>
      <c r="I102" s="245"/>
      <c r="J102" s="245"/>
      <c r="K102" s="337"/>
      <c r="L102" s="249"/>
      <c r="M102" s="250"/>
      <c r="N102" s="98" t="e">
        <f t="shared" si="1"/>
        <v>#DIV/0!</v>
      </c>
      <c r="O102" s="324">
        <f>FŐLAP!$E$8</f>
        <v>0</v>
      </c>
      <c r="P102" s="323">
        <f>FŐLAP!$C$10</f>
        <v>0</v>
      </c>
      <c r="Q102" s="325" t="s">
        <v>549</v>
      </c>
    </row>
    <row r="103" spans="1:17" ht="50.1" hidden="1" customHeight="1" x14ac:dyDescent="0.25">
      <c r="A103" s="100" t="s">
        <v>217</v>
      </c>
      <c r="B103" s="337"/>
      <c r="C103" s="413"/>
      <c r="D103" s="244"/>
      <c r="E103" s="244"/>
      <c r="F103" s="244"/>
      <c r="G103" s="244"/>
      <c r="H103" s="434"/>
      <c r="I103" s="245"/>
      <c r="J103" s="245"/>
      <c r="K103" s="337"/>
      <c r="L103" s="249"/>
      <c r="M103" s="250"/>
      <c r="N103" s="98" t="e">
        <f t="shared" si="1"/>
        <v>#DIV/0!</v>
      </c>
      <c r="O103" s="324">
        <f>FŐLAP!$E$8</f>
        <v>0</v>
      </c>
      <c r="P103" s="323">
        <f>FŐLAP!$C$10</f>
        <v>0</v>
      </c>
      <c r="Q103" s="325" t="s">
        <v>549</v>
      </c>
    </row>
    <row r="104" spans="1:17" ht="50.1" hidden="1" customHeight="1" x14ac:dyDescent="0.25">
      <c r="A104" s="100" t="s">
        <v>218</v>
      </c>
      <c r="B104" s="337"/>
      <c r="C104" s="413"/>
      <c r="D104" s="244"/>
      <c r="E104" s="244"/>
      <c r="F104" s="244"/>
      <c r="G104" s="244"/>
      <c r="H104" s="434"/>
      <c r="I104" s="245"/>
      <c r="J104" s="245"/>
      <c r="K104" s="337"/>
      <c r="L104" s="249"/>
      <c r="M104" s="250"/>
      <c r="N104" s="98" t="e">
        <f t="shared" si="1"/>
        <v>#DIV/0!</v>
      </c>
      <c r="O104" s="324">
        <f>FŐLAP!$E$8</f>
        <v>0</v>
      </c>
      <c r="P104" s="323">
        <f>FŐLAP!$C$10</f>
        <v>0</v>
      </c>
      <c r="Q104" s="325" t="s">
        <v>549</v>
      </c>
    </row>
    <row r="105" spans="1:17" ht="50.1" hidden="1" customHeight="1" x14ac:dyDescent="0.25">
      <c r="A105" s="101" t="s">
        <v>219</v>
      </c>
      <c r="B105" s="337"/>
      <c r="C105" s="413"/>
      <c r="D105" s="244"/>
      <c r="E105" s="244"/>
      <c r="F105" s="244"/>
      <c r="G105" s="244"/>
      <c r="H105" s="434"/>
      <c r="I105" s="245"/>
      <c r="J105" s="245"/>
      <c r="K105" s="337"/>
      <c r="L105" s="249"/>
      <c r="M105" s="250"/>
      <c r="N105" s="98" t="e">
        <f t="shared" si="1"/>
        <v>#DIV/0!</v>
      </c>
      <c r="O105" s="324">
        <f>FŐLAP!$E$8</f>
        <v>0</v>
      </c>
      <c r="P105" s="323">
        <f>FŐLAP!$C$10</f>
        <v>0</v>
      </c>
      <c r="Q105" s="325" t="s">
        <v>549</v>
      </c>
    </row>
    <row r="106" spans="1:17" ht="50.1" hidden="1" customHeight="1" x14ac:dyDescent="0.25">
      <c r="A106" s="100" t="s">
        <v>220</v>
      </c>
      <c r="B106" s="337"/>
      <c r="C106" s="413"/>
      <c r="D106" s="244"/>
      <c r="E106" s="244"/>
      <c r="F106" s="244"/>
      <c r="G106" s="244"/>
      <c r="H106" s="434"/>
      <c r="I106" s="245"/>
      <c r="J106" s="245"/>
      <c r="K106" s="337"/>
      <c r="L106" s="249"/>
      <c r="M106" s="250"/>
      <c r="N106" s="98" t="e">
        <f t="shared" si="1"/>
        <v>#DIV/0!</v>
      </c>
      <c r="O106" s="324">
        <f>FŐLAP!$E$8</f>
        <v>0</v>
      </c>
      <c r="P106" s="323">
        <f>FŐLAP!$C$10</f>
        <v>0</v>
      </c>
      <c r="Q106" s="325" t="s">
        <v>549</v>
      </c>
    </row>
    <row r="107" spans="1:17" ht="50.1" hidden="1" customHeight="1" x14ac:dyDescent="0.25">
      <c r="A107" s="100" t="s">
        <v>221</v>
      </c>
      <c r="B107" s="337"/>
      <c r="C107" s="413"/>
      <c r="D107" s="244"/>
      <c r="E107" s="244"/>
      <c r="F107" s="244"/>
      <c r="G107" s="244"/>
      <c r="H107" s="434"/>
      <c r="I107" s="245"/>
      <c r="J107" s="245"/>
      <c r="K107" s="337"/>
      <c r="L107" s="249"/>
      <c r="M107" s="250"/>
      <c r="N107" s="98" t="e">
        <f t="shared" si="1"/>
        <v>#DIV/0!</v>
      </c>
      <c r="O107" s="324">
        <f>FŐLAP!$E$8</f>
        <v>0</v>
      </c>
      <c r="P107" s="323">
        <f>FŐLAP!$C$10</f>
        <v>0</v>
      </c>
      <c r="Q107" s="325" t="s">
        <v>549</v>
      </c>
    </row>
    <row r="108" spans="1:17" ht="50.1" hidden="1" customHeight="1" x14ac:dyDescent="0.25">
      <c r="A108" s="101" t="s">
        <v>222</v>
      </c>
      <c r="B108" s="337"/>
      <c r="C108" s="413"/>
      <c r="D108" s="244"/>
      <c r="E108" s="244"/>
      <c r="F108" s="244"/>
      <c r="G108" s="244"/>
      <c r="H108" s="434"/>
      <c r="I108" s="245"/>
      <c r="J108" s="245"/>
      <c r="K108" s="337"/>
      <c r="L108" s="249"/>
      <c r="M108" s="250"/>
      <c r="N108" s="98" t="e">
        <f t="shared" si="1"/>
        <v>#DIV/0!</v>
      </c>
      <c r="O108" s="324">
        <f>FŐLAP!$E$8</f>
        <v>0</v>
      </c>
      <c r="P108" s="323">
        <f>FŐLAP!$C$10</f>
        <v>0</v>
      </c>
      <c r="Q108" s="325" t="s">
        <v>549</v>
      </c>
    </row>
    <row r="109" spans="1:17" ht="50.1" hidden="1" customHeight="1" x14ac:dyDescent="0.25">
      <c r="A109" s="100" t="s">
        <v>223</v>
      </c>
      <c r="B109" s="337"/>
      <c r="C109" s="413"/>
      <c r="D109" s="244"/>
      <c r="E109" s="244"/>
      <c r="F109" s="244"/>
      <c r="G109" s="244"/>
      <c r="H109" s="434"/>
      <c r="I109" s="245"/>
      <c r="J109" s="245"/>
      <c r="K109" s="337"/>
      <c r="L109" s="249"/>
      <c r="M109" s="250"/>
      <c r="N109" s="98" t="e">
        <f t="shared" si="1"/>
        <v>#DIV/0!</v>
      </c>
      <c r="O109" s="324">
        <f>FŐLAP!$E$8</f>
        <v>0</v>
      </c>
      <c r="P109" s="323">
        <f>FŐLAP!$C$10</f>
        <v>0</v>
      </c>
      <c r="Q109" s="325" t="s">
        <v>549</v>
      </c>
    </row>
    <row r="110" spans="1:17" ht="50.1" hidden="1" customHeight="1" x14ac:dyDescent="0.25">
      <c r="A110" s="100" t="s">
        <v>224</v>
      </c>
      <c r="B110" s="337"/>
      <c r="C110" s="413"/>
      <c r="D110" s="244"/>
      <c r="E110" s="244"/>
      <c r="F110" s="244"/>
      <c r="G110" s="244"/>
      <c r="H110" s="434"/>
      <c r="I110" s="245"/>
      <c r="J110" s="245"/>
      <c r="K110" s="337"/>
      <c r="L110" s="249"/>
      <c r="M110" s="250"/>
      <c r="N110" s="98" t="e">
        <f t="shared" si="1"/>
        <v>#DIV/0!</v>
      </c>
      <c r="O110" s="324">
        <f>FŐLAP!$E$8</f>
        <v>0</v>
      </c>
      <c r="P110" s="323">
        <f>FŐLAP!$C$10</f>
        <v>0</v>
      </c>
      <c r="Q110" s="325" t="s">
        <v>549</v>
      </c>
    </row>
    <row r="111" spans="1:17" ht="50.1" hidden="1" customHeight="1" x14ac:dyDescent="0.25">
      <c r="A111" s="100" t="s">
        <v>225</v>
      </c>
      <c r="B111" s="337"/>
      <c r="C111" s="413"/>
      <c r="D111" s="244"/>
      <c r="E111" s="244"/>
      <c r="F111" s="244"/>
      <c r="G111" s="244"/>
      <c r="H111" s="434"/>
      <c r="I111" s="245"/>
      <c r="J111" s="245"/>
      <c r="K111" s="337"/>
      <c r="L111" s="249"/>
      <c r="M111" s="250"/>
      <c r="N111" s="98" t="e">
        <f t="shared" si="1"/>
        <v>#DIV/0!</v>
      </c>
      <c r="O111" s="324">
        <f>FŐLAP!$E$8</f>
        <v>0</v>
      </c>
      <c r="P111" s="323">
        <f>FŐLAP!$C$10</f>
        <v>0</v>
      </c>
      <c r="Q111" s="325" t="s">
        <v>549</v>
      </c>
    </row>
    <row r="112" spans="1:17" ht="50.1" hidden="1" customHeight="1" x14ac:dyDescent="0.25">
      <c r="A112" s="100" t="s">
        <v>226</v>
      </c>
      <c r="B112" s="337"/>
      <c r="C112" s="413"/>
      <c r="D112" s="244"/>
      <c r="E112" s="244"/>
      <c r="F112" s="244"/>
      <c r="G112" s="244"/>
      <c r="H112" s="434"/>
      <c r="I112" s="245"/>
      <c r="J112" s="245"/>
      <c r="K112" s="337"/>
      <c r="L112" s="249"/>
      <c r="M112" s="250"/>
      <c r="N112" s="98" t="e">
        <f t="shared" si="1"/>
        <v>#DIV/0!</v>
      </c>
      <c r="O112" s="324">
        <f>FŐLAP!$E$8</f>
        <v>0</v>
      </c>
      <c r="P112" s="323">
        <f>FŐLAP!$C$10</f>
        <v>0</v>
      </c>
      <c r="Q112" s="325" t="s">
        <v>549</v>
      </c>
    </row>
    <row r="113" spans="1:17" ht="50.1" hidden="1" customHeight="1" x14ac:dyDescent="0.25">
      <c r="A113" s="101" t="s">
        <v>227</v>
      </c>
      <c r="B113" s="337"/>
      <c r="C113" s="413"/>
      <c r="D113" s="244"/>
      <c r="E113" s="244"/>
      <c r="F113" s="244"/>
      <c r="G113" s="244"/>
      <c r="H113" s="434"/>
      <c r="I113" s="245"/>
      <c r="J113" s="245"/>
      <c r="K113" s="337"/>
      <c r="L113" s="249"/>
      <c r="M113" s="250"/>
      <c r="N113" s="98" t="e">
        <f t="shared" si="1"/>
        <v>#DIV/0!</v>
      </c>
      <c r="O113" s="324">
        <f>FŐLAP!$E$8</f>
        <v>0</v>
      </c>
      <c r="P113" s="323">
        <f>FŐLAP!$C$10</f>
        <v>0</v>
      </c>
      <c r="Q113" s="325" t="s">
        <v>549</v>
      </c>
    </row>
    <row r="114" spans="1:17" ht="50.1" hidden="1" customHeight="1" x14ac:dyDescent="0.25">
      <c r="A114" s="100" t="s">
        <v>228</v>
      </c>
      <c r="B114" s="337"/>
      <c r="C114" s="413"/>
      <c r="D114" s="244"/>
      <c r="E114" s="244"/>
      <c r="F114" s="244"/>
      <c r="G114" s="244"/>
      <c r="H114" s="434"/>
      <c r="I114" s="245"/>
      <c r="J114" s="245"/>
      <c r="K114" s="337"/>
      <c r="L114" s="249"/>
      <c r="M114" s="250"/>
      <c r="N114" s="98" t="e">
        <f t="shared" si="1"/>
        <v>#DIV/0!</v>
      </c>
      <c r="O114" s="324">
        <f>FŐLAP!$E$8</f>
        <v>0</v>
      </c>
      <c r="P114" s="323">
        <f>FŐLAP!$C$10</f>
        <v>0</v>
      </c>
      <c r="Q114" s="325" t="s">
        <v>549</v>
      </c>
    </row>
    <row r="115" spans="1:17" ht="50.1" hidden="1" customHeight="1" x14ac:dyDescent="0.25">
      <c r="A115" s="100" t="s">
        <v>229</v>
      </c>
      <c r="B115" s="337"/>
      <c r="C115" s="413"/>
      <c r="D115" s="244"/>
      <c r="E115" s="244"/>
      <c r="F115" s="244"/>
      <c r="G115" s="244"/>
      <c r="H115" s="434"/>
      <c r="I115" s="245"/>
      <c r="J115" s="245"/>
      <c r="K115" s="337"/>
      <c r="L115" s="249"/>
      <c r="M115" s="250"/>
      <c r="N115" s="98" t="e">
        <f t="shared" si="1"/>
        <v>#DIV/0!</v>
      </c>
      <c r="O115" s="324">
        <f>FŐLAP!$E$8</f>
        <v>0</v>
      </c>
      <c r="P115" s="323">
        <f>FŐLAP!$C$10</f>
        <v>0</v>
      </c>
      <c r="Q115" s="325" t="s">
        <v>549</v>
      </c>
    </row>
    <row r="116" spans="1:17" ht="50.1" hidden="1" customHeight="1" x14ac:dyDescent="0.25">
      <c r="A116" s="101" t="s">
        <v>230</v>
      </c>
      <c r="B116" s="337"/>
      <c r="C116" s="413"/>
      <c r="D116" s="244"/>
      <c r="E116" s="244"/>
      <c r="F116" s="244"/>
      <c r="G116" s="244"/>
      <c r="H116" s="434"/>
      <c r="I116" s="245"/>
      <c r="J116" s="245"/>
      <c r="K116" s="337"/>
      <c r="L116" s="249"/>
      <c r="M116" s="250"/>
      <c r="N116" s="98" t="e">
        <f t="shared" si="1"/>
        <v>#DIV/0!</v>
      </c>
      <c r="O116" s="324">
        <f>FŐLAP!$E$8</f>
        <v>0</v>
      </c>
      <c r="P116" s="323">
        <f>FŐLAP!$C$10</f>
        <v>0</v>
      </c>
      <c r="Q116" s="325" t="s">
        <v>549</v>
      </c>
    </row>
    <row r="117" spans="1:17" ht="50.1" hidden="1" customHeight="1" x14ac:dyDescent="0.25">
      <c r="A117" s="100" t="s">
        <v>231</v>
      </c>
      <c r="B117" s="337"/>
      <c r="C117" s="413"/>
      <c r="D117" s="244"/>
      <c r="E117" s="244"/>
      <c r="F117" s="244"/>
      <c r="G117" s="244"/>
      <c r="H117" s="434"/>
      <c r="I117" s="245"/>
      <c r="J117" s="245"/>
      <c r="K117" s="337"/>
      <c r="L117" s="249"/>
      <c r="M117" s="250"/>
      <c r="N117" s="98" t="e">
        <f t="shared" si="1"/>
        <v>#DIV/0!</v>
      </c>
      <c r="O117" s="324">
        <f>FŐLAP!$E$8</f>
        <v>0</v>
      </c>
      <c r="P117" s="323">
        <f>FŐLAP!$C$10</f>
        <v>0</v>
      </c>
      <c r="Q117" s="325" t="s">
        <v>549</v>
      </c>
    </row>
    <row r="118" spans="1:17" ht="50.1" hidden="1" customHeight="1" x14ac:dyDescent="0.25">
      <c r="A118" s="100" t="s">
        <v>232</v>
      </c>
      <c r="B118" s="337"/>
      <c r="C118" s="413"/>
      <c r="D118" s="244"/>
      <c r="E118" s="244"/>
      <c r="F118" s="244"/>
      <c r="G118" s="244"/>
      <c r="H118" s="434"/>
      <c r="I118" s="245"/>
      <c r="J118" s="245"/>
      <c r="K118" s="337"/>
      <c r="L118" s="249"/>
      <c r="M118" s="250"/>
      <c r="N118" s="98" t="e">
        <f t="shared" si="1"/>
        <v>#DIV/0!</v>
      </c>
      <c r="O118" s="324">
        <f>FŐLAP!$E$8</f>
        <v>0</v>
      </c>
      <c r="P118" s="323">
        <f>FŐLAP!$C$10</f>
        <v>0</v>
      </c>
      <c r="Q118" s="325" t="s">
        <v>549</v>
      </c>
    </row>
    <row r="119" spans="1:17" ht="50.1" hidden="1" customHeight="1" x14ac:dyDescent="0.25">
      <c r="A119" s="101" t="s">
        <v>233</v>
      </c>
      <c r="B119" s="337"/>
      <c r="C119" s="413"/>
      <c r="D119" s="244"/>
      <c r="E119" s="244"/>
      <c r="F119" s="244"/>
      <c r="G119" s="244"/>
      <c r="H119" s="434"/>
      <c r="I119" s="245"/>
      <c r="J119" s="245"/>
      <c r="K119" s="337"/>
      <c r="L119" s="249"/>
      <c r="M119" s="250"/>
      <c r="N119" s="98" t="e">
        <f t="shared" si="1"/>
        <v>#DIV/0!</v>
      </c>
      <c r="O119" s="324">
        <f>FŐLAP!$E$8</f>
        <v>0</v>
      </c>
      <c r="P119" s="323">
        <f>FŐLAP!$C$10</f>
        <v>0</v>
      </c>
      <c r="Q119" s="325" t="s">
        <v>549</v>
      </c>
    </row>
    <row r="120" spans="1:17" ht="50.1" hidden="1" customHeight="1" x14ac:dyDescent="0.25">
      <c r="A120" s="100" t="s">
        <v>234</v>
      </c>
      <c r="B120" s="337"/>
      <c r="C120" s="413"/>
      <c r="D120" s="244"/>
      <c r="E120" s="244"/>
      <c r="F120" s="244"/>
      <c r="G120" s="244"/>
      <c r="H120" s="434"/>
      <c r="I120" s="245"/>
      <c r="J120" s="245"/>
      <c r="K120" s="337"/>
      <c r="L120" s="249"/>
      <c r="M120" s="250"/>
      <c r="N120" s="98" t="e">
        <f t="shared" si="1"/>
        <v>#DIV/0!</v>
      </c>
      <c r="O120" s="324">
        <f>FŐLAP!$E$8</f>
        <v>0</v>
      </c>
      <c r="P120" s="323">
        <f>FŐLAP!$C$10</f>
        <v>0</v>
      </c>
      <c r="Q120" s="325" t="s">
        <v>549</v>
      </c>
    </row>
    <row r="121" spans="1:17" ht="50.1" hidden="1" customHeight="1" x14ac:dyDescent="0.25">
      <c r="A121" s="100" t="s">
        <v>235</v>
      </c>
      <c r="B121" s="337"/>
      <c r="C121" s="413"/>
      <c r="D121" s="244"/>
      <c r="E121" s="244"/>
      <c r="F121" s="244"/>
      <c r="G121" s="244"/>
      <c r="H121" s="434"/>
      <c r="I121" s="245"/>
      <c r="J121" s="245"/>
      <c r="K121" s="337"/>
      <c r="L121" s="249"/>
      <c r="M121" s="250"/>
      <c r="N121" s="98" t="e">
        <f t="shared" si="1"/>
        <v>#DIV/0!</v>
      </c>
      <c r="O121" s="324">
        <f>FŐLAP!$E$8</f>
        <v>0</v>
      </c>
      <c r="P121" s="323">
        <f>FŐLAP!$C$10</f>
        <v>0</v>
      </c>
      <c r="Q121" s="325" t="s">
        <v>549</v>
      </c>
    </row>
    <row r="122" spans="1:17" ht="50.1" hidden="1" customHeight="1" x14ac:dyDescent="0.25">
      <c r="A122" s="101" t="s">
        <v>236</v>
      </c>
      <c r="B122" s="337"/>
      <c r="C122" s="413"/>
      <c r="D122" s="244"/>
      <c r="E122" s="244"/>
      <c r="F122" s="244"/>
      <c r="G122" s="244"/>
      <c r="H122" s="434"/>
      <c r="I122" s="245"/>
      <c r="J122" s="245"/>
      <c r="K122" s="337"/>
      <c r="L122" s="249"/>
      <c r="M122" s="250"/>
      <c r="N122" s="98" t="e">
        <f t="shared" si="1"/>
        <v>#DIV/0!</v>
      </c>
      <c r="O122" s="324">
        <f>FŐLAP!$E$8</f>
        <v>0</v>
      </c>
      <c r="P122" s="323">
        <f>FŐLAP!$C$10</f>
        <v>0</v>
      </c>
      <c r="Q122" s="325" t="s">
        <v>549</v>
      </c>
    </row>
    <row r="123" spans="1:17" ht="50.1" hidden="1" customHeight="1" collapsed="1" x14ac:dyDescent="0.25">
      <c r="A123" s="100" t="s">
        <v>237</v>
      </c>
      <c r="B123" s="337"/>
      <c r="C123" s="413"/>
      <c r="D123" s="244"/>
      <c r="E123" s="244"/>
      <c r="F123" s="244"/>
      <c r="G123" s="244"/>
      <c r="H123" s="434"/>
      <c r="I123" s="245"/>
      <c r="J123" s="245"/>
      <c r="K123" s="337"/>
      <c r="L123" s="249"/>
      <c r="M123" s="250"/>
      <c r="N123" s="98" t="e">
        <f t="shared" si="1"/>
        <v>#DIV/0!</v>
      </c>
      <c r="O123" s="324">
        <f>FŐLAP!$E$8</f>
        <v>0</v>
      </c>
      <c r="P123" s="323">
        <f>FŐLAP!$C$10</f>
        <v>0</v>
      </c>
      <c r="Q123" s="325" t="s">
        <v>549</v>
      </c>
    </row>
    <row r="124" spans="1:17" ht="50.1" hidden="1" customHeight="1" x14ac:dyDescent="0.25">
      <c r="A124" s="100" t="s">
        <v>238</v>
      </c>
      <c r="B124" s="337"/>
      <c r="C124" s="413"/>
      <c r="D124" s="244"/>
      <c r="E124" s="244"/>
      <c r="F124" s="244"/>
      <c r="G124" s="244"/>
      <c r="H124" s="434"/>
      <c r="I124" s="245"/>
      <c r="J124" s="245"/>
      <c r="K124" s="337"/>
      <c r="L124" s="249"/>
      <c r="M124" s="250"/>
      <c r="N124" s="98" t="e">
        <f t="shared" si="1"/>
        <v>#DIV/0!</v>
      </c>
      <c r="O124" s="324">
        <f>FŐLAP!$E$8</f>
        <v>0</v>
      </c>
      <c r="P124" s="323">
        <f>FŐLAP!$C$10</f>
        <v>0</v>
      </c>
      <c r="Q124" s="325" t="s">
        <v>549</v>
      </c>
    </row>
    <row r="125" spans="1:17" ht="50.1" hidden="1" customHeight="1" x14ac:dyDescent="0.25">
      <c r="A125" s="101" t="s">
        <v>239</v>
      </c>
      <c r="B125" s="337"/>
      <c r="C125" s="413"/>
      <c r="D125" s="244"/>
      <c r="E125" s="244"/>
      <c r="F125" s="244"/>
      <c r="G125" s="244"/>
      <c r="H125" s="434"/>
      <c r="I125" s="245"/>
      <c r="J125" s="245"/>
      <c r="K125" s="337"/>
      <c r="L125" s="249"/>
      <c r="M125" s="250"/>
      <c r="N125" s="98" t="e">
        <f t="shared" si="1"/>
        <v>#DIV/0!</v>
      </c>
      <c r="O125" s="324">
        <f>FŐLAP!$E$8</f>
        <v>0</v>
      </c>
      <c r="P125" s="323">
        <f>FŐLAP!$C$10</f>
        <v>0</v>
      </c>
      <c r="Q125" s="325" t="s">
        <v>549</v>
      </c>
    </row>
    <row r="126" spans="1:17" ht="50.1" hidden="1" customHeight="1" x14ac:dyDescent="0.25">
      <c r="A126" s="100" t="s">
        <v>240</v>
      </c>
      <c r="B126" s="337"/>
      <c r="C126" s="413"/>
      <c r="D126" s="244"/>
      <c r="E126" s="244"/>
      <c r="F126" s="244"/>
      <c r="G126" s="244"/>
      <c r="H126" s="434"/>
      <c r="I126" s="245"/>
      <c r="J126" s="245"/>
      <c r="K126" s="337"/>
      <c r="L126" s="249"/>
      <c r="M126" s="250"/>
      <c r="N126" s="98" t="e">
        <f t="shared" si="1"/>
        <v>#DIV/0!</v>
      </c>
      <c r="O126" s="324">
        <f>FŐLAP!$E$8</f>
        <v>0</v>
      </c>
      <c r="P126" s="323">
        <f>FŐLAP!$C$10</f>
        <v>0</v>
      </c>
      <c r="Q126" s="325" t="s">
        <v>549</v>
      </c>
    </row>
    <row r="127" spans="1:17" ht="50.1" hidden="1" customHeight="1" x14ac:dyDescent="0.25">
      <c r="A127" s="100" t="s">
        <v>241</v>
      </c>
      <c r="B127" s="337"/>
      <c r="C127" s="413"/>
      <c r="D127" s="244"/>
      <c r="E127" s="244"/>
      <c r="F127" s="244"/>
      <c r="G127" s="244"/>
      <c r="H127" s="434"/>
      <c r="I127" s="245"/>
      <c r="J127" s="245"/>
      <c r="K127" s="337"/>
      <c r="L127" s="249"/>
      <c r="M127" s="250"/>
      <c r="N127" s="98" t="e">
        <f t="shared" si="1"/>
        <v>#DIV/0!</v>
      </c>
      <c r="O127" s="324">
        <f>FŐLAP!$E$8</f>
        <v>0</v>
      </c>
      <c r="P127" s="323">
        <f>FŐLAP!$C$10</f>
        <v>0</v>
      </c>
      <c r="Q127" s="325" t="s">
        <v>549</v>
      </c>
    </row>
    <row r="128" spans="1:17" ht="50.1" hidden="1" customHeight="1" x14ac:dyDescent="0.25">
      <c r="A128" s="100" t="s">
        <v>242</v>
      </c>
      <c r="B128" s="337"/>
      <c r="C128" s="413"/>
      <c r="D128" s="244"/>
      <c r="E128" s="244"/>
      <c r="F128" s="244"/>
      <c r="G128" s="244"/>
      <c r="H128" s="434"/>
      <c r="I128" s="245"/>
      <c r="J128" s="245"/>
      <c r="K128" s="337"/>
      <c r="L128" s="249"/>
      <c r="M128" s="250"/>
      <c r="N128" s="98" t="e">
        <f t="shared" si="1"/>
        <v>#DIV/0!</v>
      </c>
      <c r="O128" s="324">
        <f>FŐLAP!$E$8</f>
        <v>0</v>
      </c>
      <c r="P128" s="323">
        <f>FŐLAP!$C$10</f>
        <v>0</v>
      </c>
      <c r="Q128" s="325" t="s">
        <v>549</v>
      </c>
    </row>
    <row r="129" spans="1:17" ht="50.1" hidden="1" customHeight="1" x14ac:dyDescent="0.25">
      <c r="A129" s="100" t="s">
        <v>243</v>
      </c>
      <c r="B129" s="337"/>
      <c r="C129" s="413"/>
      <c r="D129" s="244"/>
      <c r="E129" s="244"/>
      <c r="F129" s="244"/>
      <c r="G129" s="244"/>
      <c r="H129" s="434"/>
      <c r="I129" s="245"/>
      <c r="J129" s="245"/>
      <c r="K129" s="337"/>
      <c r="L129" s="249"/>
      <c r="M129" s="250"/>
      <c r="N129" s="98" t="e">
        <f t="shared" si="1"/>
        <v>#DIV/0!</v>
      </c>
      <c r="O129" s="324">
        <f>FŐLAP!$E$8</f>
        <v>0</v>
      </c>
      <c r="P129" s="323">
        <f>FŐLAP!$C$10</f>
        <v>0</v>
      </c>
      <c r="Q129" s="325" t="s">
        <v>549</v>
      </c>
    </row>
    <row r="130" spans="1:17" ht="50.1" hidden="1" customHeight="1" x14ac:dyDescent="0.25">
      <c r="A130" s="101" t="s">
        <v>244</v>
      </c>
      <c r="B130" s="337"/>
      <c r="C130" s="413"/>
      <c r="D130" s="244"/>
      <c r="E130" s="244"/>
      <c r="F130" s="244"/>
      <c r="G130" s="244"/>
      <c r="H130" s="434"/>
      <c r="I130" s="245"/>
      <c r="J130" s="245"/>
      <c r="K130" s="337"/>
      <c r="L130" s="249"/>
      <c r="M130" s="250"/>
      <c r="N130" s="98" t="e">
        <f t="shared" si="1"/>
        <v>#DIV/0!</v>
      </c>
      <c r="O130" s="324">
        <f>FŐLAP!$E$8</f>
        <v>0</v>
      </c>
      <c r="P130" s="323">
        <f>FŐLAP!$C$10</f>
        <v>0</v>
      </c>
      <c r="Q130" s="325" t="s">
        <v>549</v>
      </c>
    </row>
    <row r="131" spans="1:17" ht="50.1" hidden="1" customHeight="1" x14ac:dyDescent="0.25">
      <c r="A131" s="100" t="s">
        <v>245</v>
      </c>
      <c r="B131" s="337"/>
      <c r="C131" s="413"/>
      <c r="D131" s="244"/>
      <c r="E131" s="244"/>
      <c r="F131" s="244"/>
      <c r="G131" s="244"/>
      <c r="H131" s="434"/>
      <c r="I131" s="245"/>
      <c r="J131" s="245"/>
      <c r="K131" s="337"/>
      <c r="L131" s="249"/>
      <c r="M131" s="250"/>
      <c r="N131" s="98" t="e">
        <f t="shared" si="1"/>
        <v>#DIV/0!</v>
      </c>
      <c r="O131" s="324">
        <f>FŐLAP!$E$8</f>
        <v>0</v>
      </c>
      <c r="P131" s="323">
        <f>FŐLAP!$C$10</f>
        <v>0</v>
      </c>
      <c r="Q131" s="325" t="s">
        <v>549</v>
      </c>
    </row>
    <row r="132" spans="1:17" ht="50.1" hidden="1" customHeight="1" x14ac:dyDescent="0.25">
      <c r="A132" s="100" t="s">
        <v>246</v>
      </c>
      <c r="B132" s="337"/>
      <c r="C132" s="413"/>
      <c r="D132" s="244"/>
      <c r="E132" s="244"/>
      <c r="F132" s="244"/>
      <c r="G132" s="244"/>
      <c r="H132" s="434"/>
      <c r="I132" s="245"/>
      <c r="J132" s="245"/>
      <c r="K132" s="337"/>
      <c r="L132" s="249"/>
      <c r="M132" s="250"/>
      <c r="N132" s="98" t="e">
        <f t="shared" si="1"/>
        <v>#DIV/0!</v>
      </c>
      <c r="O132" s="324">
        <f>FŐLAP!$E$8</f>
        <v>0</v>
      </c>
      <c r="P132" s="323">
        <f>FŐLAP!$C$10</f>
        <v>0</v>
      </c>
      <c r="Q132" s="325" t="s">
        <v>549</v>
      </c>
    </row>
    <row r="133" spans="1:17" ht="50.1" hidden="1" customHeight="1" x14ac:dyDescent="0.25">
      <c r="A133" s="101" t="s">
        <v>247</v>
      </c>
      <c r="B133" s="337"/>
      <c r="C133" s="413"/>
      <c r="D133" s="244"/>
      <c r="E133" s="244"/>
      <c r="F133" s="244"/>
      <c r="G133" s="244"/>
      <c r="H133" s="434"/>
      <c r="I133" s="245"/>
      <c r="J133" s="245"/>
      <c r="K133" s="337"/>
      <c r="L133" s="249"/>
      <c r="M133" s="250"/>
      <c r="N133" s="98" t="e">
        <f t="shared" si="1"/>
        <v>#DIV/0!</v>
      </c>
      <c r="O133" s="324">
        <f>FŐLAP!$E$8</f>
        <v>0</v>
      </c>
      <c r="P133" s="323">
        <f>FŐLAP!$C$10</f>
        <v>0</v>
      </c>
      <c r="Q133" s="325" t="s">
        <v>549</v>
      </c>
    </row>
    <row r="134" spans="1:17" ht="50.1" hidden="1" customHeight="1" x14ac:dyDescent="0.25">
      <c r="A134" s="100" t="s">
        <v>248</v>
      </c>
      <c r="B134" s="337"/>
      <c r="C134" s="413"/>
      <c r="D134" s="244"/>
      <c r="E134" s="244"/>
      <c r="F134" s="244"/>
      <c r="G134" s="244"/>
      <c r="H134" s="434"/>
      <c r="I134" s="245"/>
      <c r="J134" s="245"/>
      <c r="K134" s="337"/>
      <c r="L134" s="249"/>
      <c r="M134" s="250"/>
      <c r="N134" s="98" t="e">
        <f t="shared" si="1"/>
        <v>#DIV/0!</v>
      </c>
      <c r="O134" s="324">
        <f>FŐLAP!$E$8</f>
        <v>0</v>
      </c>
      <c r="P134" s="323">
        <f>FŐLAP!$C$10</f>
        <v>0</v>
      </c>
      <c r="Q134" s="325" t="s">
        <v>549</v>
      </c>
    </row>
    <row r="135" spans="1:17" ht="50.1" hidden="1" customHeight="1" x14ac:dyDescent="0.25">
      <c r="A135" s="100" t="s">
        <v>249</v>
      </c>
      <c r="B135" s="337"/>
      <c r="C135" s="413"/>
      <c r="D135" s="244"/>
      <c r="E135" s="244"/>
      <c r="F135" s="244"/>
      <c r="G135" s="244"/>
      <c r="H135" s="434"/>
      <c r="I135" s="245"/>
      <c r="J135" s="245"/>
      <c r="K135" s="337"/>
      <c r="L135" s="249"/>
      <c r="M135" s="250"/>
      <c r="N135" s="98" t="e">
        <f t="shared" si="1"/>
        <v>#DIV/0!</v>
      </c>
      <c r="O135" s="324">
        <f>FŐLAP!$E$8</f>
        <v>0</v>
      </c>
      <c r="P135" s="323">
        <f>FŐLAP!$C$10</f>
        <v>0</v>
      </c>
      <c r="Q135" s="325" t="s">
        <v>549</v>
      </c>
    </row>
    <row r="136" spans="1:17" ht="50.1" hidden="1" customHeight="1" x14ac:dyDescent="0.25">
      <c r="A136" s="101" t="s">
        <v>250</v>
      </c>
      <c r="B136" s="337"/>
      <c r="C136" s="413"/>
      <c r="D136" s="244"/>
      <c r="E136" s="244"/>
      <c r="F136" s="244"/>
      <c r="G136" s="244"/>
      <c r="H136" s="434"/>
      <c r="I136" s="245"/>
      <c r="J136" s="245"/>
      <c r="K136" s="337"/>
      <c r="L136" s="249"/>
      <c r="M136" s="250"/>
      <c r="N136" s="98" t="e">
        <f t="shared" si="1"/>
        <v>#DIV/0!</v>
      </c>
      <c r="O136" s="324">
        <f>FŐLAP!$E$8</f>
        <v>0</v>
      </c>
      <c r="P136" s="323">
        <f>FŐLAP!$C$10</f>
        <v>0</v>
      </c>
      <c r="Q136" s="325" t="s">
        <v>549</v>
      </c>
    </row>
    <row r="137" spans="1:17" ht="50.1" hidden="1" customHeight="1" x14ac:dyDescent="0.25">
      <c r="A137" s="100" t="s">
        <v>251</v>
      </c>
      <c r="B137" s="337"/>
      <c r="C137" s="413"/>
      <c r="D137" s="244"/>
      <c r="E137" s="244"/>
      <c r="F137" s="244"/>
      <c r="G137" s="244"/>
      <c r="H137" s="434"/>
      <c r="I137" s="245"/>
      <c r="J137" s="245"/>
      <c r="K137" s="337"/>
      <c r="L137" s="249"/>
      <c r="M137" s="250"/>
      <c r="N137" s="98" t="e">
        <f t="shared" si="1"/>
        <v>#DIV/0!</v>
      </c>
      <c r="O137" s="324">
        <f>FŐLAP!$E$8</f>
        <v>0</v>
      </c>
      <c r="P137" s="323">
        <f>FŐLAP!$C$10</f>
        <v>0</v>
      </c>
      <c r="Q137" s="325" t="s">
        <v>549</v>
      </c>
    </row>
    <row r="138" spans="1:17" ht="50.1" hidden="1" customHeight="1" x14ac:dyDescent="0.25">
      <c r="A138" s="100" t="s">
        <v>252</v>
      </c>
      <c r="B138" s="337"/>
      <c r="C138" s="413"/>
      <c r="D138" s="244"/>
      <c r="E138" s="244"/>
      <c r="F138" s="244"/>
      <c r="G138" s="244"/>
      <c r="H138" s="434"/>
      <c r="I138" s="245"/>
      <c r="J138" s="245"/>
      <c r="K138" s="337"/>
      <c r="L138" s="249"/>
      <c r="M138" s="250"/>
      <c r="N138" s="98" t="e">
        <f t="shared" ref="N138:N201" si="2">IF(M138&lt;0,0,1-(M138/L138))</f>
        <v>#DIV/0!</v>
      </c>
      <c r="O138" s="324">
        <f>FŐLAP!$E$8</f>
        <v>0</v>
      </c>
      <c r="P138" s="323">
        <f>FŐLAP!$C$10</f>
        <v>0</v>
      </c>
      <c r="Q138" s="325" t="s">
        <v>549</v>
      </c>
    </row>
    <row r="139" spans="1:17" ht="50.1" hidden="1" customHeight="1" x14ac:dyDescent="0.25">
      <c r="A139" s="101" t="s">
        <v>253</v>
      </c>
      <c r="B139" s="337"/>
      <c r="C139" s="413"/>
      <c r="D139" s="244"/>
      <c r="E139" s="244"/>
      <c r="F139" s="244"/>
      <c r="G139" s="244"/>
      <c r="H139" s="434"/>
      <c r="I139" s="245"/>
      <c r="J139" s="245"/>
      <c r="K139" s="337"/>
      <c r="L139" s="249"/>
      <c r="M139" s="250"/>
      <c r="N139" s="98" t="e">
        <f t="shared" si="2"/>
        <v>#DIV/0!</v>
      </c>
      <c r="O139" s="324">
        <f>FŐLAP!$E$8</f>
        <v>0</v>
      </c>
      <c r="P139" s="323">
        <f>FŐLAP!$C$10</f>
        <v>0</v>
      </c>
      <c r="Q139" s="325" t="s">
        <v>549</v>
      </c>
    </row>
    <row r="140" spans="1:17" ht="50.1" hidden="1" customHeight="1" x14ac:dyDescent="0.25">
      <c r="A140" s="100" t="s">
        <v>254</v>
      </c>
      <c r="B140" s="337"/>
      <c r="C140" s="413"/>
      <c r="D140" s="244"/>
      <c r="E140" s="244"/>
      <c r="F140" s="244"/>
      <c r="G140" s="244"/>
      <c r="H140" s="434"/>
      <c r="I140" s="245"/>
      <c r="J140" s="245"/>
      <c r="K140" s="337"/>
      <c r="L140" s="249"/>
      <c r="M140" s="250"/>
      <c r="N140" s="98" t="e">
        <f t="shared" si="2"/>
        <v>#DIV/0!</v>
      </c>
      <c r="O140" s="324">
        <f>FŐLAP!$E$8</f>
        <v>0</v>
      </c>
      <c r="P140" s="323">
        <f>FŐLAP!$C$10</f>
        <v>0</v>
      </c>
      <c r="Q140" s="325" t="s">
        <v>549</v>
      </c>
    </row>
    <row r="141" spans="1:17" ht="50.1" hidden="1" customHeight="1" x14ac:dyDescent="0.25">
      <c r="A141" s="100" t="s">
        <v>255</v>
      </c>
      <c r="B141" s="337"/>
      <c r="C141" s="413"/>
      <c r="D141" s="244"/>
      <c r="E141" s="244"/>
      <c r="F141" s="244"/>
      <c r="G141" s="244"/>
      <c r="H141" s="434"/>
      <c r="I141" s="245"/>
      <c r="J141" s="245"/>
      <c r="K141" s="337"/>
      <c r="L141" s="249"/>
      <c r="M141" s="250"/>
      <c r="N141" s="98" t="e">
        <f t="shared" si="2"/>
        <v>#DIV/0!</v>
      </c>
      <c r="O141" s="324">
        <f>FŐLAP!$E$8</f>
        <v>0</v>
      </c>
      <c r="P141" s="323">
        <f>FŐLAP!$C$10</f>
        <v>0</v>
      </c>
      <c r="Q141" s="325" t="s">
        <v>549</v>
      </c>
    </row>
    <row r="142" spans="1:17" ht="50.1" hidden="1" customHeight="1" x14ac:dyDescent="0.25">
      <c r="A142" s="101" t="s">
        <v>256</v>
      </c>
      <c r="B142" s="337"/>
      <c r="C142" s="413"/>
      <c r="D142" s="244"/>
      <c r="E142" s="244"/>
      <c r="F142" s="244"/>
      <c r="G142" s="244"/>
      <c r="H142" s="434"/>
      <c r="I142" s="245"/>
      <c r="J142" s="245"/>
      <c r="K142" s="337"/>
      <c r="L142" s="249"/>
      <c r="M142" s="250"/>
      <c r="N142" s="98" t="e">
        <f t="shared" si="2"/>
        <v>#DIV/0!</v>
      </c>
      <c r="O142" s="324">
        <f>FŐLAP!$E$8</f>
        <v>0</v>
      </c>
      <c r="P142" s="323">
        <f>FŐLAP!$C$10</f>
        <v>0</v>
      </c>
      <c r="Q142" s="325" t="s">
        <v>549</v>
      </c>
    </row>
    <row r="143" spans="1:17" ht="50.1" hidden="1" customHeight="1" x14ac:dyDescent="0.25">
      <c r="A143" s="100" t="s">
        <v>257</v>
      </c>
      <c r="B143" s="337"/>
      <c r="C143" s="413"/>
      <c r="D143" s="244"/>
      <c r="E143" s="244"/>
      <c r="F143" s="244"/>
      <c r="G143" s="244"/>
      <c r="H143" s="434"/>
      <c r="I143" s="245"/>
      <c r="J143" s="245"/>
      <c r="K143" s="337"/>
      <c r="L143" s="249"/>
      <c r="M143" s="250"/>
      <c r="N143" s="98" t="e">
        <f t="shared" si="2"/>
        <v>#DIV/0!</v>
      </c>
      <c r="O143" s="324">
        <f>FŐLAP!$E$8</f>
        <v>0</v>
      </c>
      <c r="P143" s="323">
        <f>FŐLAP!$C$10</f>
        <v>0</v>
      </c>
      <c r="Q143" s="325" t="s">
        <v>549</v>
      </c>
    </row>
    <row r="144" spans="1:17" ht="50.1" hidden="1" customHeight="1" collapsed="1" x14ac:dyDescent="0.25">
      <c r="A144" s="100" t="s">
        <v>258</v>
      </c>
      <c r="B144" s="337"/>
      <c r="C144" s="413"/>
      <c r="D144" s="244"/>
      <c r="E144" s="244"/>
      <c r="F144" s="244"/>
      <c r="G144" s="244"/>
      <c r="H144" s="434"/>
      <c r="I144" s="245"/>
      <c r="J144" s="245"/>
      <c r="K144" s="337"/>
      <c r="L144" s="249"/>
      <c r="M144" s="250"/>
      <c r="N144" s="98" t="e">
        <f t="shared" si="2"/>
        <v>#DIV/0!</v>
      </c>
      <c r="O144" s="324">
        <f>FŐLAP!$E$8</f>
        <v>0</v>
      </c>
      <c r="P144" s="323">
        <f>FŐLAP!$C$10</f>
        <v>0</v>
      </c>
      <c r="Q144" s="325" t="s">
        <v>549</v>
      </c>
    </row>
    <row r="145" spans="1:17" ht="50.1" hidden="1" customHeight="1" x14ac:dyDescent="0.25">
      <c r="A145" s="100" t="s">
        <v>259</v>
      </c>
      <c r="B145" s="337"/>
      <c r="C145" s="413"/>
      <c r="D145" s="244"/>
      <c r="E145" s="244"/>
      <c r="F145" s="244"/>
      <c r="G145" s="244"/>
      <c r="H145" s="434"/>
      <c r="I145" s="245"/>
      <c r="J145" s="245"/>
      <c r="K145" s="337"/>
      <c r="L145" s="249"/>
      <c r="M145" s="250"/>
      <c r="N145" s="98" t="e">
        <f t="shared" si="2"/>
        <v>#DIV/0!</v>
      </c>
      <c r="O145" s="324">
        <f>FŐLAP!$E$8</f>
        <v>0</v>
      </c>
      <c r="P145" s="323">
        <f>FŐLAP!$C$10</f>
        <v>0</v>
      </c>
      <c r="Q145" s="325" t="s">
        <v>549</v>
      </c>
    </row>
    <row r="146" spans="1:17" ht="50.1" hidden="1" customHeight="1" x14ac:dyDescent="0.25">
      <c r="A146" s="100" t="s">
        <v>260</v>
      </c>
      <c r="B146" s="337"/>
      <c r="C146" s="413"/>
      <c r="D146" s="244"/>
      <c r="E146" s="244"/>
      <c r="F146" s="244"/>
      <c r="G146" s="244"/>
      <c r="H146" s="434"/>
      <c r="I146" s="245"/>
      <c r="J146" s="245"/>
      <c r="K146" s="337"/>
      <c r="L146" s="249"/>
      <c r="M146" s="250"/>
      <c r="N146" s="98" t="e">
        <f t="shared" si="2"/>
        <v>#DIV/0!</v>
      </c>
      <c r="O146" s="324">
        <f>FŐLAP!$E$8</f>
        <v>0</v>
      </c>
      <c r="P146" s="323">
        <f>FŐLAP!$C$10</f>
        <v>0</v>
      </c>
      <c r="Q146" s="325" t="s">
        <v>549</v>
      </c>
    </row>
    <row r="147" spans="1:17" ht="50.1" hidden="1" customHeight="1" x14ac:dyDescent="0.25">
      <c r="A147" s="101" t="s">
        <v>261</v>
      </c>
      <c r="B147" s="337"/>
      <c r="C147" s="413"/>
      <c r="D147" s="244"/>
      <c r="E147" s="244"/>
      <c r="F147" s="244"/>
      <c r="G147" s="244"/>
      <c r="H147" s="434"/>
      <c r="I147" s="245"/>
      <c r="J147" s="245"/>
      <c r="K147" s="337"/>
      <c r="L147" s="249"/>
      <c r="M147" s="250"/>
      <c r="N147" s="98" t="e">
        <f t="shared" si="2"/>
        <v>#DIV/0!</v>
      </c>
      <c r="O147" s="324">
        <f>FŐLAP!$E$8</f>
        <v>0</v>
      </c>
      <c r="P147" s="323">
        <f>FŐLAP!$C$10</f>
        <v>0</v>
      </c>
      <c r="Q147" s="325" t="s">
        <v>549</v>
      </c>
    </row>
    <row r="148" spans="1:17" ht="50.1" hidden="1" customHeight="1" x14ac:dyDescent="0.25">
      <c r="A148" s="100" t="s">
        <v>262</v>
      </c>
      <c r="B148" s="337"/>
      <c r="C148" s="413"/>
      <c r="D148" s="244"/>
      <c r="E148" s="244"/>
      <c r="F148" s="244"/>
      <c r="G148" s="244"/>
      <c r="H148" s="434"/>
      <c r="I148" s="245"/>
      <c r="J148" s="245"/>
      <c r="K148" s="337"/>
      <c r="L148" s="249"/>
      <c r="M148" s="250"/>
      <c r="N148" s="98" t="e">
        <f t="shared" si="2"/>
        <v>#DIV/0!</v>
      </c>
      <c r="O148" s="324">
        <f>FŐLAP!$E$8</f>
        <v>0</v>
      </c>
      <c r="P148" s="323">
        <f>FŐLAP!$C$10</f>
        <v>0</v>
      </c>
      <c r="Q148" s="325" t="s">
        <v>549</v>
      </c>
    </row>
    <row r="149" spans="1:17" ht="50.1" hidden="1" customHeight="1" x14ac:dyDescent="0.25">
      <c r="A149" s="100" t="s">
        <v>263</v>
      </c>
      <c r="B149" s="337"/>
      <c r="C149" s="413"/>
      <c r="D149" s="244"/>
      <c r="E149" s="244"/>
      <c r="F149" s="244"/>
      <c r="G149" s="244"/>
      <c r="H149" s="434"/>
      <c r="I149" s="245"/>
      <c r="J149" s="245"/>
      <c r="K149" s="337"/>
      <c r="L149" s="249"/>
      <c r="M149" s="250"/>
      <c r="N149" s="98" t="e">
        <f t="shared" si="2"/>
        <v>#DIV/0!</v>
      </c>
      <c r="O149" s="324">
        <f>FŐLAP!$E$8</f>
        <v>0</v>
      </c>
      <c r="P149" s="323">
        <f>FŐLAP!$C$10</f>
        <v>0</v>
      </c>
      <c r="Q149" s="325" t="s">
        <v>549</v>
      </c>
    </row>
    <row r="150" spans="1:17" ht="50.1" hidden="1" customHeight="1" x14ac:dyDescent="0.25">
      <c r="A150" s="101" t="s">
        <v>264</v>
      </c>
      <c r="B150" s="337"/>
      <c r="C150" s="413"/>
      <c r="D150" s="244"/>
      <c r="E150" s="244"/>
      <c r="F150" s="244"/>
      <c r="G150" s="244"/>
      <c r="H150" s="434"/>
      <c r="I150" s="245"/>
      <c r="J150" s="245"/>
      <c r="K150" s="337"/>
      <c r="L150" s="249"/>
      <c r="M150" s="250"/>
      <c r="N150" s="98" t="e">
        <f t="shared" si="2"/>
        <v>#DIV/0!</v>
      </c>
      <c r="O150" s="324">
        <f>FŐLAP!$E$8</f>
        <v>0</v>
      </c>
      <c r="P150" s="323">
        <f>FŐLAP!$C$10</f>
        <v>0</v>
      </c>
      <c r="Q150" s="325" t="s">
        <v>549</v>
      </c>
    </row>
    <row r="151" spans="1:17" ht="50.1" hidden="1" customHeight="1" x14ac:dyDescent="0.25">
      <c r="A151" s="100" t="s">
        <v>265</v>
      </c>
      <c r="B151" s="337"/>
      <c r="C151" s="413"/>
      <c r="D151" s="244"/>
      <c r="E151" s="244"/>
      <c r="F151" s="244"/>
      <c r="G151" s="244"/>
      <c r="H151" s="434"/>
      <c r="I151" s="245"/>
      <c r="J151" s="245"/>
      <c r="K151" s="337"/>
      <c r="L151" s="249"/>
      <c r="M151" s="250"/>
      <c r="N151" s="98" t="e">
        <f t="shared" si="2"/>
        <v>#DIV/0!</v>
      </c>
      <c r="O151" s="324">
        <f>FŐLAP!$E$8</f>
        <v>0</v>
      </c>
      <c r="P151" s="323">
        <f>FŐLAP!$C$10</f>
        <v>0</v>
      </c>
      <c r="Q151" s="325" t="s">
        <v>549</v>
      </c>
    </row>
    <row r="152" spans="1:17" ht="50.1" hidden="1" customHeight="1" x14ac:dyDescent="0.25">
      <c r="A152" s="100" t="s">
        <v>266</v>
      </c>
      <c r="B152" s="337"/>
      <c r="C152" s="413"/>
      <c r="D152" s="244"/>
      <c r="E152" s="244"/>
      <c r="F152" s="244"/>
      <c r="G152" s="244"/>
      <c r="H152" s="434"/>
      <c r="I152" s="245"/>
      <c r="J152" s="245"/>
      <c r="K152" s="337"/>
      <c r="L152" s="249"/>
      <c r="M152" s="250"/>
      <c r="N152" s="98" t="e">
        <f t="shared" si="2"/>
        <v>#DIV/0!</v>
      </c>
      <c r="O152" s="324">
        <f>FŐLAP!$E$8</f>
        <v>0</v>
      </c>
      <c r="P152" s="323">
        <f>FŐLAP!$C$10</f>
        <v>0</v>
      </c>
      <c r="Q152" s="325" t="s">
        <v>549</v>
      </c>
    </row>
    <row r="153" spans="1:17" ht="50.1" hidden="1" customHeight="1" x14ac:dyDescent="0.25">
      <c r="A153" s="101" t="s">
        <v>267</v>
      </c>
      <c r="B153" s="337"/>
      <c r="C153" s="413"/>
      <c r="D153" s="244"/>
      <c r="E153" s="244"/>
      <c r="F153" s="244"/>
      <c r="G153" s="244"/>
      <c r="H153" s="434"/>
      <c r="I153" s="245"/>
      <c r="J153" s="245"/>
      <c r="K153" s="337"/>
      <c r="L153" s="249"/>
      <c r="M153" s="250"/>
      <c r="N153" s="98" t="e">
        <f t="shared" si="2"/>
        <v>#DIV/0!</v>
      </c>
      <c r="O153" s="324">
        <f>FŐLAP!$E$8</f>
        <v>0</v>
      </c>
      <c r="P153" s="323">
        <f>FŐLAP!$C$10</f>
        <v>0</v>
      </c>
      <c r="Q153" s="325" t="s">
        <v>549</v>
      </c>
    </row>
    <row r="154" spans="1:17" ht="50.1" hidden="1" customHeight="1" x14ac:dyDescent="0.25">
      <c r="A154" s="100" t="s">
        <v>268</v>
      </c>
      <c r="B154" s="337"/>
      <c r="C154" s="413"/>
      <c r="D154" s="244"/>
      <c r="E154" s="244"/>
      <c r="F154" s="244"/>
      <c r="G154" s="244"/>
      <c r="H154" s="434"/>
      <c r="I154" s="245"/>
      <c r="J154" s="245"/>
      <c r="K154" s="337"/>
      <c r="L154" s="249"/>
      <c r="M154" s="250"/>
      <c r="N154" s="98" t="e">
        <f t="shared" si="2"/>
        <v>#DIV/0!</v>
      </c>
      <c r="O154" s="324">
        <f>FŐLAP!$E$8</f>
        <v>0</v>
      </c>
      <c r="P154" s="323">
        <f>FŐLAP!$C$10</f>
        <v>0</v>
      </c>
      <c r="Q154" s="325" t="s">
        <v>549</v>
      </c>
    </row>
    <row r="155" spans="1:17" ht="50.1" hidden="1" customHeight="1" x14ac:dyDescent="0.25">
      <c r="A155" s="100" t="s">
        <v>269</v>
      </c>
      <c r="B155" s="337"/>
      <c r="C155" s="413"/>
      <c r="D155" s="244"/>
      <c r="E155" s="244"/>
      <c r="F155" s="244"/>
      <c r="G155" s="244"/>
      <c r="H155" s="434"/>
      <c r="I155" s="245"/>
      <c r="J155" s="245"/>
      <c r="K155" s="337"/>
      <c r="L155" s="249"/>
      <c r="M155" s="250"/>
      <c r="N155" s="98" t="e">
        <f t="shared" si="2"/>
        <v>#DIV/0!</v>
      </c>
      <c r="O155" s="324">
        <f>FŐLAP!$E$8</f>
        <v>0</v>
      </c>
      <c r="P155" s="323">
        <f>FŐLAP!$C$10</f>
        <v>0</v>
      </c>
      <c r="Q155" s="325" t="s">
        <v>549</v>
      </c>
    </row>
    <row r="156" spans="1:17" ht="50.1" hidden="1" customHeight="1" x14ac:dyDescent="0.25">
      <c r="A156" s="101" t="s">
        <v>270</v>
      </c>
      <c r="B156" s="337"/>
      <c r="C156" s="413"/>
      <c r="D156" s="244"/>
      <c r="E156" s="244"/>
      <c r="F156" s="244"/>
      <c r="G156" s="244"/>
      <c r="H156" s="434"/>
      <c r="I156" s="245"/>
      <c r="J156" s="245"/>
      <c r="K156" s="337"/>
      <c r="L156" s="249"/>
      <c r="M156" s="250"/>
      <c r="N156" s="98" t="e">
        <f t="shared" si="2"/>
        <v>#DIV/0!</v>
      </c>
      <c r="O156" s="324">
        <f>FŐLAP!$E$8</f>
        <v>0</v>
      </c>
      <c r="P156" s="323">
        <f>FŐLAP!$C$10</f>
        <v>0</v>
      </c>
      <c r="Q156" s="325" t="s">
        <v>549</v>
      </c>
    </row>
    <row r="157" spans="1:17" ht="50.1" hidden="1" customHeight="1" x14ac:dyDescent="0.25">
      <c r="A157" s="100" t="s">
        <v>271</v>
      </c>
      <c r="B157" s="337"/>
      <c r="C157" s="413"/>
      <c r="D157" s="244"/>
      <c r="E157" s="244"/>
      <c r="F157" s="244"/>
      <c r="G157" s="244"/>
      <c r="H157" s="434"/>
      <c r="I157" s="245"/>
      <c r="J157" s="245"/>
      <c r="K157" s="337"/>
      <c r="L157" s="249"/>
      <c r="M157" s="250"/>
      <c r="N157" s="98" t="e">
        <f t="shared" si="2"/>
        <v>#DIV/0!</v>
      </c>
      <c r="O157" s="324">
        <f>FŐLAP!$E$8</f>
        <v>0</v>
      </c>
      <c r="P157" s="323">
        <f>FŐLAP!$C$10</f>
        <v>0</v>
      </c>
      <c r="Q157" s="325" t="s">
        <v>549</v>
      </c>
    </row>
    <row r="158" spans="1:17" ht="50.1" hidden="1" customHeight="1" x14ac:dyDescent="0.25">
      <c r="A158" s="100" t="s">
        <v>272</v>
      </c>
      <c r="B158" s="337"/>
      <c r="C158" s="413"/>
      <c r="D158" s="244"/>
      <c r="E158" s="244"/>
      <c r="F158" s="244"/>
      <c r="G158" s="244"/>
      <c r="H158" s="434"/>
      <c r="I158" s="245"/>
      <c r="J158" s="245"/>
      <c r="K158" s="337"/>
      <c r="L158" s="249"/>
      <c r="M158" s="250"/>
      <c r="N158" s="98" t="e">
        <f t="shared" si="2"/>
        <v>#DIV/0!</v>
      </c>
      <c r="O158" s="324">
        <f>FŐLAP!$E$8</f>
        <v>0</v>
      </c>
      <c r="P158" s="323">
        <f>FŐLAP!$C$10</f>
        <v>0</v>
      </c>
      <c r="Q158" s="325" t="s">
        <v>549</v>
      </c>
    </row>
    <row r="159" spans="1:17" ht="50.1" hidden="1" customHeight="1" x14ac:dyDescent="0.25">
      <c r="A159" s="101" t="s">
        <v>273</v>
      </c>
      <c r="B159" s="337"/>
      <c r="C159" s="413"/>
      <c r="D159" s="244"/>
      <c r="E159" s="244"/>
      <c r="F159" s="244"/>
      <c r="G159" s="244"/>
      <c r="H159" s="434"/>
      <c r="I159" s="245"/>
      <c r="J159" s="245"/>
      <c r="K159" s="337"/>
      <c r="L159" s="249"/>
      <c r="M159" s="250"/>
      <c r="N159" s="98" t="e">
        <f t="shared" si="2"/>
        <v>#DIV/0!</v>
      </c>
      <c r="O159" s="324">
        <f>FŐLAP!$E$8</f>
        <v>0</v>
      </c>
      <c r="P159" s="323">
        <f>FŐLAP!$C$10</f>
        <v>0</v>
      </c>
      <c r="Q159" s="325" t="s">
        <v>549</v>
      </c>
    </row>
    <row r="160" spans="1:17" ht="50.1" hidden="1" customHeight="1" x14ac:dyDescent="0.25">
      <c r="A160" s="100" t="s">
        <v>274</v>
      </c>
      <c r="B160" s="337"/>
      <c r="C160" s="413"/>
      <c r="D160" s="244"/>
      <c r="E160" s="244"/>
      <c r="F160" s="244"/>
      <c r="G160" s="244"/>
      <c r="H160" s="434"/>
      <c r="I160" s="245"/>
      <c r="J160" s="245"/>
      <c r="K160" s="337"/>
      <c r="L160" s="249"/>
      <c r="M160" s="250"/>
      <c r="N160" s="98" t="e">
        <f t="shared" si="2"/>
        <v>#DIV/0!</v>
      </c>
      <c r="O160" s="324">
        <f>FŐLAP!$E$8</f>
        <v>0</v>
      </c>
      <c r="P160" s="323">
        <f>FŐLAP!$C$10</f>
        <v>0</v>
      </c>
      <c r="Q160" s="325" t="s">
        <v>549</v>
      </c>
    </row>
    <row r="161" spans="1:17" ht="50.1" hidden="1" customHeight="1" x14ac:dyDescent="0.25">
      <c r="A161" s="100" t="s">
        <v>275</v>
      </c>
      <c r="B161" s="337"/>
      <c r="C161" s="413"/>
      <c r="D161" s="244"/>
      <c r="E161" s="244"/>
      <c r="F161" s="244"/>
      <c r="G161" s="244"/>
      <c r="H161" s="434"/>
      <c r="I161" s="245"/>
      <c r="J161" s="245"/>
      <c r="K161" s="337"/>
      <c r="L161" s="249"/>
      <c r="M161" s="250"/>
      <c r="N161" s="98" t="e">
        <f t="shared" si="2"/>
        <v>#DIV/0!</v>
      </c>
      <c r="O161" s="324">
        <f>FŐLAP!$E$8</f>
        <v>0</v>
      </c>
      <c r="P161" s="323">
        <f>FŐLAP!$C$10</f>
        <v>0</v>
      </c>
      <c r="Q161" s="325" t="s">
        <v>549</v>
      </c>
    </row>
    <row r="162" spans="1:17" ht="50.1" hidden="1" customHeight="1" x14ac:dyDescent="0.25">
      <c r="A162" s="100" t="s">
        <v>276</v>
      </c>
      <c r="B162" s="337"/>
      <c r="C162" s="413"/>
      <c r="D162" s="244"/>
      <c r="E162" s="244"/>
      <c r="F162" s="244"/>
      <c r="G162" s="244"/>
      <c r="H162" s="434"/>
      <c r="I162" s="245"/>
      <c r="J162" s="245"/>
      <c r="K162" s="337"/>
      <c r="L162" s="249"/>
      <c r="M162" s="250"/>
      <c r="N162" s="98" t="e">
        <f t="shared" si="2"/>
        <v>#DIV/0!</v>
      </c>
      <c r="O162" s="324">
        <f>FŐLAP!$E$8</f>
        <v>0</v>
      </c>
      <c r="P162" s="323">
        <f>FŐLAP!$C$10</f>
        <v>0</v>
      </c>
      <c r="Q162" s="325" t="s">
        <v>549</v>
      </c>
    </row>
    <row r="163" spans="1:17" ht="50.1" hidden="1" customHeight="1" x14ac:dyDescent="0.25">
      <c r="A163" s="100" t="s">
        <v>277</v>
      </c>
      <c r="B163" s="337"/>
      <c r="C163" s="413"/>
      <c r="D163" s="244"/>
      <c r="E163" s="244"/>
      <c r="F163" s="244"/>
      <c r="G163" s="244"/>
      <c r="H163" s="434"/>
      <c r="I163" s="245"/>
      <c r="J163" s="245"/>
      <c r="K163" s="337"/>
      <c r="L163" s="249"/>
      <c r="M163" s="250"/>
      <c r="N163" s="98" t="e">
        <f t="shared" si="2"/>
        <v>#DIV/0!</v>
      </c>
      <c r="O163" s="324">
        <f>FŐLAP!$E$8</f>
        <v>0</v>
      </c>
      <c r="P163" s="323">
        <f>FŐLAP!$C$10</f>
        <v>0</v>
      </c>
      <c r="Q163" s="325" t="s">
        <v>549</v>
      </c>
    </row>
    <row r="164" spans="1:17" ht="50.1" hidden="1" customHeight="1" x14ac:dyDescent="0.25">
      <c r="A164" s="101" t="s">
        <v>278</v>
      </c>
      <c r="B164" s="337"/>
      <c r="C164" s="413"/>
      <c r="D164" s="244"/>
      <c r="E164" s="244"/>
      <c r="F164" s="244"/>
      <c r="G164" s="244"/>
      <c r="H164" s="434"/>
      <c r="I164" s="245"/>
      <c r="J164" s="245"/>
      <c r="K164" s="337"/>
      <c r="L164" s="249"/>
      <c r="M164" s="250"/>
      <c r="N164" s="98" t="e">
        <f t="shared" si="2"/>
        <v>#DIV/0!</v>
      </c>
      <c r="O164" s="324">
        <f>FŐLAP!$E$8</f>
        <v>0</v>
      </c>
      <c r="P164" s="323">
        <f>FŐLAP!$C$10</f>
        <v>0</v>
      </c>
      <c r="Q164" s="325" t="s">
        <v>549</v>
      </c>
    </row>
    <row r="165" spans="1:17" ht="50.1" hidden="1" customHeight="1" collapsed="1" x14ac:dyDescent="0.25">
      <c r="A165" s="100" t="s">
        <v>279</v>
      </c>
      <c r="B165" s="337"/>
      <c r="C165" s="413"/>
      <c r="D165" s="244"/>
      <c r="E165" s="244"/>
      <c r="F165" s="244"/>
      <c r="G165" s="244"/>
      <c r="H165" s="434"/>
      <c r="I165" s="245"/>
      <c r="J165" s="245"/>
      <c r="K165" s="337"/>
      <c r="L165" s="249"/>
      <c r="M165" s="250"/>
      <c r="N165" s="98" t="e">
        <f t="shared" si="2"/>
        <v>#DIV/0!</v>
      </c>
      <c r="O165" s="324">
        <f>FŐLAP!$E$8</f>
        <v>0</v>
      </c>
      <c r="P165" s="323">
        <f>FŐLAP!$C$10</f>
        <v>0</v>
      </c>
      <c r="Q165" s="325" t="s">
        <v>549</v>
      </c>
    </row>
    <row r="166" spans="1:17" ht="50.1" hidden="1" customHeight="1" x14ac:dyDescent="0.25">
      <c r="A166" s="100" t="s">
        <v>280</v>
      </c>
      <c r="B166" s="337"/>
      <c r="C166" s="413"/>
      <c r="D166" s="244"/>
      <c r="E166" s="244"/>
      <c r="F166" s="244"/>
      <c r="G166" s="244"/>
      <c r="H166" s="434"/>
      <c r="I166" s="245"/>
      <c r="J166" s="245"/>
      <c r="K166" s="337"/>
      <c r="L166" s="249"/>
      <c r="M166" s="250"/>
      <c r="N166" s="98" t="e">
        <f t="shared" si="2"/>
        <v>#DIV/0!</v>
      </c>
      <c r="O166" s="324">
        <f>FŐLAP!$E$8</f>
        <v>0</v>
      </c>
      <c r="P166" s="323">
        <f>FŐLAP!$C$10</f>
        <v>0</v>
      </c>
      <c r="Q166" s="325" t="s">
        <v>549</v>
      </c>
    </row>
    <row r="167" spans="1:17" ht="50.1" hidden="1" customHeight="1" x14ac:dyDescent="0.25">
      <c r="A167" s="101" t="s">
        <v>281</v>
      </c>
      <c r="B167" s="337"/>
      <c r="C167" s="413"/>
      <c r="D167" s="244"/>
      <c r="E167" s="244"/>
      <c r="F167" s="244"/>
      <c r="G167" s="244"/>
      <c r="H167" s="434"/>
      <c r="I167" s="245"/>
      <c r="J167" s="245"/>
      <c r="K167" s="337"/>
      <c r="L167" s="249"/>
      <c r="M167" s="250"/>
      <c r="N167" s="98" t="e">
        <f t="shared" si="2"/>
        <v>#DIV/0!</v>
      </c>
      <c r="O167" s="324">
        <f>FŐLAP!$E$8</f>
        <v>0</v>
      </c>
      <c r="P167" s="323">
        <f>FŐLAP!$C$10</f>
        <v>0</v>
      </c>
      <c r="Q167" s="325" t="s">
        <v>549</v>
      </c>
    </row>
    <row r="168" spans="1:17" ht="50.1" hidden="1" customHeight="1" x14ac:dyDescent="0.25">
      <c r="A168" s="100" t="s">
        <v>282</v>
      </c>
      <c r="B168" s="337"/>
      <c r="C168" s="413"/>
      <c r="D168" s="244"/>
      <c r="E168" s="244"/>
      <c r="F168" s="244"/>
      <c r="G168" s="244"/>
      <c r="H168" s="434"/>
      <c r="I168" s="245"/>
      <c r="J168" s="245"/>
      <c r="K168" s="337"/>
      <c r="L168" s="249"/>
      <c r="M168" s="250"/>
      <c r="N168" s="98" t="e">
        <f t="shared" si="2"/>
        <v>#DIV/0!</v>
      </c>
      <c r="O168" s="324">
        <f>FŐLAP!$E$8</f>
        <v>0</v>
      </c>
      <c r="P168" s="323">
        <f>FŐLAP!$C$10</f>
        <v>0</v>
      </c>
      <c r="Q168" s="325" t="s">
        <v>549</v>
      </c>
    </row>
    <row r="169" spans="1:17" ht="50.1" hidden="1" customHeight="1" x14ac:dyDescent="0.25">
      <c r="A169" s="100" t="s">
        <v>283</v>
      </c>
      <c r="B169" s="337"/>
      <c r="C169" s="413"/>
      <c r="D169" s="244"/>
      <c r="E169" s="244"/>
      <c r="F169" s="244"/>
      <c r="G169" s="244"/>
      <c r="H169" s="434"/>
      <c r="I169" s="245"/>
      <c r="J169" s="245"/>
      <c r="K169" s="337"/>
      <c r="L169" s="249"/>
      <c r="M169" s="250"/>
      <c r="N169" s="98" t="e">
        <f t="shared" si="2"/>
        <v>#DIV/0!</v>
      </c>
      <c r="O169" s="324">
        <f>FŐLAP!$E$8</f>
        <v>0</v>
      </c>
      <c r="P169" s="323">
        <f>FŐLAP!$C$10</f>
        <v>0</v>
      </c>
      <c r="Q169" s="325" t="s">
        <v>549</v>
      </c>
    </row>
    <row r="170" spans="1:17" ht="50.1" hidden="1" customHeight="1" x14ac:dyDescent="0.25">
      <c r="A170" s="101" t="s">
        <v>284</v>
      </c>
      <c r="B170" s="337"/>
      <c r="C170" s="413"/>
      <c r="D170" s="244"/>
      <c r="E170" s="244"/>
      <c r="F170" s="244"/>
      <c r="G170" s="244"/>
      <c r="H170" s="434"/>
      <c r="I170" s="245"/>
      <c r="J170" s="245"/>
      <c r="K170" s="337"/>
      <c r="L170" s="249"/>
      <c r="M170" s="250"/>
      <c r="N170" s="98" t="e">
        <f t="shared" si="2"/>
        <v>#DIV/0!</v>
      </c>
      <c r="O170" s="324">
        <f>FŐLAP!$E$8</f>
        <v>0</v>
      </c>
      <c r="P170" s="323">
        <f>FŐLAP!$C$10</f>
        <v>0</v>
      </c>
      <c r="Q170" s="325" t="s">
        <v>549</v>
      </c>
    </row>
    <row r="171" spans="1:17" ht="50.1" hidden="1" customHeight="1" x14ac:dyDescent="0.25">
      <c r="A171" s="100" t="s">
        <v>285</v>
      </c>
      <c r="B171" s="337"/>
      <c r="C171" s="413"/>
      <c r="D171" s="244"/>
      <c r="E171" s="244"/>
      <c r="F171" s="244"/>
      <c r="G171" s="244"/>
      <c r="H171" s="434"/>
      <c r="I171" s="245"/>
      <c r="J171" s="245"/>
      <c r="K171" s="337"/>
      <c r="L171" s="249"/>
      <c r="M171" s="250"/>
      <c r="N171" s="98" t="e">
        <f t="shared" si="2"/>
        <v>#DIV/0!</v>
      </c>
      <c r="O171" s="324">
        <f>FŐLAP!$E$8</f>
        <v>0</v>
      </c>
      <c r="P171" s="323">
        <f>FŐLAP!$C$10</f>
        <v>0</v>
      </c>
      <c r="Q171" s="325" t="s">
        <v>549</v>
      </c>
    </row>
    <row r="172" spans="1:17" ht="50.1" hidden="1" customHeight="1" x14ac:dyDescent="0.25">
      <c r="A172" s="100" t="s">
        <v>286</v>
      </c>
      <c r="B172" s="337"/>
      <c r="C172" s="413"/>
      <c r="D172" s="244"/>
      <c r="E172" s="244"/>
      <c r="F172" s="244"/>
      <c r="G172" s="244"/>
      <c r="H172" s="434"/>
      <c r="I172" s="245"/>
      <c r="J172" s="245"/>
      <c r="K172" s="337"/>
      <c r="L172" s="249"/>
      <c r="M172" s="250"/>
      <c r="N172" s="98" t="e">
        <f t="shared" si="2"/>
        <v>#DIV/0!</v>
      </c>
      <c r="O172" s="324">
        <f>FŐLAP!$E$8</f>
        <v>0</v>
      </c>
      <c r="P172" s="323">
        <f>FŐLAP!$C$10</f>
        <v>0</v>
      </c>
      <c r="Q172" s="325" t="s">
        <v>549</v>
      </c>
    </row>
    <row r="173" spans="1:17" ht="50.1" hidden="1" customHeight="1" x14ac:dyDescent="0.25">
      <c r="A173" s="101" t="s">
        <v>287</v>
      </c>
      <c r="B173" s="337"/>
      <c r="C173" s="413"/>
      <c r="D173" s="244"/>
      <c r="E173" s="244"/>
      <c r="F173" s="244"/>
      <c r="G173" s="244"/>
      <c r="H173" s="434"/>
      <c r="I173" s="245"/>
      <c r="J173" s="245"/>
      <c r="K173" s="337"/>
      <c r="L173" s="249"/>
      <c r="M173" s="250"/>
      <c r="N173" s="98" t="e">
        <f t="shared" si="2"/>
        <v>#DIV/0!</v>
      </c>
      <c r="O173" s="324">
        <f>FŐLAP!$E$8</f>
        <v>0</v>
      </c>
      <c r="P173" s="323">
        <f>FŐLAP!$C$10</f>
        <v>0</v>
      </c>
      <c r="Q173" s="325" t="s">
        <v>549</v>
      </c>
    </row>
    <row r="174" spans="1:17" ht="50.1" hidden="1" customHeight="1" x14ac:dyDescent="0.25">
      <c r="A174" s="100" t="s">
        <v>288</v>
      </c>
      <c r="B174" s="337"/>
      <c r="C174" s="413"/>
      <c r="D174" s="244"/>
      <c r="E174" s="244"/>
      <c r="F174" s="244"/>
      <c r="G174" s="244"/>
      <c r="H174" s="434"/>
      <c r="I174" s="245"/>
      <c r="J174" s="245"/>
      <c r="K174" s="337"/>
      <c r="L174" s="249"/>
      <c r="M174" s="250"/>
      <c r="N174" s="98" t="e">
        <f t="shared" si="2"/>
        <v>#DIV/0!</v>
      </c>
      <c r="O174" s="324">
        <f>FŐLAP!$E$8</f>
        <v>0</v>
      </c>
      <c r="P174" s="323">
        <f>FŐLAP!$C$10</f>
        <v>0</v>
      </c>
      <c r="Q174" s="325" t="s">
        <v>549</v>
      </c>
    </row>
    <row r="175" spans="1:17" ht="50.1" hidden="1" customHeight="1" x14ac:dyDescent="0.25">
      <c r="A175" s="100" t="s">
        <v>289</v>
      </c>
      <c r="B175" s="337"/>
      <c r="C175" s="413"/>
      <c r="D175" s="244"/>
      <c r="E175" s="244"/>
      <c r="F175" s="244"/>
      <c r="G175" s="244"/>
      <c r="H175" s="434"/>
      <c r="I175" s="245"/>
      <c r="J175" s="245"/>
      <c r="K175" s="337"/>
      <c r="L175" s="249"/>
      <c r="M175" s="250"/>
      <c r="N175" s="98" t="e">
        <f t="shared" si="2"/>
        <v>#DIV/0!</v>
      </c>
      <c r="O175" s="324">
        <f>FŐLAP!$E$8</f>
        <v>0</v>
      </c>
      <c r="P175" s="323">
        <f>FŐLAP!$C$10</f>
        <v>0</v>
      </c>
      <c r="Q175" s="325" t="s">
        <v>549</v>
      </c>
    </row>
    <row r="176" spans="1:17" ht="50.1" hidden="1" customHeight="1" x14ac:dyDescent="0.25">
      <c r="A176" s="101" t="s">
        <v>290</v>
      </c>
      <c r="B176" s="337"/>
      <c r="C176" s="413"/>
      <c r="D176" s="244"/>
      <c r="E176" s="244"/>
      <c r="F176" s="244"/>
      <c r="G176" s="244"/>
      <c r="H176" s="434"/>
      <c r="I176" s="245"/>
      <c r="J176" s="245"/>
      <c r="K176" s="337"/>
      <c r="L176" s="249"/>
      <c r="M176" s="250"/>
      <c r="N176" s="98" t="e">
        <f t="shared" si="2"/>
        <v>#DIV/0!</v>
      </c>
      <c r="O176" s="324">
        <f>FŐLAP!$E$8</f>
        <v>0</v>
      </c>
      <c r="P176" s="323">
        <f>FŐLAP!$C$10</f>
        <v>0</v>
      </c>
      <c r="Q176" s="325" t="s">
        <v>549</v>
      </c>
    </row>
    <row r="177" spans="1:17" ht="50.1" hidden="1" customHeight="1" x14ac:dyDescent="0.25">
      <c r="A177" s="100" t="s">
        <v>291</v>
      </c>
      <c r="B177" s="337"/>
      <c r="C177" s="413"/>
      <c r="D177" s="244"/>
      <c r="E177" s="244"/>
      <c r="F177" s="244"/>
      <c r="G177" s="244"/>
      <c r="H177" s="434"/>
      <c r="I177" s="245"/>
      <c r="J177" s="245"/>
      <c r="K177" s="337"/>
      <c r="L177" s="249"/>
      <c r="M177" s="250"/>
      <c r="N177" s="98" t="e">
        <f t="shared" si="2"/>
        <v>#DIV/0!</v>
      </c>
      <c r="O177" s="324">
        <f>FŐLAP!$E$8</f>
        <v>0</v>
      </c>
      <c r="P177" s="323">
        <f>FŐLAP!$C$10</f>
        <v>0</v>
      </c>
      <c r="Q177" s="325" t="s">
        <v>549</v>
      </c>
    </row>
    <row r="178" spans="1:17" ht="50.1" hidden="1" customHeight="1" x14ac:dyDescent="0.25">
      <c r="A178" s="100" t="s">
        <v>292</v>
      </c>
      <c r="B178" s="337"/>
      <c r="C178" s="413"/>
      <c r="D178" s="244"/>
      <c r="E178" s="244"/>
      <c r="F178" s="244"/>
      <c r="G178" s="244"/>
      <c r="H178" s="434"/>
      <c r="I178" s="245"/>
      <c r="J178" s="245"/>
      <c r="K178" s="337"/>
      <c r="L178" s="249"/>
      <c r="M178" s="250"/>
      <c r="N178" s="98" t="e">
        <f t="shared" si="2"/>
        <v>#DIV/0!</v>
      </c>
      <c r="O178" s="324">
        <f>FŐLAP!$E$8</f>
        <v>0</v>
      </c>
      <c r="P178" s="323">
        <f>FŐLAP!$C$10</f>
        <v>0</v>
      </c>
      <c r="Q178" s="325" t="s">
        <v>549</v>
      </c>
    </row>
    <row r="179" spans="1:17" ht="50.1" hidden="1" customHeight="1" x14ac:dyDescent="0.25">
      <c r="A179" s="100" t="s">
        <v>293</v>
      </c>
      <c r="B179" s="337"/>
      <c r="C179" s="413"/>
      <c r="D179" s="244"/>
      <c r="E179" s="244"/>
      <c r="F179" s="244"/>
      <c r="G179" s="244"/>
      <c r="H179" s="434"/>
      <c r="I179" s="245"/>
      <c r="J179" s="245"/>
      <c r="K179" s="337"/>
      <c r="L179" s="249"/>
      <c r="M179" s="250"/>
      <c r="N179" s="98" t="e">
        <f t="shared" si="2"/>
        <v>#DIV/0!</v>
      </c>
      <c r="O179" s="324">
        <f>FŐLAP!$E$8</f>
        <v>0</v>
      </c>
      <c r="P179" s="323">
        <f>FŐLAP!$C$10</f>
        <v>0</v>
      </c>
      <c r="Q179" s="325" t="s">
        <v>549</v>
      </c>
    </row>
    <row r="180" spans="1:17" ht="50.1" hidden="1" customHeight="1" x14ac:dyDescent="0.25">
      <c r="A180" s="100" t="s">
        <v>294</v>
      </c>
      <c r="B180" s="337"/>
      <c r="C180" s="413"/>
      <c r="D180" s="244"/>
      <c r="E180" s="244"/>
      <c r="F180" s="244"/>
      <c r="G180" s="244"/>
      <c r="H180" s="434"/>
      <c r="I180" s="245"/>
      <c r="J180" s="245"/>
      <c r="K180" s="337"/>
      <c r="L180" s="249"/>
      <c r="M180" s="250"/>
      <c r="N180" s="98" t="e">
        <f t="shared" si="2"/>
        <v>#DIV/0!</v>
      </c>
      <c r="O180" s="324">
        <f>FŐLAP!$E$8</f>
        <v>0</v>
      </c>
      <c r="P180" s="323">
        <f>FŐLAP!$C$10</f>
        <v>0</v>
      </c>
      <c r="Q180" s="325" t="s">
        <v>549</v>
      </c>
    </row>
    <row r="181" spans="1:17" ht="50.1" hidden="1" customHeight="1" x14ac:dyDescent="0.25">
      <c r="A181" s="101" t="s">
        <v>295</v>
      </c>
      <c r="B181" s="337"/>
      <c r="C181" s="413"/>
      <c r="D181" s="244"/>
      <c r="E181" s="244"/>
      <c r="F181" s="244"/>
      <c r="G181" s="244"/>
      <c r="H181" s="434"/>
      <c r="I181" s="245"/>
      <c r="J181" s="245"/>
      <c r="K181" s="337"/>
      <c r="L181" s="249"/>
      <c r="M181" s="250"/>
      <c r="N181" s="98" t="e">
        <f t="shared" si="2"/>
        <v>#DIV/0!</v>
      </c>
      <c r="O181" s="324">
        <f>FŐLAP!$E$8</f>
        <v>0</v>
      </c>
      <c r="P181" s="323">
        <f>FŐLAP!$C$10</f>
        <v>0</v>
      </c>
      <c r="Q181" s="325" t="s">
        <v>549</v>
      </c>
    </row>
    <row r="182" spans="1:17" ht="50.1" hidden="1" customHeight="1" x14ac:dyDescent="0.25">
      <c r="A182" s="100" t="s">
        <v>296</v>
      </c>
      <c r="B182" s="337"/>
      <c r="C182" s="413"/>
      <c r="D182" s="244"/>
      <c r="E182" s="244"/>
      <c r="F182" s="244"/>
      <c r="G182" s="244"/>
      <c r="H182" s="434"/>
      <c r="I182" s="245"/>
      <c r="J182" s="245"/>
      <c r="K182" s="337"/>
      <c r="L182" s="249"/>
      <c r="M182" s="250"/>
      <c r="N182" s="98" t="e">
        <f t="shared" si="2"/>
        <v>#DIV/0!</v>
      </c>
      <c r="O182" s="324">
        <f>FŐLAP!$E$8</f>
        <v>0</v>
      </c>
      <c r="P182" s="323">
        <f>FŐLAP!$C$10</f>
        <v>0</v>
      </c>
      <c r="Q182" s="325" t="s">
        <v>549</v>
      </c>
    </row>
    <row r="183" spans="1:17" ht="50.1" hidden="1" customHeight="1" x14ac:dyDescent="0.25">
      <c r="A183" s="100" t="s">
        <v>297</v>
      </c>
      <c r="B183" s="337"/>
      <c r="C183" s="413"/>
      <c r="D183" s="244"/>
      <c r="E183" s="244"/>
      <c r="F183" s="244"/>
      <c r="G183" s="244"/>
      <c r="H183" s="434"/>
      <c r="I183" s="245"/>
      <c r="J183" s="245"/>
      <c r="K183" s="337"/>
      <c r="L183" s="249"/>
      <c r="M183" s="250"/>
      <c r="N183" s="98" t="e">
        <f t="shared" si="2"/>
        <v>#DIV/0!</v>
      </c>
      <c r="O183" s="324">
        <f>FŐLAP!$E$8</f>
        <v>0</v>
      </c>
      <c r="P183" s="323">
        <f>FŐLAP!$C$10</f>
        <v>0</v>
      </c>
      <c r="Q183" s="325" t="s">
        <v>549</v>
      </c>
    </row>
    <row r="184" spans="1:17" ht="50.1" hidden="1" customHeight="1" x14ac:dyDescent="0.25">
      <c r="A184" s="101" t="s">
        <v>298</v>
      </c>
      <c r="B184" s="337"/>
      <c r="C184" s="413"/>
      <c r="D184" s="244"/>
      <c r="E184" s="244"/>
      <c r="F184" s="244"/>
      <c r="G184" s="244"/>
      <c r="H184" s="434"/>
      <c r="I184" s="245"/>
      <c r="J184" s="245"/>
      <c r="K184" s="337"/>
      <c r="L184" s="249"/>
      <c r="M184" s="250"/>
      <c r="N184" s="98" t="e">
        <f t="shared" si="2"/>
        <v>#DIV/0!</v>
      </c>
      <c r="O184" s="324">
        <f>FŐLAP!$E$8</f>
        <v>0</v>
      </c>
      <c r="P184" s="323">
        <f>FŐLAP!$C$10</f>
        <v>0</v>
      </c>
      <c r="Q184" s="325" t="s">
        <v>549</v>
      </c>
    </row>
    <row r="185" spans="1:17" ht="50.1" hidden="1" customHeight="1" x14ac:dyDescent="0.25">
      <c r="A185" s="100" t="s">
        <v>299</v>
      </c>
      <c r="B185" s="337"/>
      <c r="C185" s="413"/>
      <c r="D185" s="244"/>
      <c r="E185" s="244"/>
      <c r="F185" s="244"/>
      <c r="G185" s="244"/>
      <c r="H185" s="434"/>
      <c r="I185" s="245"/>
      <c r="J185" s="245"/>
      <c r="K185" s="337"/>
      <c r="L185" s="249"/>
      <c r="M185" s="250"/>
      <c r="N185" s="98" t="e">
        <f t="shared" si="2"/>
        <v>#DIV/0!</v>
      </c>
      <c r="O185" s="324">
        <f>FŐLAP!$E$8</f>
        <v>0</v>
      </c>
      <c r="P185" s="323">
        <f>FŐLAP!$C$10</f>
        <v>0</v>
      </c>
      <c r="Q185" s="325" t="s">
        <v>549</v>
      </c>
    </row>
    <row r="186" spans="1:17" ht="50.1" hidden="1" customHeight="1" collapsed="1" x14ac:dyDescent="0.25">
      <c r="A186" s="100" t="s">
        <v>300</v>
      </c>
      <c r="B186" s="337"/>
      <c r="C186" s="413"/>
      <c r="D186" s="244"/>
      <c r="E186" s="244"/>
      <c r="F186" s="244"/>
      <c r="G186" s="244"/>
      <c r="H186" s="434"/>
      <c r="I186" s="245"/>
      <c r="J186" s="245"/>
      <c r="K186" s="337"/>
      <c r="L186" s="249"/>
      <c r="M186" s="250"/>
      <c r="N186" s="98" t="e">
        <f t="shared" si="2"/>
        <v>#DIV/0!</v>
      </c>
      <c r="O186" s="324">
        <f>FŐLAP!$E$8</f>
        <v>0</v>
      </c>
      <c r="P186" s="323">
        <f>FŐLAP!$C$10</f>
        <v>0</v>
      </c>
      <c r="Q186" s="325" t="s">
        <v>549</v>
      </c>
    </row>
    <row r="187" spans="1:17" ht="50.1" hidden="1" customHeight="1" x14ac:dyDescent="0.25">
      <c r="A187" s="101" t="s">
        <v>301</v>
      </c>
      <c r="B187" s="337"/>
      <c r="C187" s="413"/>
      <c r="D187" s="244"/>
      <c r="E187" s="244"/>
      <c r="F187" s="244"/>
      <c r="G187" s="244"/>
      <c r="H187" s="434"/>
      <c r="I187" s="245"/>
      <c r="J187" s="245"/>
      <c r="K187" s="337"/>
      <c r="L187" s="249"/>
      <c r="M187" s="250"/>
      <c r="N187" s="98" t="e">
        <f t="shared" si="2"/>
        <v>#DIV/0!</v>
      </c>
      <c r="O187" s="324">
        <f>FŐLAP!$E$8</f>
        <v>0</v>
      </c>
      <c r="P187" s="323">
        <f>FŐLAP!$C$10</f>
        <v>0</v>
      </c>
      <c r="Q187" s="325" t="s">
        <v>549</v>
      </c>
    </row>
    <row r="188" spans="1:17" ht="50.1" hidden="1" customHeight="1" x14ac:dyDescent="0.25">
      <c r="A188" s="100" t="s">
        <v>302</v>
      </c>
      <c r="B188" s="337"/>
      <c r="C188" s="413"/>
      <c r="D188" s="244"/>
      <c r="E188" s="244"/>
      <c r="F188" s="244"/>
      <c r="G188" s="244"/>
      <c r="H188" s="434"/>
      <c r="I188" s="245"/>
      <c r="J188" s="245"/>
      <c r="K188" s="337"/>
      <c r="L188" s="249"/>
      <c r="M188" s="250"/>
      <c r="N188" s="98" t="e">
        <f t="shared" si="2"/>
        <v>#DIV/0!</v>
      </c>
      <c r="O188" s="324">
        <f>FŐLAP!$E$8</f>
        <v>0</v>
      </c>
      <c r="P188" s="323">
        <f>FŐLAP!$C$10</f>
        <v>0</v>
      </c>
      <c r="Q188" s="325" t="s">
        <v>549</v>
      </c>
    </row>
    <row r="189" spans="1:17" ht="50.1" hidden="1" customHeight="1" x14ac:dyDescent="0.25">
      <c r="A189" s="100" t="s">
        <v>303</v>
      </c>
      <c r="B189" s="337"/>
      <c r="C189" s="413"/>
      <c r="D189" s="244"/>
      <c r="E189" s="244"/>
      <c r="F189" s="244"/>
      <c r="G189" s="244"/>
      <c r="H189" s="434"/>
      <c r="I189" s="245"/>
      <c r="J189" s="245"/>
      <c r="K189" s="337"/>
      <c r="L189" s="249"/>
      <c r="M189" s="250"/>
      <c r="N189" s="98" t="e">
        <f t="shared" si="2"/>
        <v>#DIV/0!</v>
      </c>
      <c r="O189" s="324">
        <f>FŐLAP!$E$8</f>
        <v>0</v>
      </c>
      <c r="P189" s="323">
        <f>FŐLAP!$C$10</f>
        <v>0</v>
      </c>
      <c r="Q189" s="325" t="s">
        <v>549</v>
      </c>
    </row>
    <row r="190" spans="1:17" ht="50.1" hidden="1" customHeight="1" x14ac:dyDescent="0.25">
      <c r="A190" s="101" t="s">
        <v>304</v>
      </c>
      <c r="B190" s="337"/>
      <c r="C190" s="413"/>
      <c r="D190" s="244"/>
      <c r="E190" s="244"/>
      <c r="F190" s="244"/>
      <c r="G190" s="244"/>
      <c r="H190" s="434"/>
      <c r="I190" s="245"/>
      <c r="J190" s="245"/>
      <c r="K190" s="337"/>
      <c r="L190" s="249"/>
      <c r="M190" s="250"/>
      <c r="N190" s="98" t="e">
        <f t="shared" si="2"/>
        <v>#DIV/0!</v>
      </c>
      <c r="O190" s="324">
        <f>FŐLAP!$E$8</f>
        <v>0</v>
      </c>
      <c r="P190" s="323">
        <f>FŐLAP!$C$10</f>
        <v>0</v>
      </c>
      <c r="Q190" s="325" t="s">
        <v>549</v>
      </c>
    </row>
    <row r="191" spans="1:17" ht="50.1" hidden="1" customHeight="1" x14ac:dyDescent="0.25">
      <c r="A191" s="100" t="s">
        <v>305</v>
      </c>
      <c r="B191" s="337"/>
      <c r="C191" s="413"/>
      <c r="D191" s="244"/>
      <c r="E191" s="244"/>
      <c r="F191" s="244"/>
      <c r="G191" s="244"/>
      <c r="H191" s="434"/>
      <c r="I191" s="245"/>
      <c r="J191" s="245"/>
      <c r="K191" s="337"/>
      <c r="L191" s="249"/>
      <c r="M191" s="250"/>
      <c r="N191" s="98" t="e">
        <f t="shared" si="2"/>
        <v>#DIV/0!</v>
      </c>
      <c r="O191" s="324">
        <f>FŐLAP!$E$8</f>
        <v>0</v>
      </c>
      <c r="P191" s="323">
        <f>FŐLAP!$C$10</f>
        <v>0</v>
      </c>
      <c r="Q191" s="325" t="s">
        <v>549</v>
      </c>
    </row>
    <row r="192" spans="1:17" ht="50.1" hidden="1" customHeight="1" x14ac:dyDescent="0.25">
      <c r="A192" s="100" t="s">
        <v>306</v>
      </c>
      <c r="B192" s="337"/>
      <c r="C192" s="413"/>
      <c r="D192" s="244"/>
      <c r="E192" s="244"/>
      <c r="F192" s="244"/>
      <c r="G192" s="244"/>
      <c r="H192" s="434"/>
      <c r="I192" s="245"/>
      <c r="J192" s="245"/>
      <c r="K192" s="337"/>
      <c r="L192" s="249"/>
      <c r="M192" s="250"/>
      <c r="N192" s="98" t="e">
        <f t="shared" si="2"/>
        <v>#DIV/0!</v>
      </c>
      <c r="O192" s="324">
        <f>FŐLAP!$E$8</f>
        <v>0</v>
      </c>
      <c r="P192" s="323">
        <f>FŐLAP!$C$10</f>
        <v>0</v>
      </c>
      <c r="Q192" s="325" t="s">
        <v>549</v>
      </c>
    </row>
    <row r="193" spans="1:17" ht="50.1" hidden="1" customHeight="1" x14ac:dyDescent="0.25">
      <c r="A193" s="101" t="s">
        <v>307</v>
      </c>
      <c r="B193" s="337"/>
      <c r="C193" s="413"/>
      <c r="D193" s="244"/>
      <c r="E193" s="244"/>
      <c r="F193" s="244"/>
      <c r="G193" s="244"/>
      <c r="H193" s="434"/>
      <c r="I193" s="245"/>
      <c r="J193" s="245"/>
      <c r="K193" s="337"/>
      <c r="L193" s="249"/>
      <c r="M193" s="250"/>
      <c r="N193" s="98" t="e">
        <f t="shared" si="2"/>
        <v>#DIV/0!</v>
      </c>
      <c r="O193" s="324">
        <f>FŐLAP!$E$8</f>
        <v>0</v>
      </c>
      <c r="P193" s="323">
        <f>FŐLAP!$C$10</f>
        <v>0</v>
      </c>
      <c r="Q193" s="325" t="s">
        <v>549</v>
      </c>
    </row>
    <row r="194" spans="1:17" ht="50.1" hidden="1" customHeight="1" x14ac:dyDescent="0.25">
      <c r="A194" s="100" t="s">
        <v>308</v>
      </c>
      <c r="B194" s="337"/>
      <c r="C194" s="413"/>
      <c r="D194" s="244"/>
      <c r="E194" s="244"/>
      <c r="F194" s="244"/>
      <c r="G194" s="244"/>
      <c r="H194" s="434"/>
      <c r="I194" s="245"/>
      <c r="J194" s="245"/>
      <c r="K194" s="337"/>
      <c r="L194" s="249"/>
      <c r="M194" s="250"/>
      <c r="N194" s="98" t="e">
        <f t="shared" si="2"/>
        <v>#DIV/0!</v>
      </c>
      <c r="O194" s="324">
        <f>FŐLAP!$E$8</f>
        <v>0</v>
      </c>
      <c r="P194" s="323">
        <f>FŐLAP!$C$10</f>
        <v>0</v>
      </c>
      <c r="Q194" s="325" t="s">
        <v>549</v>
      </c>
    </row>
    <row r="195" spans="1:17" ht="50.1" hidden="1" customHeight="1" x14ac:dyDescent="0.25">
      <c r="A195" s="100" t="s">
        <v>309</v>
      </c>
      <c r="B195" s="337"/>
      <c r="C195" s="413"/>
      <c r="D195" s="244"/>
      <c r="E195" s="244"/>
      <c r="F195" s="244"/>
      <c r="G195" s="244"/>
      <c r="H195" s="434"/>
      <c r="I195" s="245"/>
      <c r="J195" s="245"/>
      <c r="K195" s="337"/>
      <c r="L195" s="249"/>
      <c r="M195" s="250"/>
      <c r="N195" s="98" t="e">
        <f t="shared" si="2"/>
        <v>#DIV/0!</v>
      </c>
      <c r="O195" s="324">
        <f>FŐLAP!$E$8</f>
        <v>0</v>
      </c>
      <c r="P195" s="323">
        <f>FŐLAP!$C$10</f>
        <v>0</v>
      </c>
      <c r="Q195" s="325" t="s">
        <v>549</v>
      </c>
    </row>
    <row r="196" spans="1:17" ht="50.1" hidden="1" customHeight="1" x14ac:dyDescent="0.25">
      <c r="A196" s="100" t="s">
        <v>310</v>
      </c>
      <c r="B196" s="337"/>
      <c r="C196" s="413"/>
      <c r="D196" s="244"/>
      <c r="E196" s="244"/>
      <c r="F196" s="244"/>
      <c r="G196" s="244"/>
      <c r="H196" s="434"/>
      <c r="I196" s="245"/>
      <c r="J196" s="245"/>
      <c r="K196" s="337"/>
      <c r="L196" s="249"/>
      <c r="M196" s="250"/>
      <c r="N196" s="98" t="e">
        <f t="shared" si="2"/>
        <v>#DIV/0!</v>
      </c>
      <c r="O196" s="324">
        <f>FŐLAP!$E$8</f>
        <v>0</v>
      </c>
      <c r="P196" s="323">
        <f>FŐLAP!$C$10</f>
        <v>0</v>
      </c>
      <c r="Q196" s="325" t="s">
        <v>549</v>
      </c>
    </row>
    <row r="197" spans="1:17" ht="50.1" hidden="1" customHeight="1" x14ac:dyDescent="0.25">
      <c r="A197" s="100" t="s">
        <v>311</v>
      </c>
      <c r="B197" s="337"/>
      <c r="C197" s="413"/>
      <c r="D197" s="244"/>
      <c r="E197" s="244"/>
      <c r="F197" s="244"/>
      <c r="G197" s="244"/>
      <c r="H197" s="434"/>
      <c r="I197" s="245"/>
      <c r="J197" s="245"/>
      <c r="K197" s="337"/>
      <c r="L197" s="249"/>
      <c r="M197" s="250"/>
      <c r="N197" s="98" t="e">
        <f t="shared" si="2"/>
        <v>#DIV/0!</v>
      </c>
      <c r="O197" s="324">
        <f>FŐLAP!$E$8</f>
        <v>0</v>
      </c>
      <c r="P197" s="323">
        <f>FŐLAP!$C$10</f>
        <v>0</v>
      </c>
      <c r="Q197" s="325" t="s">
        <v>549</v>
      </c>
    </row>
    <row r="198" spans="1:17" ht="50.1" hidden="1" customHeight="1" x14ac:dyDescent="0.25">
      <c r="A198" s="101" t="s">
        <v>312</v>
      </c>
      <c r="B198" s="337"/>
      <c r="C198" s="413"/>
      <c r="D198" s="244"/>
      <c r="E198" s="244"/>
      <c r="F198" s="244"/>
      <c r="G198" s="244"/>
      <c r="H198" s="434"/>
      <c r="I198" s="245"/>
      <c r="J198" s="245"/>
      <c r="K198" s="337"/>
      <c r="L198" s="249"/>
      <c r="M198" s="250"/>
      <c r="N198" s="98" t="e">
        <f t="shared" si="2"/>
        <v>#DIV/0!</v>
      </c>
      <c r="O198" s="324">
        <f>FŐLAP!$E$8</f>
        <v>0</v>
      </c>
      <c r="P198" s="323">
        <f>FŐLAP!$C$10</f>
        <v>0</v>
      </c>
      <c r="Q198" s="325" t="s">
        <v>549</v>
      </c>
    </row>
    <row r="199" spans="1:17" ht="50.1" hidden="1" customHeight="1" x14ac:dyDescent="0.25">
      <c r="A199" s="100" t="s">
        <v>313</v>
      </c>
      <c r="B199" s="337"/>
      <c r="C199" s="413"/>
      <c r="D199" s="244"/>
      <c r="E199" s="244"/>
      <c r="F199" s="244"/>
      <c r="G199" s="244"/>
      <c r="H199" s="434"/>
      <c r="I199" s="245"/>
      <c r="J199" s="245"/>
      <c r="K199" s="337"/>
      <c r="L199" s="249"/>
      <c r="M199" s="250"/>
      <c r="N199" s="98" t="e">
        <f t="shared" si="2"/>
        <v>#DIV/0!</v>
      </c>
      <c r="O199" s="324">
        <f>FŐLAP!$E$8</f>
        <v>0</v>
      </c>
      <c r="P199" s="323">
        <f>FŐLAP!$C$10</f>
        <v>0</v>
      </c>
      <c r="Q199" s="325" t="s">
        <v>549</v>
      </c>
    </row>
    <row r="200" spans="1:17" ht="50.1" hidden="1" customHeight="1" x14ac:dyDescent="0.25">
      <c r="A200" s="100" t="s">
        <v>314</v>
      </c>
      <c r="B200" s="337"/>
      <c r="C200" s="413"/>
      <c r="D200" s="244"/>
      <c r="E200" s="244"/>
      <c r="F200" s="244"/>
      <c r="G200" s="244"/>
      <c r="H200" s="434"/>
      <c r="I200" s="245"/>
      <c r="J200" s="245"/>
      <c r="K200" s="337"/>
      <c r="L200" s="249"/>
      <c r="M200" s="250"/>
      <c r="N200" s="98" t="e">
        <f t="shared" si="2"/>
        <v>#DIV/0!</v>
      </c>
      <c r="O200" s="324">
        <f>FŐLAP!$E$8</f>
        <v>0</v>
      </c>
      <c r="P200" s="323">
        <f>FŐLAP!$C$10</f>
        <v>0</v>
      </c>
      <c r="Q200" s="325" t="s">
        <v>549</v>
      </c>
    </row>
    <row r="201" spans="1:17" ht="50.1" hidden="1" customHeight="1" x14ac:dyDescent="0.25">
      <c r="A201" s="101" t="s">
        <v>315</v>
      </c>
      <c r="B201" s="337"/>
      <c r="C201" s="413"/>
      <c r="D201" s="244"/>
      <c r="E201" s="244"/>
      <c r="F201" s="244"/>
      <c r="G201" s="244"/>
      <c r="H201" s="434"/>
      <c r="I201" s="245"/>
      <c r="J201" s="245"/>
      <c r="K201" s="337"/>
      <c r="L201" s="249"/>
      <c r="M201" s="250"/>
      <c r="N201" s="98" t="e">
        <f t="shared" si="2"/>
        <v>#DIV/0!</v>
      </c>
      <c r="O201" s="324">
        <f>FŐLAP!$E$8</f>
        <v>0</v>
      </c>
      <c r="P201" s="323">
        <f>FŐLAP!$C$10</f>
        <v>0</v>
      </c>
      <c r="Q201" s="325" t="s">
        <v>549</v>
      </c>
    </row>
    <row r="202" spans="1:17" ht="50.1" hidden="1" customHeight="1" x14ac:dyDescent="0.25">
      <c r="A202" s="100" t="s">
        <v>316</v>
      </c>
      <c r="B202" s="337"/>
      <c r="C202" s="413"/>
      <c r="D202" s="244"/>
      <c r="E202" s="244"/>
      <c r="F202" s="244"/>
      <c r="G202" s="244"/>
      <c r="H202" s="434"/>
      <c r="I202" s="245"/>
      <c r="J202" s="245"/>
      <c r="K202" s="337"/>
      <c r="L202" s="249"/>
      <c r="M202" s="250"/>
      <c r="N202" s="98" t="e">
        <f t="shared" ref="N202:N265" si="3">IF(M202&lt;0,0,1-(M202/L202))</f>
        <v>#DIV/0!</v>
      </c>
      <c r="O202" s="324">
        <f>FŐLAP!$E$8</f>
        <v>0</v>
      </c>
      <c r="P202" s="323">
        <f>FŐLAP!$C$10</f>
        <v>0</v>
      </c>
      <c r="Q202" s="325" t="s">
        <v>549</v>
      </c>
    </row>
    <row r="203" spans="1:17" ht="50.1" hidden="1" customHeight="1" x14ac:dyDescent="0.25">
      <c r="A203" s="100" t="s">
        <v>317</v>
      </c>
      <c r="B203" s="337"/>
      <c r="C203" s="413"/>
      <c r="D203" s="244"/>
      <c r="E203" s="244"/>
      <c r="F203" s="244"/>
      <c r="G203" s="244"/>
      <c r="H203" s="434"/>
      <c r="I203" s="245"/>
      <c r="J203" s="245"/>
      <c r="K203" s="337"/>
      <c r="L203" s="249"/>
      <c r="M203" s="250"/>
      <c r="N203" s="98" t="e">
        <f t="shared" si="3"/>
        <v>#DIV/0!</v>
      </c>
      <c r="O203" s="324">
        <f>FŐLAP!$E$8</f>
        <v>0</v>
      </c>
      <c r="P203" s="323">
        <f>FŐLAP!$C$10</f>
        <v>0</v>
      </c>
      <c r="Q203" s="325" t="s">
        <v>549</v>
      </c>
    </row>
    <row r="204" spans="1:17" ht="50.1" hidden="1" customHeight="1" x14ac:dyDescent="0.25">
      <c r="A204" s="101" t="s">
        <v>318</v>
      </c>
      <c r="B204" s="337"/>
      <c r="C204" s="413"/>
      <c r="D204" s="244"/>
      <c r="E204" s="244"/>
      <c r="F204" s="244"/>
      <c r="G204" s="244"/>
      <c r="H204" s="434"/>
      <c r="I204" s="245"/>
      <c r="J204" s="245"/>
      <c r="K204" s="337"/>
      <c r="L204" s="249"/>
      <c r="M204" s="250"/>
      <c r="N204" s="98" t="e">
        <f t="shared" si="3"/>
        <v>#DIV/0!</v>
      </c>
      <c r="O204" s="324">
        <f>FŐLAP!$E$8</f>
        <v>0</v>
      </c>
      <c r="P204" s="323">
        <f>FŐLAP!$C$10</f>
        <v>0</v>
      </c>
      <c r="Q204" s="325" t="s">
        <v>549</v>
      </c>
    </row>
    <row r="205" spans="1:17" ht="50.1" hidden="1" customHeight="1" x14ac:dyDescent="0.25">
      <c r="A205" s="100" t="s">
        <v>319</v>
      </c>
      <c r="B205" s="337"/>
      <c r="C205" s="413"/>
      <c r="D205" s="244"/>
      <c r="E205" s="244"/>
      <c r="F205" s="244"/>
      <c r="G205" s="244"/>
      <c r="H205" s="434"/>
      <c r="I205" s="245"/>
      <c r="J205" s="245"/>
      <c r="K205" s="337"/>
      <c r="L205" s="249"/>
      <c r="M205" s="250"/>
      <c r="N205" s="98" t="e">
        <f t="shared" si="3"/>
        <v>#DIV/0!</v>
      </c>
      <c r="O205" s="324">
        <f>FŐLAP!$E$8</f>
        <v>0</v>
      </c>
      <c r="P205" s="323">
        <f>FŐLAP!$C$10</f>
        <v>0</v>
      </c>
      <c r="Q205" s="325" t="s">
        <v>549</v>
      </c>
    </row>
    <row r="206" spans="1:17" ht="50.1" hidden="1" customHeight="1" x14ac:dyDescent="0.25">
      <c r="A206" s="100" t="s">
        <v>320</v>
      </c>
      <c r="B206" s="337"/>
      <c r="C206" s="413"/>
      <c r="D206" s="244"/>
      <c r="E206" s="244"/>
      <c r="F206" s="244"/>
      <c r="G206" s="244"/>
      <c r="H206" s="434"/>
      <c r="I206" s="245"/>
      <c r="J206" s="245"/>
      <c r="K206" s="337"/>
      <c r="L206" s="249"/>
      <c r="M206" s="250"/>
      <c r="N206" s="98" t="e">
        <f t="shared" si="3"/>
        <v>#DIV/0!</v>
      </c>
      <c r="O206" s="324">
        <f>FŐLAP!$E$8</f>
        <v>0</v>
      </c>
      <c r="P206" s="323">
        <f>FŐLAP!$C$10</f>
        <v>0</v>
      </c>
      <c r="Q206" s="325" t="s">
        <v>549</v>
      </c>
    </row>
    <row r="207" spans="1:17" ht="50.1" hidden="1" customHeight="1" collapsed="1" x14ac:dyDescent="0.25">
      <c r="A207" s="101" t="s">
        <v>321</v>
      </c>
      <c r="B207" s="337"/>
      <c r="C207" s="413"/>
      <c r="D207" s="244"/>
      <c r="E207" s="244"/>
      <c r="F207" s="244"/>
      <c r="G207" s="244"/>
      <c r="H207" s="434"/>
      <c r="I207" s="245"/>
      <c r="J207" s="245"/>
      <c r="K207" s="337"/>
      <c r="L207" s="249"/>
      <c r="M207" s="250"/>
      <c r="N207" s="98" t="e">
        <f t="shared" si="3"/>
        <v>#DIV/0!</v>
      </c>
      <c r="O207" s="324">
        <f>FŐLAP!$E$8</f>
        <v>0</v>
      </c>
      <c r="P207" s="323">
        <f>FŐLAP!$C$10</f>
        <v>0</v>
      </c>
      <c r="Q207" s="325" t="s">
        <v>549</v>
      </c>
    </row>
    <row r="208" spans="1:17" ht="50.1" hidden="1" customHeight="1" x14ac:dyDescent="0.25">
      <c r="A208" s="100" t="s">
        <v>322</v>
      </c>
      <c r="B208" s="337"/>
      <c r="C208" s="413"/>
      <c r="D208" s="244"/>
      <c r="E208" s="244"/>
      <c r="F208" s="244"/>
      <c r="G208" s="244"/>
      <c r="H208" s="434"/>
      <c r="I208" s="245"/>
      <c r="J208" s="245"/>
      <c r="K208" s="337"/>
      <c r="L208" s="249"/>
      <c r="M208" s="250"/>
      <c r="N208" s="98" t="e">
        <f t="shared" si="3"/>
        <v>#DIV/0!</v>
      </c>
      <c r="O208" s="324">
        <f>FŐLAP!$E$8</f>
        <v>0</v>
      </c>
      <c r="P208" s="323">
        <f>FŐLAP!$C$10</f>
        <v>0</v>
      </c>
      <c r="Q208" s="325" t="s">
        <v>549</v>
      </c>
    </row>
    <row r="209" spans="1:17" ht="50.1" hidden="1" customHeight="1" x14ac:dyDescent="0.25">
      <c r="A209" s="100" t="s">
        <v>323</v>
      </c>
      <c r="B209" s="337"/>
      <c r="C209" s="413"/>
      <c r="D209" s="244"/>
      <c r="E209" s="244"/>
      <c r="F209" s="244"/>
      <c r="G209" s="244"/>
      <c r="H209" s="434"/>
      <c r="I209" s="245"/>
      <c r="J209" s="245"/>
      <c r="K209" s="337"/>
      <c r="L209" s="249"/>
      <c r="M209" s="250"/>
      <c r="N209" s="98" t="e">
        <f t="shared" si="3"/>
        <v>#DIV/0!</v>
      </c>
      <c r="O209" s="324">
        <f>FŐLAP!$E$8</f>
        <v>0</v>
      </c>
      <c r="P209" s="323">
        <f>FŐLAP!$C$10</f>
        <v>0</v>
      </c>
      <c r="Q209" s="325" t="s">
        <v>549</v>
      </c>
    </row>
    <row r="210" spans="1:17" ht="50.1" hidden="1" customHeight="1" x14ac:dyDescent="0.25">
      <c r="A210" s="101" t="s">
        <v>324</v>
      </c>
      <c r="B210" s="337"/>
      <c r="C210" s="413"/>
      <c r="D210" s="244"/>
      <c r="E210" s="244"/>
      <c r="F210" s="244"/>
      <c r="G210" s="244"/>
      <c r="H210" s="434"/>
      <c r="I210" s="245"/>
      <c r="J210" s="245"/>
      <c r="K210" s="337"/>
      <c r="L210" s="249"/>
      <c r="M210" s="250"/>
      <c r="N210" s="98" t="e">
        <f t="shared" si="3"/>
        <v>#DIV/0!</v>
      </c>
      <c r="O210" s="324">
        <f>FŐLAP!$E$8</f>
        <v>0</v>
      </c>
      <c r="P210" s="323">
        <f>FŐLAP!$C$10</f>
        <v>0</v>
      </c>
      <c r="Q210" s="325" t="s">
        <v>549</v>
      </c>
    </row>
    <row r="211" spans="1:17" ht="50.1" hidden="1" customHeight="1" x14ac:dyDescent="0.25">
      <c r="A211" s="100" t="s">
        <v>325</v>
      </c>
      <c r="B211" s="337"/>
      <c r="C211" s="413"/>
      <c r="D211" s="244"/>
      <c r="E211" s="244"/>
      <c r="F211" s="244"/>
      <c r="G211" s="244"/>
      <c r="H211" s="434"/>
      <c r="I211" s="245"/>
      <c r="J211" s="245"/>
      <c r="K211" s="337"/>
      <c r="L211" s="249"/>
      <c r="M211" s="250"/>
      <c r="N211" s="98" t="e">
        <f t="shared" si="3"/>
        <v>#DIV/0!</v>
      </c>
      <c r="O211" s="324">
        <f>FŐLAP!$E$8</f>
        <v>0</v>
      </c>
      <c r="P211" s="323">
        <f>FŐLAP!$C$10</f>
        <v>0</v>
      </c>
      <c r="Q211" s="325" t="s">
        <v>549</v>
      </c>
    </row>
    <row r="212" spans="1:17" ht="50.1" hidden="1" customHeight="1" x14ac:dyDescent="0.25">
      <c r="A212" s="100" t="s">
        <v>326</v>
      </c>
      <c r="B212" s="337"/>
      <c r="C212" s="413"/>
      <c r="D212" s="244"/>
      <c r="E212" s="244"/>
      <c r="F212" s="244"/>
      <c r="G212" s="244"/>
      <c r="H212" s="434"/>
      <c r="I212" s="245"/>
      <c r="J212" s="245"/>
      <c r="K212" s="337"/>
      <c r="L212" s="249"/>
      <c r="M212" s="250"/>
      <c r="N212" s="98" t="e">
        <f t="shared" si="3"/>
        <v>#DIV/0!</v>
      </c>
      <c r="O212" s="324">
        <f>FŐLAP!$E$8</f>
        <v>0</v>
      </c>
      <c r="P212" s="323">
        <f>FŐLAP!$C$10</f>
        <v>0</v>
      </c>
      <c r="Q212" s="325" t="s">
        <v>549</v>
      </c>
    </row>
    <row r="213" spans="1:17" ht="50.1" hidden="1" customHeight="1" x14ac:dyDescent="0.25">
      <c r="A213" s="100" t="s">
        <v>327</v>
      </c>
      <c r="B213" s="337"/>
      <c r="C213" s="413"/>
      <c r="D213" s="244"/>
      <c r="E213" s="244"/>
      <c r="F213" s="244"/>
      <c r="G213" s="244"/>
      <c r="H213" s="434"/>
      <c r="I213" s="245"/>
      <c r="J213" s="245"/>
      <c r="K213" s="337"/>
      <c r="L213" s="249"/>
      <c r="M213" s="250"/>
      <c r="N213" s="98" t="e">
        <f t="shared" si="3"/>
        <v>#DIV/0!</v>
      </c>
      <c r="O213" s="324">
        <f>FŐLAP!$E$8</f>
        <v>0</v>
      </c>
      <c r="P213" s="323">
        <f>FŐLAP!$C$10</f>
        <v>0</v>
      </c>
      <c r="Q213" s="325" t="s">
        <v>549</v>
      </c>
    </row>
    <row r="214" spans="1:17" ht="50.1" hidden="1" customHeight="1" x14ac:dyDescent="0.25">
      <c r="A214" s="100" t="s">
        <v>328</v>
      </c>
      <c r="B214" s="337"/>
      <c r="C214" s="413"/>
      <c r="D214" s="244"/>
      <c r="E214" s="244"/>
      <c r="F214" s="244"/>
      <c r="G214" s="244"/>
      <c r="H214" s="434"/>
      <c r="I214" s="245"/>
      <c r="J214" s="245"/>
      <c r="K214" s="337"/>
      <c r="L214" s="249"/>
      <c r="M214" s="250"/>
      <c r="N214" s="98" t="e">
        <f t="shared" si="3"/>
        <v>#DIV/0!</v>
      </c>
      <c r="O214" s="324">
        <f>FŐLAP!$E$8</f>
        <v>0</v>
      </c>
      <c r="P214" s="323">
        <f>FŐLAP!$C$10</f>
        <v>0</v>
      </c>
      <c r="Q214" s="325" t="s">
        <v>549</v>
      </c>
    </row>
    <row r="215" spans="1:17" ht="50.1" hidden="1" customHeight="1" x14ac:dyDescent="0.25">
      <c r="A215" s="101" t="s">
        <v>329</v>
      </c>
      <c r="B215" s="337"/>
      <c r="C215" s="413"/>
      <c r="D215" s="244"/>
      <c r="E215" s="244"/>
      <c r="F215" s="244"/>
      <c r="G215" s="244"/>
      <c r="H215" s="434"/>
      <c r="I215" s="245"/>
      <c r="J215" s="245"/>
      <c r="K215" s="337"/>
      <c r="L215" s="249"/>
      <c r="M215" s="250"/>
      <c r="N215" s="98" t="e">
        <f t="shared" si="3"/>
        <v>#DIV/0!</v>
      </c>
      <c r="O215" s="324">
        <f>FŐLAP!$E$8</f>
        <v>0</v>
      </c>
      <c r="P215" s="323">
        <f>FŐLAP!$C$10</f>
        <v>0</v>
      </c>
      <c r="Q215" s="325" t="s">
        <v>549</v>
      </c>
    </row>
    <row r="216" spans="1:17" ht="50.1" hidden="1" customHeight="1" x14ac:dyDescent="0.25">
      <c r="A216" s="100" t="s">
        <v>330</v>
      </c>
      <c r="B216" s="337"/>
      <c r="C216" s="413"/>
      <c r="D216" s="244"/>
      <c r="E216" s="244"/>
      <c r="F216" s="244"/>
      <c r="G216" s="244"/>
      <c r="H216" s="434"/>
      <c r="I216" s="245"/>
      <c r="J216" s="245"/>
      <c r="K216" s="337"/>
      <c r="L216" s="249"/>
      <c r="M216" s="250"/>
      <c r="N216" s="98" t="e">
        <f t="shared" si="3"/>
        <v>#DIV/0!</v>
      </c>
      <c r="O216" s="324">
        <f>FŐLAP!$E$8</f>
        <v>0</v>
      </c>
      <c r="P216" s="323">
        <f>FŐLAP!$C$10</f>
        <v>0</v>
      </c>
      <c r="Q216" s="325" t="s">
        <v>549</v>
      </c>
    </row>
    <row r="217" spans="1:17" ht="50.1" hidden="1" customHeight="1" x14ac:dyDescent="0.25">
      <c r="A217" s="100" t="s">
        <v>331</v>
      </c>
      <c r="B217" s="337"/>
      <c r="C217" s="413"/>
      <c r="D217" s="244"/>
      <c r="E217" s="244"/>
      <c r="F217" s="244"/>
      <c r="G217" s="244"/>
      <c r="H217" s="434"/>
      <c r="I217" s="245"/>
      <c r="J217" s="245"/>
      <c r="K217" s="337"/>
      <c r="L217" s="249"/>
      <c r="M217" s="250"/>
      <c r="N217" s="98" t="e">
        <f t="shared" si="3"/>
        <v>#DIV/0!</v>
      </c>
      <c r="O217" s="324">
        <f>FŐLAP!$E$8</f>
        <v>0</v>
      </c>
      <c r="P217" s="323">
        <f>FŐLAP!$C$10</f>
        <v>0</v>
      </c>
      <c r="Q217" s="325" t="s">
        <v>549</v>
      </c>
    </row>
    <row r="218" spans="1:17" ht="50.1" hidden="1" customHeight="1" x14ac:dyDescent="0.25">
      <c r="A218" s="101" t="s">
        <v>332</v>
      </c>
      <c r="B218" s="337"/>
      <c r="C218" s="413"/>
      <c r="D218" s="244"/>
      <c r="E218" s="244"/>
      <c r="F218" s="244"/>
      <c r="G218" s="244"/>
      <c r="H218" s="434"/>
      <c r="I218" s="245"/>
      <c r="J218" s="245"/>
      <c r="K218" s="337"/>
      <c r="L218" s="249"/>
      <c r="M218" s="250"/>
      <c r="N218" s="98" t="e">
        <f t="shared" si="3"/>
        <v>#DIV/0!</v>
      </c>
      <c r="O218" s="324">
        <f>FŐLAP!$E$8</f>
        <v>0</v>
      </c>
      <c r="P218" s="323">
        <f>FŐLAP!$C$10</f>
        <v>0</v>
      </c>
      <c r="Q218" s="325" t="s">
        <v>549</v>
      </c>
    </row>
    <row r="219" spans="1:17" ht="50.1" hidden="1" customHeight="1" x14ac:dyDescent="0.25">
      <c r="A219" s="100" t="s">
        <v>333</v>
      </c>
      <c r="B219" s="337"/>
      <c r="C219" s="413"/>
      <c r="D219" s="244"/>
      <c r="E219" s="244"/>
      <c r="F219" s="244"/>
      <c r="G219" s="244"/>
      <c r="H219" s="434"/>
      <c r="I219" s="245"/>
      <c r="J219" s="245"/>
      <c r="K219" s="337"/>
      <c r="L219" s="249"/>
      <c r="M219" s="250"/>
      <c r="N219" s="98" t="e">
        <f t="shared" si="3"/>
        <v>#DIV/0!</v>
      </c>
      <c r="O219" s="324">
        <f>FŐLAP!$E$8</f>
        <v>0</v>
      </c>
      <c r="P219" s="323">
        <f>FŐLAP!$C$10</f>
        <v>0</v>
      </c>
      <c r="Q219" s="325" t="s">
        <v>549</v>
      </c>
    </row>
    <row r="220" spans="1:17" ht="50.1" hidden="1" customHeight="1" x14ac:dyDescent="0.25">
      <c r="A220" s="100" t="s">
        <v>334</v>
      </c>
      <c r="B220" s="337"/>
      <c r="C220" s="413"/>
      <c r="D220" s="244"/>
      <c r="E220" s="244"/>
      <c r="F220" s="244"/>
      <c r="G220" s="244"/>
      <c r="H220" s="434"/>
      <c r="I220" s="245"/>
      <c r="J220" s="245"/>
      <c r="K220" s="337"/>
      <c r="L220" s="249"/>
      <c r="M220" s="250"/>
      <c r="N220" s="98" t="e">
        <f t="shared" si="3"/>
        <v>#DIV/0!</v>
      </c>
      <c r="O220" s="324">
        <f>FŐLAP!$E$8</f>
        <v>0</v>
      </c>
      <c r="P220" s="323">
        <f>FŐLAP!$C$10</f>
        <v>0</v>
      </c>
      <c r="Q220" s="325" t="s">
        <v>549</v>
      </c>
    </row>
    <row r="221" spans="1:17" ht="50.1" hidden="1" customHeight="1" x14ac:dyDescent="0.25">
      <c r="A221" s="101" t="s">
        <v>335</v>
      </c>
      <c r="B221" s="337"/>
      <c r="C221" s="413"/>
      <c r="D221" s="244"/>
      <c r="E221" s="244"/>
      <c r="F221" s="244"/>
      <c r="G221" s="244"/>
      <c r="H221" s="434"/>
      <c r="I221" s="245"/>
      <c r="J221" s="245"/>
      <c r="K221" s="337"/>
      <c r="L221" s="249"/>
      <c r="M221" s="250"/>
      <c r="N221" s="98" t="e">
        <f t="shared" si="3"/>
        <v>#DIV/0!</v>
      </c>
      <c r="O221" s="324">
        <f>FŐLAP!$E$8</f>
        <v>0</v>
      </c>
      <c r="P221" s="323">
        <f>FŐLAP!$C$10</f>
        <v>0</v>
      </c>
      <c r="Q221" s="325" t="s">
        <v>549</v>
      </c>
    </row>
    <row r="222" spans="1:17" ht="50.1" hidden="1" customHeight="1" x14ac:dyDescent="0.25">
      <c r="A222" s="100" t="s">
        <v>336</v>
      </c>
      <c r="B222" s="337"/>
      <c r="C222" s="413"/>
      <c r="D222" s="244"/>
      <c r="E222" s="244"/>
      <c r="F222" s="244"/>
      <c r="G222" s="244"/>
      <c r="H222" s="434"/>
      <c r="I222" s="245"/>
      <c r="J222" s="245"/>
      <c r="K222" s="337"/>
      <c r="L222" s="249"/>
      <c r="M222" s="250"/>
      <c r="N222" s="98" t="e">
        <f t="shared" si="3"/>
        <v>#DIV/0!</v>
      </c>
      <c r="O222" s="324">
        <f>FŐLAP!$E$8</f>
        <v>0</v>
      </c>
      <c r="P222" s="323">
        <f>FŐLAP!$C$10</f>
        <v>0</v>
      </c>
      <c r="Q222" s="325" t="s">
        <v>549</v>
      </c>
    </row>
    <row r="223" spans="1:17" ht="50.1" hidden="1" customHeight="1" x14ac:dyDescent="0.25">
      <c r="A223" s="100" t="s">
        <v>337</v>
      </c>
      <c r="B223" s="337"/>
      <c r="C223" s="413"/>
      <c r="D223" s="244"/>
      <c r="E223" s="244"/>
      <c r="F223" s="244"/>
      <c r="G223" s="244"/>
      <c r="H223" s="434"/>
      <c r="I223" s="245"/>
      <c r="J223" s="245"/>
      <c r="K223" s="337"/>
      <c r="L223" s="249"/>
      <c r="M223" s="250"/>
      <c r="N223" s="98" t="e">
        <f t="shared" si="3"/>
        <v>#DIV/0!</v>
      </c>
      <c r="O223" s="324">
        <f>FŐLAP!$E$8</f>
        <v>0</v>
      </c>
      <c r="P223" s="323">
        <f>FŐLAP!$C$10</f>
        <v>0</v>
      </c>
      <c r="Q223" s="325" t="s">
        <v>549</v>
      </c>
    </row>
    <row r="224" spans="1:17" ht="50.1" hidden="1" customHeight="1" x14ac:dyDescent="0.25">
      <c r="A224" s="101" t="s">
        <v>338</v>
      </c>
      <c r="B224" s="337"/>
      <c r="C224" s="413"/>
      <c r="D224" s="244"/>
      <c r="E224" s="244"/>
      <c r="F224" s="244"/>
      <c r="G224" s="244"/>
      <c r="H224" s="434"/>
      <c r="I224" s="245"/>
      <c r="J224" s="245"/>
      <c r="K224" s="337"/>
      <c r="L224" s="249"/>
      <c r="M224" s="250"/>
      <c r="N224" s="98" t="e">
        <f t="shared" si="3"/>
        <v>#DIV/0!</v>
      </c>
      <c r="O224" s="324">
        <f>FŐLAP!$E$8</f>
        <v>0</v>
      </c>
      <c r="P224" s="323">
        <f>FŐLAP!$C$10</f>
        <v>0</v>
      </c>
      <c r="Q224" s="325" t="s">
        <v>549</v>
      </c>
    </row>
    <row r="225" spans="1:17" ht="50.1" hidden="1" customHeight="1" x14ac:dyDescent="0.25">
      <c r="A225" s="100" t="s">
        <v>339</v>
      </c>
      <c r="B225" s="337"/>
      <c r="C225" s="413"/>
      <c r="D225" s="244"/>
      <c r="E225" s="244"/>
      <c r="F225" s="244"/>
      <c r="G225" s="244"/>
      <c r="H225" s="434"/>
      <c r="I225" s="245"/>
      <c r="J225" s="245"/>
      <c r="K225" s="337"/>
      <c r="L225" s="249"/>
      <c r="M225" s="250"/>
      <c r="N225" s="98" t="e">
        <f t="shared" si="3"/>
        <v>#DIV/0!</v>
      </c>
      <c r="O225" s="324">
        <f>FŐLAP!$E$8</f>
        <v>0</v>
      </c>
      <c r="P225" s="323">
        <f>FŐLAP!$C$10</f>
        <v>0</v>
      </c>
      <c r="Q225" s="325" t="s">
        <v>549</v>
      </c>
    </row>
    <row r="226" spans="1:17" ht="50.1" hidden="1" customHeight="1" x14ac:dyDescent="0.25">
      <c r="A226" s="100" t="s">
        <v>340</v>
      </c>
      <c r="B226" s="337"/>
      <c r="C226" s="413"/>
      <c r="D226" s="244"/>
      <c r="E226" s="244"/>
      <c r="F226" s="244"/>
      <c r="G226" s="244"/>
      <c r="H226" s="434"/>
      <c r="I226" s="245"/>
      <c r="J226" s="245"/>
      <c r="K226" s="337"/>
      <c r="L226" s="249"/>
      <c r="M226" s="250"/>
      <c r="N226" s="98" t="e">
        <f t="shared" si="3"/>
        <v>#DIV/0!</v>
      </c>
      <c r="O226" s="324">
        <f>FŐLAP!$E$8</f>
        <v>0</v>
      </c>
      <c r="P226" s="323">
        <f>FŐLAP!$C$10</f>
        <v>0</v>
      </c>
      <c r="Q226" s="325" t="s">
        <v>549</v>
      </c>
    </row>
    <row r="227" spans="1:17" ht="50.1" hidden="1" customHeight="1" x14ac:dyDescent="0.25">
      <c r="A227" s="101" t="s">
        <v>341</v>
      </c>
      <c r="B227" s="337"/>
      <c r="C227" s="413"/>
      <c r="D227" s="244"/>
      <c r="E227" s="244"/>
      <c r="F227" s="244"/>
      <c r="G227" s="244"/>
      <c r="H227" s="434"/>
      <c r="I227" s="245"/>
      <c r="J227" s="245"/>
      <c r="K227" s="337"/>
      <c r="L227" s="249"/>
      <c r="M227" s="250"/>
      <c r="N227" s="98" t="e">
        <f t="shared" si="3"/>
        <v>#DIV/0!</v>
      </c>
      <c r="O227" s="324">
        <f>FŐLAP!$E$8</f>
        <v>0</v>
      </c>
      <c r="P227" s="323">
        <f>FŐLAP!$C$10</f>
        <v>0</v>
      </c>
      <c r="Q227" s="325" t="s">
        <v>549</v>
      </c>
    </row>
    <row r="228" spans="1:17" ht="50.1" hidden="1" customHeight="1" collapsed="1" x14ac:dyDescent="0.25">
      <c r="A228" s="100" t="s">
        <v>342</v>
      </c>
      <c r="B228" s="337"/>
      <c r="C228" s="413"/>
      <c r="D228" s="244"/>
      <c r="E228" s="244"/>
      <c r="F228" s="244"/>
      <c r="G228" s="244"/>
      <c r="H228" s="434"/>
      <c r="I228" s="245"/>
      <c r="J228" s="245"/>
      <c r="K228" s="337"/>
      <c r="L228" s="249"/>
      <c r="M228" s="250"/>
      <c r="N228" s="98" t="e">
        <f t="shared" si="3"/>
        <v>#DIV/0!</v>
      </c>
      <c r="O228" s="324">
        <f>FŐLAP!$E$8</f>
        <v>0</v>
      </c>
      <c r="P228" s="323">
        <f>FŐLAP!$C$10</f>
        <v>0</v>
      </c>
      <c r="Q228" s="325" t="s">
        <v>549</v>
      </c>
    </row>
    <row r="229" spans="1:17" ht="50.1" hidden="1" customHeight="1" x14ac:dyDescent="0.25">
      <c r="A229" s="100" t="s">
        <v>343</v>
      </c>
      <c r="B229" s="337"/>
      <c r="C229" s="413"/>
      <c r="D229" s="244"/>
      <c r="E229" s="244"/>
      <c r="F229" s="244"/>
      <c r="G229" s="244"/>
      <c r="H229" s="434"/>
      <c r="I229" s="245"/>
      <c r="J229" s="245"/>
      <c r="K229" s="337"/>
      <c r="L229" s="249"/>
      <c r="M229" s="250"/>
      <c r="N229" s="98" t="e">
        <f t="shared" si="3"/>
        <v>#DIV/0!</v>
      </c>
      <c r="O229" s="324">
        <f>FŐLAP!$E$8</f>
        <v>0</v>
      </c>
      <c r="P229" s="323">
        <f>FŐLAP!$C$10</f>
        <v>0</v>
      </c>
      <c r="Q229" s="325" t="s">
        <v>549</v>
      </c>
    </row>
    <row r="230" spans="1:17" ht="50.1" hidden="1" customHeight="1" x14ac:dyDescent="0.25">
      <c r="A230" s="100" t="s">
        <v>344</v>
      </c>
      <c r="B230" s="337"/>
      <c r="C230" s="413"/>
      <c r="D230" s="244"/>
      <c r="E230" s="244"/>
      <c r="F230" s="244"/>
      <c r="G230" s="244"/>
      <c r="H230" s="434"/>
      <c r="I230" s="245"/>
      <c r="J230" s="245"/>
      <c r="K230" s="337"/>
      <c r="L230" s="249"/>
      <c r="M230" s="250"/>
      <c r="N230" s="98" t="e">
        <f t="shared" si="3"/>
        <v>#DIV/0!</v>
      </c>
      <c r="O230" s="324">
        <f>FŐLAP!$E$8</f>
        <v>0</v>
      </c>
      <c r="P230" s="323">
        <f>FŐLAP!$C$10</f>
        <v>0</v>
      </c>
      <c r="Q230" s="325" t="s">
        <v>549</v>
      </c>
    </row>
    <row r="231" spans="1:17" ht="50.1" hidden="1" customHeight="1" x14ac:dyDescent="0.25">
      <c r="A231" s="100" t="s">
        <v>345</v>
      </c>
      <c r="B231" s="337"/>
      <c r="C231" s="413"/>
      <c r="D231" s="244"/>
      <c r="E231" s="244"/>
      <c r="F231" s="244"/>
      <c r="G231" s="244"/>
      <c r="H231" s="434"/>
      <c r="I231" s="245"/>
      <c r="J231" s="245"/>
      <c r="K231" s="337"/>
      <c r="L231" s="249"/>
      <c r="M231" s="250"/>
      <c r="N231" s="98" t="e">
        <f t="shared" si="3"/>
        <v>#DIV/0!</v>
      </c>
      <c r="O231" s="324">
        <f>FŐLAP!$E$8</f>
        <v>0</v>
      </c>
      <c r="P231" s="323">
        <f>FŐLAP!$C$10</f>
        <v>0</v>
      </c>
      <c r="Q231" s="325" t="s">
        <v>549</v>
      </c>
    </row>
    <row r="232" spans="1:17" ht="50.1" hidden="1" customHeight="1" x14ac:dyDescent="0.25">
      <c r="A232" s="101" t="s">
        <v>346</v>
      </c>
      <c r="B232" s="337"/>
      <c r="C232" s="413"/>
      <c r="D232" s="244"/>
      <c r="E232" s="244"/>
      <c r="F232" s="244"/>
      <c r="G232" s="244"/>
      <c r="H232" s="434"/>
      <c r="I232" s="245"/>
      <c r="J232" s="245"/>
      <c r="K232" s="337"/>
      <c r="L232" s="249"/>
      <c r="M232" s="250"/>
      <c r="N232" s="98" t="e">
        <f t="shared" si="3"/>
        <v>#DIV/0!</v>
      </c>
      <c r="O232" s="324">
        <f>FŐLAP!$E$8</f>
        <v>0</v>
      </c>
      <c r="P232" s="323">
        <f>FŐLAP!$C$10</f>
        <v>0</v>
      </c>
      <c r="Q232" s="325" t="s">
        <v>549</v>
      </c>
    </row>
    <row r="233" spans="1:17" ht="50.1" hidden="1" customHeight="1" x14ac:dyDescent="0.25">
      <c r="A233" s="100" t="s">
        <v>347</v>
      </c>
      <c r="B233" s="337"/>
      <c r="C233" s="413"/>
      <c r="D233" s="244"/>
      <c r="E233" s="244"/>
      <c r="F233" s="244"/>
      <c r="G233" s="244"/>
      <c r="H233" s="434"/>
      <c r="I233" s="245"/>
      <c r="J233" s="245"/>
      <c r="K233" s="337"/>
      <c r="L233" s="249"/>
      <c r="M233" s="250"/>
      <c r="N233" s="98" t="e">
        <f t="shared" si="3"/>
        <v>#DIV/0!</v>
      </c>
      <c r="O233" s="324">
        <f>FŐLAP!$E$8</f>
        <v>0</v>
      </c>
      <c r="P233" s="323">
        <f>FŐLAP!$C$10</f>
        <v>0</v>
      </c>
      <c r="Q233" s="325" t="s">
        <v>549</v>
      </c>
    </row>
    <row r="234" spans="1:17" ht="50.1" hidden="1" customHeight="1" x14ac:dyDescent="0.25">
      <c r="A234" s="100" t="s">
        <v>348</v>
      </c>
      <c r="B234" s="337"/>
      <c r="C234" s="413"/>
      <c r="D234" s="244"/>
      <c r="E234" s="244"/>
      <c r="F234" s="244"/>
      <c r="G234" s="244"/>
      <c r="H234" s="434"/>
      <c r="I234" s="245"/>
      <c r="J234" s="245"/>
      <c r="K234" s="337"/>
      <c r="L234" s="249"/>
      <c r="M234" s="250"/>
      <c r="N234" s="98" t="e">
        <f t="shared" si="3"/>
        <v>#DIV/0!</v>
      </c>
      <c r="O234" s="324">
        <f>FŐLAP!$E$8</f>
        <v>0</v>
      </c>
      <c r="P234" s="323">
        <f>FŐLAP!$C$10</f>
        <v>0</v>
      </c>
      <c r="Q234" s="325" t="s">
        <v>549</v>
      </c>
    </row>
    <row r="235" spans="1:17" ht="50.1" hidden="1" customHeight="1" x14ac:dyDescent="0.25">
      <c r="A235" s="101" t="s">
        <v>349</v>
      </c>
      <c r="B235" s="337"/>
      <c r="C235" s="413"/>
      <c r="D235" s="244"/>
      <c r="E235" s="244"/>
      <c r="F235" s="244"/>
      <c r="G235" s="244"/>
      <c r="H235" s="434"/>
      <c r="I235" s="245"/>
      <c r="J235" s="245"/>
      <c r="K235" s="337"/>
      <c r="L235" s="249"/>
      <c r="M235" s="250"/>
      <c r="N235" s="98" t="e">
        <f t="shared" si="3"/>
        <v>#DIV/0!</v>
      </c>
      <c r="O235" s="324">
        <f>FŐLAP!$E$8</f>
        <v>0</v>
      </c>
      <c r="P235" s="323">
        <f>FŐLAP!$C$10</f>
        <v>0</v>
      </c>
      <c r="Q235" s="325" t="s">
        <v>549</v>
      </c>
    </row>
    <row r="236" spans="1:17" ht="50.1" hidden="1" customHeight="1" x14ac:dyDescent="0.25">
      <c r="A236" s="100" t="s">
        <v>350</v>
      </c>
      <c r="B236" s="337"/>
      <c r="C236" s="413"/>
      <c r="D236" s="244"/>
      <c r="E236" s="244"/>
      <c r="F236" s="244"/>
      <c r="G236" s="244"/>
      <c r="H236" s="434"/>
      <c r="I236" s="245"/>
      <c r="J236" s="245"/>
      <c r="K236" s="337"/>
      <c r="L236" s="249"/>
      <c r="M236" s="250"/>
      <c r="N236" s="98" t="e">
        <f t="shared" si="3"/>
        <v>#DIV/0!</v>
      </c>
      <c r="O236" s="324">
        <f>FŐLAP!$E$8</f>
        <v>0</v>
      </c>
      <c r="P236" s="323">
        <f>FŐLAP!$C$10</f>
        <v>0</v>
      </c>
      <c r="Q236" s="325" t="s">
        <v>549</v>
      </c>
    </row>
    <row r="237" spans="1:17" ht="50.1" hidden="1" customHeight="1" x14ac:dyDescent="0.25">
      <c r="A237" s="100" t="s">
        <v>351</v>
      </c>
      <c r="B237" s="337"/>
      <c r="C237" s="413"/>
      <c r="D237" s="244"/>
      <c r="E237" s="244"/>
      <c r="F237" s="244"/>
      <c r="G237" s="244"/>
      <c r="H237" s="434"/>
      <c r="I237" s="245"/>
      <c r="J237" s="245"/>
      <c r="K237" s="337"/>
      <c r="L237" s="249"/>
      <c r="M237" s="250"/>
      <c r="N237" s="98" t="e">
        <f t="shared" si="3"/>
        <v>#DIV/0!</v>
      </c>
      <c r="O237" s="324">
        <f>FŐLAP!$E$8</f>
        <v>0</v>
      </c>
      <c r="P237" s="323">
        <f>FŐLAP!$C$10</f>
        <v>0</v>
      </c>
      <c r="Q237" s="325" t="s">
        <v>549</v>
      </c>
    </row>
    <row r="238" spans="1:17" ht="50.1" hidden="1" customHeight="1" x14ac:dyDescent="0.25">
      <c r="A238" s="101" t="s">
        <v>352</v>
      </c>
      <c r="B238" s="337"/>
      <c r="C238" s="413"/>
      <c r="D238" s="244"/>
      <c r="E238" s="244"/>
      <c r="F238" s="244"/>
      <c r="G238" s="244"/>
      <c r="H238" s="434"/>
      <c r="I238" s="245"/>
      <c r="J238" s="245"/>
      <c r="K238" s="337"/>
      <c r="L238" s="249"/>
      <c r="M238" s="250"/>
      <c r="N238" s="98" t="e">
        <f t="shared" si="3"/>
        <v>#DIV/0!</v>
      </c>
      <c r="O238" s="324">
        <f>FŐLAP!$E$8</f>
        <v>0</v>
      </c>
      <c r="P238" s="323">
        <f>FŐLAP!$C$10</f>
        <v>0</v>
      </c>
      <c r="Q238" s="325" t="s">
        <v>549</v>
      </c>
    </row>
    <row r="239" spans="1:17" ht="50.1" hidden="1" customHeight="1" x14ac:dyDescent="0.25">
      <c r="A239" s="100" t="s">
        <v>353</v>
      </c>
      <c r="B239" s="337"/>
      <c r="C239" s="413"/>
      <c r="D239" s="244"/>
      <c r="E239" s="244"/>
      <c r="F239" s="244"/>
      <c r="G239" s="244"/>
      <c r="H239" s="434"/>
      <c r="I239" s="245"/>
      <c r="J239" s="245"/>
      <c r="K239" s="337"/>
      <c r="L239" s="249"/>
      <c r="M239" s="250"/>
      <c r="N239" s="98" t="e">
        <f t="shared" si="3"/>
        <v>#DIV/0!</v>
      </c>
      <c r="O239" s="324">
        <f>FŐLAP!$E$8</f>
        <v>0</v>
      </c>
      <c r="P239" s="323">
        <f>FŐLAP!$C$10</f>
        <v>0</v>
      </c>
      <c r="Q239" s="325" t="s">
        <v>549</v>
      </c>
    </row>
    <row r="240" spans="1:17" ht="50.1" hidden="1" customHeight="1" x14ac:dyDescent="0.25">
      <c r="A240" s="100" t="s">
        <v>354</v>
      </c>
      <c r="B240" s="337"/>
      <c r="C240" s="413"/>
      <c r="D240" s="244"/>
      <c r="E240" s="244"/>
      <c r="F240" s="244"/>
      <c r="G240" s="244"/>
      <c r="H240" s="434"/>
      <c r="I240" s="245"/>
      <c r="J240" s="245"/>
      <c r="K240" s="337"/>
      <c r="L240" s="249"/>
      <c r="M240" s="250"/>
      <c r="N240" s="98" t="e">
        <f t="shared" si="3"/>
        <v>#DIV/0!</v>
      </c>
      <c r="O240" s="324">
        <f>FŐLAP!$E$8</f>
        <v>0</v>
      </c>
      <c r="P240" s="323">
        <f>FŐLAP!$C$10</f>
        <v>0</v>
      </c>
      <c r="Q240" s="325" t="s">
        <v>549</v>
      </c>
    </row>
    <row r="241" spans="1:17" ht="50.1" hidden="1" customHeight="1" x14ac:dyDescent="0.25">
      <c r="A241" s="101" t="s">
        <v>355</v>
      </c>
      <c r="B241" s="337"/>
      <c r="C241" s="413"/>
      <c r="D241" s="244"/>
      <c r="E241" s="244"/>
      <c r="F241" s="244"/>
      <c r="G241" s="244"/>
      <c r="H241" s="434"/>
      <c r="I241" s="245"/>
      <c r="J241" s="245"/>
      <c r="K241" s="337"/>
      <c r="L241" s="249"/>
      <c r="M241" s="250"/>
      <c r="N241" s="98" t="e">
        <f t="shared" si="3"/>
        <v>#DIV/0!</v>
      </c>
      <c r="O241" s="324">
        <f>FŐLAP!$E$8</f>
        <v>0</v>
      </c>
      <c r="P241" s="323">
        <f>FŐLAP!$C$10</f>
        <v>0</v>
      </c>
      <c r="Q241" s="325" t="s">
        <v>549</v>
      </c>
    </row>
    <row r="242" spans="1:17" ht="50.1" hidden="1" customHeight="1" x14ac:dyDescent="0.25">
      <c r="A242" s="100" t="s">
        <v>356</v>
      </c>
      <c r="B242" s="337"/>
      <c r="C242" s="413"/>
      <c r="D242" s="244"/>
      <c r="E242" s="244"/>
      <c r="F242" s="244"/>
      <c r="G242" s="244"/>
      <c r="H242" s="434"/>
      <c r="I242" s="245"/>
      <c r="J242" s="245"/>
      <c r="K242" s="337"/>
      <c r="L242" s="249"/>
      <c r="M242" s="250"/>
      <c r="N242" s="98" t="e">
        <f t="shared" si="3"/>
        <v>#DIV/0!</v>
      </c>
      <c r="O242" s="324">
        <f>FŐLAP!$E$8</f>
        <v>0</v>
      </c>
      <c r="P242" s="323">
        <f>FŐLAP!$C$10</f>
        <v>0</v>
      </c>
      <c r="Q242" s="325" t="s">
        <v>549</v>
      </c>
    </row>
    <row r="243" spans="1:17" ht="50.1" hidden="1" customHeight="1" x14ac:dyDescent="0.25">
      <c r="A243" s="100" t="s">
        <v>357</v>
      </c>
      <c r="B243" s="337"/>
      <c r="C243" s="413"/>
      <c r="D243" s="244"/>
      <c r="E243" s="244"/>
      <c r="F243" s="244"/>
      <c r="G243" s="244"/>
      <c r="H243" s="434"/>
      <c r="I243" s="245"/>
      <c r="J243" s="245"/>
      <c r="K243" s="337"/>
      <c r="L243" s="249"/>
      <c r="M243" s="250"/>
      <c r="N243" s="98" t="e">
        <f t="shared" si="3"/>
        <v>#DIV/0!</v>
      </c>
      <c r="O243" s="324">
        <f>FŐLAP!$E$8</f>
        <v>0</v>
      </c>
      <c r="P243" s="323">
        <f>FŐLAP!$C$10</f>
        <v>0</v>
      </c>
      <c r="Q243" s="325" t="s">
        <v>549</v>
      </c>
    </row>
    <row r="244" spans="1:17" ht="50.1" hidden="1" customHeight="1" x14ac:dyDescent="0.25">
      <c r="A244" s="101" t="s">
        <v>358</v>
      </c>
      <c r="B244" s="337"/>
      <c r="C244" s="413"/>
      <c r="D244" s="244"/>
      <c r="E244" s="244"/>
      <c r="F244" s="244"/>
      <c r="G244" s="244"/>
      <c r="H244" s="434"/>
      <c r="I244" s="245"/>
      <c r="J244" s="245"/>
      <c r="K244" s="337"/>
      <c r="L244" s="249"/>
      <c r="M244" s="250"/>
      <c r="N244" s="98" t="e">
        <f t="shared" si="3"/>
        <v>#DIV/0!</v>
      </c>
      <c r="O244" s="324">
        <f>FŐLAP!$E$8</f>
        <v>0</v>
      </c>
      <c r="P244" s="323">
        <f>FŐLAP!$C$10</f>
        <v>0</v>
      </c>
      <c r="Q244" s="325" t="s">
        <v>549</v>
      </c>
    </row>
    <row r="245" spans="1:17" ht="50.1" hidden="1" customHeight="1" x14ac:dyDescent="0.25">
      <c r="A245" s="100" t="s">
        <v>359</v>
      </c>
      <c r="B245" s="337"/>
      <c r="C245" s="413"/>
      <c r="D245" s="244"/>
      <c r="E245" s="244"/>
      <c r="F245" s="244"/>
      <c r="G245" s="244"/>
      <c r="H245" s="434"/>
      <c r="I245" s="245"/>
      <c r="J245" s="245"/>
      <c r="K245" s="337"/>
      <c r="L245" s="249"/>
      <c r="M245" s="250"/>
      <c r="N245" s="98" t="e">
        <f t="shared" si="3"/>
        <v>#DIV/0!</v>
      </c>
      <c r="O245" s="324">
        <f>FŐLAP!$E$8</f>
        <v>0</v>
      </c>
      <c r="P245" s="323">
        <f>FŐLAP!$C$10</f>
        <v>0</v>
      </c>
      <c r="Q245" s="325" t="s">
        <v>549</v>
      </c>
    </row>
    <row r="246" spans="1:17" ht="50.1" hidden="1" customHeight="1" x14ac:dyDescent="0.25">
      <c r="A246" s="100" t="s">
        <v>360</v>
      </c>
      <c r="B246" s="337"/>
      <c r="C246" s="413"/>
      <c r="D246" s="244"/>
      <c r="E246" s="244"/>
      <c r="F246" s="244"/>
      <c r="G246" s="244"/>
      <c r="H246" s="434"/>
      <c r="I246" s="245"/>
      <c r="J246" s="245"/>
      <c r="K246" s="337"/>
      <c r="L246" s="249"/>
      <c r="M246" s="250"/>
      <c r="N246" s="98" t="e">
        <f t="shared" si="3"/>
        <v>#DIV/0!</v>
      </c>
      <c r="O246" s="324">
        <f>FŐLAP!$E$8</f>
        <v>0</v>
      </c>
      <c r="P246" s="323">
        <f>FŐLAP!$C$10</f>
        <v>0</v>
      </c>
      <c r="Q246" s="325" t="s">
        <v>549</v>
      </c>
    </row>
    <row r="247" spans="1:17" ht="50.1" hidden="1" customHeight="1" x14ac:dyDescent="0.25">
      <c r="A247" s="100" t="s">
        <v>361</v>
      </c>
      <c r="B247" s="337"/>
      <c r="C247" s="413"/>
      <c r="D247" s="244"/>
      <c r="E247" s="244"/>
      <c r="F247" s="244"/>
      <c r="G247" s="244"/>
      <c r="H247" s="434"/>
      <c r="I247" s="245"/>
      <c r="J247" s="245"/>
      <c r="K247" s="337"/>
      <c r="L247" s="249"/>
      <c r="M247" s="250"/>
      <c r="N247" s="98" t="e">
        <f t="shared" si="3"/>
        <v>#DIV/0!</v>
      </c>
      <c r="O247" s="324">
        <f>FŐLAP!$E$8</f>
        <v>0</v>
      </c>
      <c r="P247" s="323">
        <f>FŐLAP!$C$10</f>
        <v>0</v>
      </c>
      <c r="Q247" s="325" t="s">
        <v>549</v>
      </c>
    </row>
    <row r="248" spans="1:17" ht="50.1" hidden="1" customHeight="1" x14ac:dyDescent="0.25">
      <c r="A248" s="100" t="s">
        <v>362</v>
      </c>
      <c r="B248" s="337"/>
      <c r="C248" s="413"/>
      <c r="D248" s="244"/>
      <c r="E248" s="244"/>
      <c r="F248" s="244"/>
      <c r="G248" s="244"/>
      <c r="H248" s="434"/>
      <c r="I248" s="245"/>
      <c r="J248" s="245"/>
      <c r="K248" s="337"/>
      <c r="L248" s="249"/>
      <c r="M248" s="250"/>
      <c r="N248" s="98" t="e">
        <f t="shared" si="3"/>
        <v>#DIV/0!</v>
      </c>
      <c r="O248" s="324">
        <f>FŐLAP!$E$8</f>
        <v>0</v>
      </c>
      <c r="P248" s="323">
        <f>FŐLAP!$C$10</f>
        <v>0</v>
      </c>
      <c r="Q248" s="325" t="s">
        <v>549</v>
      </c>
    </row>
    <row r="249" spans="1:17" ht="50.1" hidden="1" customHeight="1" collapsed="1" x14ac:dyDescent="0.25">
      <c r="A249" s="101" t="s">
        <v>363</v>
      </c>
      <c r="B249" s="337"/>
      <c r="C249" s="413"/>
      <c r="D249" s="244"/>
      <c r="E249" s="244"/>
      <c r="F249" s="244"/>
      <c r="G249" s="244"/>
      <c r="H249" s="434"/>
      <c r="I249" s="245"/>
      <c r="J249" s="245"/>
      <c r="K249" s="337"/>
      <c r="L249" s="249"/>
      <c r="M249" s="250"/>
      <c r="N249" s="98" t="e">
        <f t="shared" si="3"/>
        <v>#DIV/0!</v>
      </c>
      <c r="O249" s="324">
        <f>FŐLAP!$E$8</f>
        <v>0</v>
      </c>
      <c r="P249" s="323">
        <f>FŐLAP!$C$10</f>
        <v>0</v>
      </c>
      <c r="Q249" s="325" t="s">
        <v>549</v>
      </c>
    </row>
    <row r="250" spans="1:17" ht="50.1" hidden="1" customHeight="1" x14ac:dyDescent="0.25">
      <c r="A250" s="100" t="s">
        <v>364</v>
      </c>
      <c r="B250" s="337"/>
      <c r="C250" s="413"/>
      <c r="D250" s="244"/>
      <c r="E250" s="244"/>
      <c r="F250" s="244"/>
      <c r="G250" s="244"/>
      <c r="H250" s="434"/>
      <c r="I250" s="245"/>
      <c r="J250" s="245"/>
      <c r="K250" s="337"/>
      <c r="L250" s="249"/>
      <c r="M250" s="250"/>
      <c r="N250" s="98" t="e">
        <f t="shared" si="3"/>
        <v>#DIV/0!</v>
      </c>
      <c r="O250" s="324">
        <f>FŐLAP!$E$8</f>
        <v>0</v>
      </c>
      <c r="P250" s="323">
        <f>FŐLAP!$C$10</f>
        <v>0</v>
      </c>
      <c r="Q250" s="325" t="s">
        <v>549</v>
      </c>
    </row>
    <row r="251" spans="1:17" ht="50.1" hidden="1" customHeight="1" x14ac:dyDescent="0.25">
      <c r="A251" s="100" t="s">
        <v>365</v>
      </c>
      <c r="B251" s="337"/>
      <c r="C251" s="413"/>
      <c r="D251" s="244"/>
      <c r="E251" s="244"/>
      <c r="F251" s="244"/>
      <c r="G251" s="244"/>
      <c r="H251" s="434"/>
      <c r="I251" s="245"/>
      <c r="J251" s="245"/>
      <c r="K251" s="337"/>
      <c r="L251" s="249"/>
      <c r="M251" s="250"/>
      <c r="N251" s="98" t="e">
        <f t="shared" si="3"/>
        <v>#DIV/0!</v>
      </c>
      <c r="O251" s="324">
        <f>FŐLAP!$E$8</f>
        <v>0</v>
      </c>
      <c r="P251" s="323">
        <f>FŐLAP!$C$10</f>
        <v>0</v>
      </c>
      <c r="Q251" s="325" t="s">
        <v>549</v>
      </c>
    </row>
    <row r="252" spans="1:17" ht="50.1" hidden="1" customHeight="1" x14ac:dyDescent="0.25">
      <c r="A252" s="101" t="s">
        <v>366</v>
      </c>
      <c r="B252" s="337"/>
      <c r="C252" s="413"/>
      <c r="D252" s="244"/>
      <c r="E252" s="244"/>
      <c r="F252" s="244"/>
      <c r="G252" s="244"/>
      <c r="H252" s="434"/>
      <c r="I252" s="245"/>
      <c r="J252" s="245"/>
      <c r="K252" s="337"/>
      <c r="L252" s="249"/>
      <c r="M252" s="250"/>
      <c r="N252" s="98" t="e">
        <f t="shared" si="3"/>
        <v>#DIV/0!</v>
      </c>
      <c r="O252" s="324">
        <f>FŐLAP!$E$8</f>
        <v>0</v>
      </c>
      <c r="P252" s="323">
        <f>FŐLAP!$C$10</f>
        <v>0</v>
      </c>
      <c r="Q252" s="325" t="s">
        <v>549</v>
      </c>
    </row>
    <row r="253" spans="1:17" ht="50.1" hidden="1" customHeight="1" x14ac:dyDescent="0.25">
      <c r="A253" s="100" t="s">
        <v>367</v>
      </c>
      <c r="B253" s="337"/>
      <c r="C253" s="413"/>
      <c r="D253" s="244"/>
      <c r="E253" s="244"/>
      <c r="F253" s="244"/>
      <c r="G253" s="244"/>
      <c r="H253" s="434"/>
      <c r="I253" s="245"/>
      <c r="J253" s="245"/>
      <c r="K253" s="337"/>
      <c r="L253" s="249"/>
      <c r="M253" s="250"/>
      <c r="N253" s="98" t="e">
        <f t="shared" si="3"/>
        <v>#DIV/0!</v>
      </c>
      <c r="O253" s="324">
        <f>FŐLAP!$E$8</f>
        <v>0</v>
      </c>
      <c r="P253" s="323">
        <f>FŐLAP!$C$10</f>
        <v>0</v>
      </c>
      <c r="Q253" s="325" t="s">
        <v>549</v>
      </c>
    </row>
    <row r="254" spans="1:17" ht="50.1" hidden="1" customHeight="1" x14ac:dyDescent="0.25">
      <c r="A254" s="100" t="s">
        <v>368</v>
      </c>
      <c r="B254" s="337"/>
      <c r="C254" s="413"/>
      <c r="D254" s="244"/>
      <c r="E254" s="244"/>
      <c r="F254" s="244"/>
      <c r="G254" s="244"/>
      <c r="H254" s="434"/>
      <c r="I254" s="245"/>
      <c r="J254" s="245"/>
      <c r="K254" s="337"/>
      <c r="L254" s="249"/>
      <c r="M254" s="250"/>
      <c r="N254" s="98" t="e">
        <f t="shared" si="3"/>
        <v>#DIV/0!</v>
      </c>
      <c r="O254" s="324">
        <f>FŐLAP!$E$8</f>
        <v>0</v>
      </c>
      <c r="P254" s="323">
        <f>FŐLAP!$C$10</f>
        <v>0</v>
      </c>
      <c r="Q254" s="325" t="s">
        <v>549</v>
      </c>
    </row>
    <row r="255" spans="1:17" ht="50.1" hidden="1" customHeight="1" x14ac:dyDescent="0.25">
      <c r="A255" s="101" t="s">
        <v>369</v>
      </c>
      <c r="B255" s="337"/>
      <c r="C255" s="413"/>
      <c r="D255" s="244"/>
      <c r="E255" s="244"/>
      <c r="F255" s="244"/>
      <c r="G255" s="244"/>
      <c r="H255" s="434"/>
      <c r="I255" s="245"/>
      <c r="J255" s="245"/>
      <c r="K255" s="337"/>
      <c r="L255" s="249"/>
      <c r="M255" s="250"/>
      <c r="N255" s="98" t="e">
        <f t="shared" si="3"/>
        <v>#DIV/0!</v>
      </c>
      <c r="O255" s="324">
        <f>FŐLAP!$E$8</f>
        <v>0</v>
      </c>
      <c r="P255" s="323">
        <f>FŐLAP!$C$10</f>
        <v>0</v>
      </c>
      <c r="Q255" s="325" t="s">
        <v>549</v>
      </c>
    </row>
    <row r="256" spans="1:17" ht="50.1" hidden="1" customHeight="1" x14ac:dyDescent="0.25">
      <c r="A256" s="100" t="s">
        <v>370</v>
      </c>
      <c r="B256" s="337"/>
      <c r="C256" s="413"/>
      <c r="D256" s="244"/>
      <c r="E256" s="244"/>
      <c r="F256" s="244"/>
      <c r="G256" s="244"/>
      <c r="H256" s="434"/>
      <c r="I256" s="245"/>
      <c r="J256" s="245"/>
      <c r="K256" s="337"/>
      <c r="L256" s="249"/>
      <c r="M256" s="250"/>
      <c r="N256" s="98" t="e">
        <f t="shared" si="3"/>
        <v>#DIV/0!</v>
      </c>
      <c r="O256" s="324">
        <f>FŐLAP!$E$8</f>
        <v>0</v>
      </c>
      <c r="P256" s="323">
        <f>FŐLAP!$C$10</f>
        <v>0</v>
      </c>
      <c r="Q256" s="325" t="s">
        <v>549</v>
      </c>
    </row>
    <row r="257" spans="1:17" ht="50.1" hidden="1" customHeight="1" x14ac:dyDescent="0.25">
      <c r="A257" s="100" t="s">
        <v>371</v>
      </c>
      <c r="B257" s="337"/>
      <c r="C257" s="413"/>
      <c r="D257" s="244"/>
      <c r="E257" s="244"/>
      <c r="F257" s="244"/>
      <c r="G257" s="244"/>
      <c r="H257" s="434"/>
      <c r="I257" s="245"/>
      <c r="J257" s="245"/>
      <c r="K257" s="337"/>
      <c r="L257" s="249"/>
      <c r="M257" s="250"/>
      <c r="N257" s="98" t="e">
        <f t="shared" si="3"/>
        <v>#DIV/0!</v>
      </c>
      <c r="O257" s="324">
        <f>FŐLAP!$E$8</f>
        <v>0</v>
      </c>
      <c r="P257" s="323">
        <f>FŐLAP!$C$10</f>
        <v>0</v>
      </c>
      <c r="Q257" s="325" t="s">
        <v>549</v>
      </c>
    </row>
    <row r="258" spans="1:17" ht="50.1" hidden="1" customHeight="1" x14ac:dyDescent="0.25">
      <c r="A258" s="101" t="s">
        <v>372</v>
      </c>
      <c r="B258" s="337"/>
      <c r="C258" s="413"/>
      <c r="D258" s="244"/>
      <c r="E258" s="244"/>
      <c r="F258" s="244"/>
      <c r="G258" s="244"/>
      <c r="H258" s="434"/>
      <c r="I258" s="245"/>
      <c r="J258" s="245"/>
      <c r="K258" s="337"/>
      <c r="L258" s="249"/>
      <c r="M258" s="250"/>
      <c r="N258" s="98" t="e">
        <f t="shared" si="3"/>
        <v>#DIV/0!</v>
      </c>
      <c r="O258" s="324">
        <f>FŐLAP!$E$8</f>
        <v>0</v>
      </c>
      <c r="P258" s="323">
        <f>FŐLAP!$C$10</f>
        <v>0</v>
      </c>
      <c r="Q258" s="325" t="s">
        <v>549</v>
      </c>
    </row>
    <row r="259" spans="1:17" ht="50.1" hidden="1" customHeight="1" x14ac:dyDescent="0.25">
      <c r="A259" s="100" t="s">
        <v>373</v>
      </c>
      <c r="B259" s="337"/>
      <c r="C259" s="413"/>
      <c r="D259" s="244"/>
      <c r="E259" s="244"/>
      <c r="F259" s="244"/>
      <c r="G259" s="244"/>
      <c r="H259" s="434"/>
      <c r="I259" s="245"/>
      <c r="J259" s="245"/>
      <c r="K259" s="337"/>
      <c r="L259" s="249"/>
      <c r="M259" s="250"/>
      <c r="N259" s="98" t="e">
        <f t="shared" si="3"/>
        <v>#DIV/0!</v>
      </c>
      <c r="O259" s="324">
        <f>FŐLAP!$E$8</f>
        <v>0</v>
      </c>
      <c r="P259" s="323">
        <f>FŐLAP!$C$10</f>
        <v>0</v>
      </c>
      <c r="Q259" s="325" t="s">
        <v>549</v>
      </c>
    </row>
    <row r="260" spans="1:17" ht="50.1" hidden="1" customHeight="1" x14ac:dyDescent="0.25">
      <c r="A260" s="100" t="s">
        <v>374</v>
      </c>
      <c r="B260" s="337"/>
      <c r="C260" s="413"/>
      <c r="D260" s="244"/>
      <c r="E260" s="244"/>
      <c r="F260" s="244"/>
      <c r="G260" s="244"/>
      <c r="H260" s="434"/>
      <c r="I260" s="245"/>
      <c r="J260" s="245"/>
      <c r="K260" s="337"/>
      <c r="L260" s="249"/>
      <c r="M260" s="250"/>
      <c r="N260" s="98" t="e">
        <f t="shared" si="3"/>
        <v>#DIV/0!</v>
      </c>
      <c r="O260" s="324">
        <f>FŐLAP!$E$8</f>
        <v>0</v>
      </c>
      <c r="P260" s="323">
        <f>FŐLAP!$C$10</f>
        <v>0</v>
      </c>
      <c r="Q260" s="325" t="s">
        <v>549</v>
      </c>
    </row>
    <row r="261" spans="1:17" ht="50.1" hidden="1" customHeight="1" x14ac:dyDescent="0.25">
      <c r="A261" s="101" t="s">
        <v>375</v>
      </c>
      <c r="B261" s="337"/>
      <c r="C261" s="413"/>
      <c r="D261" s="244"/>
      <c r="E261" s="244"/>
      <c r="F261" s="244"/>
      <c r="G261" s="244"/>
      <c r="H261" s="434"/>
      <c r="I261" s="245"/>
      <c r="J261" s="245"/>
      <c r="K261" s="337"/>
      <c r="L261" s="249"/>
      <c r="M261" s="250"/>
      <c r="N261" s="98" t="e">
        <f t="shared" si="3"/>
        <v>#DIV/0!</v>
      </c>
      <c r="O261" s="324">
        <f>FŐLAP!$E$8</f>
        <v>0</v>
      </c>
      <c r="P261" s="323">
        <f>FŐLAP!$C$10</f>
        <v>0</v>
      </c>
      <c r="Q261" s="325" t="s">
        <v>549</v>
      </c>
    </row>
    <row r="262" spans="1:17" ht="50.1" hidden="1" customHeight="1" x14ac:dyDescent="0.25">
      <c r="A262" s="100" t="s">
        <v>376</v>
      </c>
      <c r="B262" s="337"/>
      <c r="C262" s="413"/>
      <c r="D262" s="244"/>
      <c r="E262" s="244"/>
      <c r="F262" s="244"/>
      <c r="G262" s="244"/>
      <c r="H262" s="434"/>
      <c r="I262" s="245"/>
      <c r="J262" s="245"/>
      <c r="K262" s="337"/>
      <c r="L262" s="249"/>
      <c r="M262" s="250"/>
      <c r="N262" s="98" t="e">
        <f t="shared" si="3"/>
        <v>#DIV/0!</v>
      </c>
      <c r="O262" s="324">
        <f>FŐLAP!$E$8</f>
        <v>0</v>
      </c>
      <c r="P262" s="323">
        <f>FŐLAP!$C$10</f>
        <v>0</v>
      </c>
      <c r="Q262" s="325" t="s">
        <v>549</v>
      </c>
    </row>
    <row r="263" spans="1:17" ht="50.1" hidden="1" customHeight="1" x14ac:dyDescent="0.25">
      <c r="A263" s="100" t="s">
        <v>377</v>
      </c>
      <c r="B263" s="337"/>
      <c r="C263" s="413"/>
      <c r="D263" s="244"/>
      <c r="E263" s="244"/>
      <c r="F263" s="244"/>
      <c r="G263" s="244"/>
      <c r="H263" s="434"/>
      <c r="I263" s="245"/>
      <c r="J263" s="245"/>
      <c r="K263" s="337"/>
      <c r="L263" s="249"/>
      <c r="M263" s="250"/>
      <c r="N263" s="98" t="e">
        <f t="shared" si="3"/>
        <v>#DIV/0!</v>
      </c>
      <c r="O263" s="324">
        <f>FŐLAP!$E$8</f>
        <v>0</v>
      </c>
      <c r="P263" s="323">
        <f>FŐLAP!$C$10</f>
        <v>0</v>
      </c>
      <c r="Q263" s="325" t="s">
        <v>549</v>
      </c>
    </row>
    <row r="264" spans="1:17" ht="50.1" hidden="1" customHeight="1" x14ac:dyDescent="0.25">
      <c r="A264" s="100" t="s">
        <v>378</v>
      </c>
      <c r="B264" s="337"/>
      <c r="C264" s="413"/>
      <c r="D264" s="244"/>
      <c r="E264" s="244"/>
      <c r="F264" s="244"/>
      <c r="G264" s="244"/>
      <c r="H264" s="434"/>
      <c r="I264" s="245"/>
      <c r="J264" s="245"/>
      <c r="K264" s="337"/>
      <c r="L264" s="249"/>
      <c r="M264" s="250"/>
      <c r="N264" s="98" t="e">
        <f t="shared" si="3"/>
        <v>#DIV/0!</v>
      </c>
      <c r="O264" s="324">
        <f>FŐLAP!$E$8</f>
        <v>0</v>
      </c>
      <c r="P264" s="323">
        <f>FŐLAP!$C$10</f>
        <v>0</v>
      </c>
      <c r="Q264" s="325" t="s">
        <v>549</v>
      </c>
    </row>
    <row r="265" spans="1:17" ht="50.1" hidden="1" customHeight="1" x14ac:dyDescent="0.25">
      <c r="A265" s="100" t="s">
        <v>379</v>
      </c>
      <c r="B265" s="337"/>
      <c r="C265" s="413"/>
      <c r="D265" s="244"/>
      <c r="E265" s="244"/>
      <c r="F265" s="244"/>
      <c r="G265" s="244"/>
      <c r="H265" s="434"/>
      <c r="I265" s="245"/>
      <c r="J265" s="245"/>
      <c r="K265" s="337"/>
      <c r="L265" s="249"/>
      <c r="M265" s="250"/>
      <c r="N265" s="98" t="e">
        <f t="shared" si="3"/>
        <v>#DIV/0!</v>
      </c>
      <c r="O265" s="324">
        <f>FŐLAP!$E$8</f>
        <v>0</v>
      </c>
      <c r="P265" s="323">
        <f>FŐLAP!$C$10</f>
        <v>0</v>
      </c>
      <c r="Q265" s="325" t="s">
        <v>549</v>
      </c>
    </row>
    <row r="266" spans="1:17" ht="50.1" hidden="1" customHeight="1" x14ac:dyDescent="0.25">
      <c r="A266" s="101" t="s">
        <v>380</v>
      </c>
      <c r="B266" s="337"/>
      <c r="C266" s="413"/>
      <c r="D266" s="244"/>
      <c r="E266" s="244"/>
      <c r="F266" s="244"/>
      <c r="G266" s="244"/>
      <c r="H266" s="434"/>
      <c r="I266" s="245"/>
      <c r="J266" s="245"/>
      <c r="K266" s="337"/>
      <c r="L266" s="249"/>
      <c r="M266" s="250"/>
      <c r="N266" s="98" t="e">
        <f t="shared" ref="N266:N308" si="4">IF(M266&lt;0,0,1-(M266/L266))</f>
        <v>#DIV/0!</v>
      </c>
      <c r="O266" s="324">
        <f>FŐLAP!$E$8</f>
        <v>0</v>
      </c>
      <c r="P266" s="323">
        <f>FŐLAP!$C$10</f>
        <v>0</v>
      </c>
      <c r="Q266" s="325" t="s">
        <v>549</v>
      </c>
    </row>
    <row r="267" spans="1:17" ht="50.1" hidden="1" customHeight="1" x14ac:dyDescent="0.25">
      <c r="A267" s="100" t="s">
        <v>381</v>
      </c>
      <c r="B267" s="337"/>
      <c r="C267" s="413"/>
      <c r="D267" s="244"/>
      <c r="E267" s="244"/>
      <c r="F267" s="244"/>
      <c r="G267" s="244"/>
      <c r="H267" s="434"/>
      <c r="I267" s="245"/>
      <c r="J267" s="245"/>
      <c r="K267" s="337"/>
      <c r="L267" s="249"/>
      <c r="M267" s="250"/>
      <c r="N267" s="98" t="e">
        <f t="shared" si="4"/>
        <v>#DIV/0!</v>
      </c>
      <c r="O267" s="324">
        <f>FŐLAP!$E$8</f>
        <v>0</v>
      </c>
      <c r="P267" s="323">
        <f>FŐLAP!$C$10</f>
        <v>0</v>
      </c>
      <c r="Q267" s="325" t="s">
        <v>549</v>
      </c>
    </row>
    <row r="268" spans="1:17" ht="50.1" hidden="1" customHeight="1" x14ac:dyDescent="0.25">
      <c r="A268" s="100" t="s">
        <v>382</v>
      </c>
      <c r="B268" s="337"/>
      <c r="C268" s="413"/>
      <c r="D268" s="244"/>
      <c r="E268" s="244"/>
      <c r="F268" s="244"/>
      <c r="G268" s="244"/>
      <c r="H268" s="434"/>
      <c r="I268" s="245"/>
      <c r="J268" s="245"/>
      <c r="K268" s="337"/>
      <c r="L268" s="249"/>
      <c r="M268" s="250"/>
      <c r="N268" s="98" t="e">
        <f t="shared" si="4"/>
        <v>#DIV/0!</v>
      </c>
      <c r="O268" s="324">
        <f>FŐLAP!$E$8</f>
        <v>0</v>
      </c>
      <c r="P268" s="323">
        <f>FŐLAP!$C$10</f>
        <v>0</v>
      </c>
      <c r="Q268" s="325" t="s">
        <v>549</v>
      </c>
    </row>
    <row r="269" spans="1:17" ht="50.1" hidden="1" customHeight="1" x14ac:dyDescent="0.25">
      <c r="A269" s="101" t="s">
        <v>383</v>
      </c>
      <c r="B269" s="337"/>
      <c r="C269" s="413"/>
      <c r="D269" s="244"/>
      <c r="E269" s="244"/>
      <c r="F269" s="244"/>
      <c r="G269" s="244"/>
      <c r="H269" s="434"/>
      <c r="I269" s="245"/>
      <c r="J269" s="245"/>
      <c r="K269" s="337"/>
      <c r="L269" s="249"/>
      <c r="M269" s="250"/>
      <c r="N269" s="98" t="e">
        <f t="shared" si="4"/>
        <v>#DIV/0!</v>
      </c>
      <c r="O269" s="324">
        <f>FŐLAP!$E$8</f>
        <v>0</v>
      </c>
      <c r="P269" s="323">
        <f>FŐLAP!$C$10</f>
        <v>0</v>
      </c>
      <c r="Q269" s="325" t="s">
        <v>549</v>
      </c>
    </row>
    <row r="270" spans="1:17" ht="49.5" hidden="1" customHeight="1" collapsed="1" x14ac:dyDescent="0.25">
      <c r="A270" s="100" t="s">
        <v>384</v>
      </c>
      <c r="B270" s="337"/>
      <c r="C270" s="413"/>
      <c r="D270" s="244"/>
      <c r="E270" s="244"/>
      <c r="F270" s="244"/>
      <c r="G270" s="244"/>
      <c r="H270" s="434"/>
      <c r="I270" s="245"/>
      <c r="J270" s="245"/>
      <c r="K270" s="337"/>
      <c r="L270" s="249"/>
      <c r="M270" s="250"/>
      <c r="N270" s="98" t="e">
        <f t="shared" si="4"/>
        <v>#DIV/0!</v>
      </c>
      <c r="O270" s="324">
        <f>FŐLAP!$E$8</f>
        <v>0</v>
      </c>
      <c r="P270" s="323">
        <f>FŐLAP!$C$10</f>
        <v>0</v>
      </c>
      <c r="Q270" s="325" t="s">
        <v>549</v>
      </c>
    </row>
    <row r="271" spans="1:17" ht="50.1" hidden="1" customHeight="1" x14ac:dyDescent="0.25">
      <c r="A271" s="100" t="s">
        <v>385</v>
      </c>
      <c r="B271" s="337"/>
      <c r="C271" s="413"/>
      <c r="D271" s="244"/>
      <c r="E271" s="244"/>
      <c r="F271" s="244"/>
      <c r="G271" s="244"/>
      <c r="H271" s="434"/>
      <c r="I271" s="245"/>
      <c r="J271" s="245"/>
      <c r="K271" s="337"/>
      <c r="L271" s="249"/>
      <c r="M271" s="250"/>
      <c r="N271" s="98" t="e">
        <f t="shared" si="4"/>
        <v>#DIV/0!</v>
      </c>
      <c r="O271" s="324">
        <f>FŐLAP!$E$8</f>
        <v>0</v>
      </c>
      <c r="P271" s="323">
        <f>FŐLAP!$C$10</f>
        <v>0</v>
      </c>
      <c r="Q271" s="325" t="s">
        <v>549</v>
      </c>
    </row>
    <row r="272" spans="1:17" ht="50.1" hidden="1" customHeight="1" x14ac:dyDescent="0.25">
      <c r="A272" s="101" t="s">
        <v>386</v>
      </c>
      <c r="B272" s="337"/>
      <c r="C272" s="413"/>
      <c r="D272" s="244"/>
      <c r="E272" s="244"/>
      <c r="F272" s="244"/>
      <c r="G272" s="244"/>
      <c r="H272" s="434"/>
      <c r="I272" s="245"/>
      <c r="J272" s="245"/>
      <c r="K272" s="337"/>
      <c r="L272" s="249"/>
      <c r="M272" s="250"/>
      <c r="N272" s="98" t="e">
        <f t="shared" si="4"/>
        <v>#DIV/0!</v>
      </c>
      <c r="O272" s="324">
        <f>FŐLAP!$E$8</f>
        <v>0</v>
      </c>
      <c r="P272" s="323">
        <f>FŐLAP!$C$10</f>
        <v>0</v>
      </c>
      <c r="Q272" s="325" t="s">
        <v>549</v>
      </c>
    </row>
    <row r="273" spans="1:17" ht="50.1" hidden="1" customHeight="1" x14ac:dyDescent="0.25">
      <c r="A273" s="100" t="s">
        <v>387</v>
      </c>
      <c r="B273" s="337"/>
      <c r="C273" s="413"/>
      <c r="D273" s="244"/>
      <c r="E273" s="244"/>
      <c r="F273" s="244"/>
      <c r="G273" s="244"/>
      <c r="H273" s="434"/>
      <c r="I273" s="245"/>
      <c r="J273" s="245"/>
      <c r="K273" s="337"/>
      <c r="L273" s="249"/>
      <c r="M273" s="250"/>
      <c r="N273" s="98" t="e">
        <f t="shared" si="4"/>
        <v>#DIV/0!</v>
      </c>
      <c r="O273" s="324">
        <f>FŐLAP!$E$8</f>
        <v>0</v>
      </c>
      <c r="P273" s="323">
        <f>FŐLAP!$C$10</f>
        <v>0</v>
      </c>
      <c r="Q273" s="325" t="s">
        <v>549</v>
      </c>
    </row>
    <row r="274" spans="1:17" ht="50.1" hidden="1" customHeight="1" x14ac:dyDescent="0.25">
      <c r="A274" s="100" t="s">
        <v>388</v>
      </c>
      <c r="B274" s="337"/>
      <c r="C274" s="413"/>
      <c r="D274" s="244"/>
      <c r="E274" s="244"/>
      <c r="F274" s="244"/>
      <c r="G274" s="244"/>
      <c r="H274" s="434"/>
      <c r="I274" s="245"/>
      <c r="J274" s="245"/>
      <c r="K274" s="337"/>
      <c r="L274" s="249"/>
      <c r="M274" s="250"/>
      <c r="N274" s="98" t="e">
        <f t="shared" si="4"/>
        <v>#DIV/0!</v>
      </c>
      <c r="O274" s="324">
        <f>FŐLAP!$E$8</f>
        <v>0</v>
      </c>
      <c r="P274" s="323">
        <f>FŐLAP!$C$10</f>
        <v>0</v>
      </c>
      <c r="Q274" s="325" t="s">
        <v>549</v>
      </c>
    </row>
    <row r="275" spans="1:17" ht="50.1" hidden="1" customHeight="1" x14ac:dyDescent="0.25">
      <c r="A275" s="101" t="s">
        <v>389</v>
      </c>
      <c r="B275" s="337"/>
      <c r="C275" s="413"/>
      <c r="D275" s="244"/>
      <c r="E275" s="244"/>
      <c r="F275" s="244"/>
      <c r="G275" s="244"/>
      <c r="H275" s="434"/>
      <c r="I275" s="245"/>
      <c r="J275" s="245"/>
      <c r="K275" s="337"/>
      <c r="L275" s="249"/>
      <c r="M275" s="250"/>
      <c r="N275" s="98" t="e">
        <f t="shared" si="4"/>
        <v>#DIV/0!</v>
      </c>
      <c r="O275" s="324">
        <f>FŐLAP!$E$8</f>
        <v>0</v>
      </c>
      <c r="P275" s="323">
        <f>FŐLAP!$C$10</f>
        <v>0</v>
      </c>
      <c r="Q275" s="325" t="s">
        <v>549</v>
      </c>
    </row>
    <row r="276" spans="1:17" ht="50.1" hidden="1" customHeight="1" x14ac:dyDescent="0.25">
      <c r="A276" s="100" t="s">
        <v>390</v>
      </c>
      <c r="B276" s="337"/>
      <c r="C276" s="413"/>
      <c r="D276" s="244"/>
      <c r="E276" s="244"/>
      <c r="F276" s="244"/>
      <c r="G276" s="244"/>
      <c r="H276" s="434"/>
      <c r="I276" s="245"/>
      <c r="J276" s="245"/>
      <c r="K276" s="337"/>
      <c r="L276" s="249"/>
      <c r="M276" s="250"/>
      <c r="N276" s="98" t="e">
        <f t="shared" si="4"/>
        <v>#DIV/0!</v>
      </c>
      <c r="O276" s="324">
        <f>FŐLAP!$E$8</f>
        <v>0</v>
      </c>
      <c r="P276" s="323">
        <f>FŐLAP!$C$10</f>
        <v>0</v>
      </c>
      <c r="Q276" s="325" t="s">
        <v>549</v>
      </c>
    </row>
    <row r="277" spans="1:17" ht="50.1" hidden="1" customHeight="1" x14ac:dyDescent="0.25">
      <c r="A277" s="100" t="s">
        <v>391</v>
      </c>
      <c r="B277" s="337"/>
      <c r="C277" s="413"/>
      <c r="D277" s="244"/>
      <c r="E277" s="244"/>
      <c r="F277" s="244"/>
      <c r="G277" s="244"/>
      <c r="H277" s="434"/>
      <c r="I277" s="245"/>
      <c r="J277" s="245"/>
      <c r="K277" s="337"/>
      <c r="L277" s="249"/>
      <c r="M277" s="250"/>
      <c r="N277" s="98" t="e">
        <f t="shared" si="4"/>
        <v>#DIV/0!</v>
      </c>
      <c r="O277" s="324">
        <f>FŐLAP!$E$8</f>
        <v>0</v>
      </c>
      <c r="P277" s="323">
        <f>FŐLAP!$C$10</f>
        <v>0</v>
      </c>
      <c r="Q277" s="325" t="s">
        <v>549</v>
      </c>
    </row>
    <row r="278" spans="1:17" ht="50.1" hidden="1" customHeight="1" x14ac:dyDescent="0.25">
      <c r="A278" s="101" t="s">
        <v>392</v>
      </c>
      <c r="B278" s="337"/>
      <c r="C278" s="413"/>
      <c r="D278" s="244"/>
      <c r="E278" s="244"/>
      <c r="F278" s="244"/>
      <c r="G278" s="244"/>
      <c r="H278" s="434"/>
      <c r="I278" s="245"/>
      <c r="J278" s="245"/>
      <c r="K278" s="337"/>
      <c r="L278" s="249"/>
      <c r="M278" s="250"/>
      <c r="N278" s="98" t="e">
        <f t="shared" si="4"/>
        <v>#DIV/0!</v>
      </c>
      <c r="O278" s="324">
        <f>FŐLAP!$E$8</f>
        <v>0</v>
      </c>
      <c r="P278" s="323">
        <f>FŐLAP!$C$10</f>
        <v>0</v>
      </c>
      <c r="Q278" s="325" t="s">
        <v>549</v>
      </c>
    </row>
    <row r="279" spans="1:17" ht="50.1" hidden="1" customHeight="1" x14ac:dyDescent="0.25">
      <c r="A279" s="100" t="s">
        <v>393</v>
      </c>
      <c r="B279" s="337"/>
      <c r="C279" s="413"/>
      <c r="D279" s="244"/>
      <c r="E279" s="244"/>
      <c r="F279" s="244"/>
      <c r="G279" s="244"/>
      <c r="H279" s="434"/>
      <c r="I279" s="245"/>
      <c r="J279" s="245"/>
      <c r="K279" s="337"/>
      <c r="L279" s="249"/>
      <c r="M279" s="250"/>
      <c r="N279" s="98" t="e">
        <f t="shared" si="4"/>
        <v>#DIV/0!</v>
      </c>
      <c r="O279" s="324">
        <f>FŐLAP!$E$8</f>
        <v>0</v>
      </c>
      <c r="P279" s="323">
        <f>FŐLAP!$C$10</f>
        <v>0</v>
      </c>
      <c r="Q279" s="325" t="s">
        <v>549</v>
      </c>
    </row>
    <row r="280" spans="1:17" ht="50.1" hidden="1" customHeight="1" x14ac:dyDescent="0.25">
      <c r="A280" s="100" t="s">
        <v>394</v>
      </c>
      <c r="B280" s="337"/>
      <c r="C280" s="413"/>
      <c r="D280" s="244"/>
      <c r="E280" s="244"/>
      <c r="F280" s="244"/>
      <c r="G280" s="244"/>
      <c r="H280" s="434"/>
      <c r="I280" s="245"/>
      <c r="J280" s="245"/>
      <c r="K280" s="337"/>
      <c r="L280" s="249"/>
      <c r="M280" s="250"/>
      <c r="N280" s="98" t="e">
        <f t="shared" si="4"/>
        <v>#DIV/0!</v>
      </c>
      <c r="O280" s="324">
        <f>FŐLAP!$E$8</f>
        <v>0</v>
      </c>
      <c r="P280" s="323">
        <f>FŐLAP!$C$10</f>
        <v>0</v>
      </c>
      <c r="Q280" s="325" t="s">
        <v>549</v>
      </c>
    </row>
    <row r="281" spans="1:17" ht="50.1" hidden="1" customHeight="1" x14ac:dyDescent="0.25">
      <c r="A281" s="101" t="s">
        <v>395</v>
      </c>
      <c r="B281" s="337"/>
      <c r="C281" s="413"/>
      <c r="D281" s="244"/>
      <c r="E281" s="244"/>
      <c r="F281" s="244"/>
      <c r="G281" s="244"/>
      <c r="H281" s="434"/>
      <c r="I281" s="245"/>
      <c r="J281" s="245"/>
      <c r="K281" s="337"/>
      <c r="L281" s="249"/>
      <c r="M281" s="250"/>
      <c r="N281" s="98" t="e">
        <f t="shared" si="4"/>
        <v>#DIV/0!</v>
      </c>
      <c r="O281" s="324">
        <f>FŐLAP!$E$8</f>
        <v>0</v>
      </c>
      <c r="P281" s="323">
        <f>FŐLAP!$C$10</f>
        <v>0</v>
      </c>
      <c r="Q281" s="325" t="s">
        <v>549</v>
      </c>
    </row>
    <row r="282" spans="1:17" ht="50.1" hidden="1" customHeight="1" x14ac:dyDescent="0.25">
      <c r="A282" s="100" t="s">
        <v>396</v>
      </c>
      <c r="B282" s="337"/>
      <c r="C282" s="413"/>
      <c r="D282" s="244"/>
      <c r="E282" s="244"/>
      <c r="F282" s="244"/>
      <c r="G282" s="244"/>
      <c r="H282" s="434"/>
      <c r="I282" s="245"/>
      <c r="J282" s="245"/>
      <c r="K282" s="337"/>
      <c r="L282" s="249"/>
      <c r="M282" s="250"/>
      <c r="N282" s="98" t="e">
        <f t="shared" si="4"/>
        <v>#DIV/0!</v>
      </c>
      <c r="O282" s="324">
        <f>FŐLAP!$E$8</f>
        <v>0</v>
      </c>
      <c r="P282" s="323">
        <f>FŐLAP!$C$10</f>
        <v>0</v>
      </c>
      <c r="Q282" s="325" t="s">
        <v>549</v>
      </c>
    </row>
    <row r="283" spans="1:17" ht="50.1" hidden="1" customHeight="1" x14ac:dyDescent="0.25">
      <c r="A283" s="100" t="s">
        <v>397</v>
      </c>
      <c r="B283" s="337"/>
      <c r="C283" s="413"/>
      <c r="D283" s="244"/>
      <c r="E283" s="244"/>
      <c r="F283" s="244"/>
      <c r="G283" s="244"/>
      <c r="H283" s="434"/>
      <c r="I283" s="245"/>
      <c r="J283" s="245"/>
      <c r="K283" s="337"/>
      <c r="L283" s="249"/>
      <c r="M283" s="250"/>
      <c r="N283" s="98" t="e">
        <f t="shared" si="4"/>
        <v>#DIV/0!</v>
      </c>
      <c r="O283" s="324">
        <f>FŐLAP!$E$8</f>
        <v>0</v>
      </c>
      <c r="P283" s="323">
        <f>FŐLAP!$C$10</f>
        <v>0</v>
      </c>
      <c r="Q283" s="325" t="s">
        <v>549</v>
      </c>
    </row>
    <row r="284" spans="1:17" ht="50.1" hidden="1" customHeight="1" x14ac:dyDescent="0.25">
      <c r="A284" s="101" t="s">
        <v>398</v>
      </c>
      <c r="B284" s="337"/>
      <c r="C284" s="413"/>
      <c r="D284" s="244"/>
      <c r="E284" s="244"/>
      <c r="F284" s="244"/>
      <c r="G284" s="244"/>
      <c r="H284" s="434"/>
      <c r="I284" s="245"/>
      <c r="J284" s="245"/>
      <c r="K284" s="337"/>
      <c r="L284" s="249"/>
      <c r="M284" s="250"/>
      <c r="N284" s="98" t="e">
        <f t="shared" si="4"/>
        <v>#DIV/0!</v>
      </c>
      <c r="O284" s="324">
        <f>FŐLAP!$E$8</f>
        <v>0</v>
      </c>
      <c r="P284" s="323">
        <f>FŐLAP!$C$10</f>
        <v>0</v>
      </c>
      <c r="Q284" s="325" t="s">
        <v>549</v>
      </c>
    </row>
    <row r="285" spans="1:17" ht="50.1" hidden="1" customHeight="1" x14ac:dyDescent="0.25">
      <c r="A285" s="100" t="s">
        <v>399</v>
      </c>
      <c r="B285" s="337"/>
      <c r="C285" s="413"/>
      <c r="D285" s="244"/>
      <c r="E285" s="244"/>
      <c r="F285" s="244"/>
      <c r="G285" s="244"/>
      <c r="H285" s="434"/>
      <c r="I285" s="245"/>
      <c r="J285" s="245"/>
      <c r="K285" s="337"/>
      <c r="L285" s="249"/>
      <c r="M285" s="250"/>
      <c r="N285" s="98" t="e">
        <f t="shared" si="4"/>
        <v>#DIV/0!</v>
      </c>
      <c r="O285" s="324">
        <f>FŐLAP!$E$8</f>
        <v>0</v>
      </c>
      <c r="P285" s="323">
        <f>FŐLAP!$C$10</f>
        <v>0</v>
      </c>
      <c r="Q285" s="325" t="s">
        <v>549</v>
      </c>
    </row>
    <row r="286" spans="1:17" ht="50.1" hidden="1" customHeight="1" x14ac:dyDescent="0.25">
      <c r="A286" s="100" t="s">
        <v>400</v>
      </c>
      <c r="B286" s="337"/>
      <c r="C286" s="413"/>
      <c r="D286" s="244"/>
      <c r="E286" s="244"/>
      <c r="F286" s="244"/>
      <c r="G286" s="244"/>
      <c r="H286" s="434"/>
      <c r="I286" s="245"/>
      <c r="J286" s="245"/>
      <c r="K286" s="337"/>
      <c r="L286" s="249"/>
      <c r="M286" s="250"/>
      <c r="N286" s="98" t="e">
        <f t="shared" si="4"/>
        <v>#DIV/0!</v>
      </c>
      <c r="O286" s="324">
        <f>FŐLAP!$E$8</f>
        <v>0</v>
      </c>
      <c r="P286" s="323">
        <f>FŐLAP!$C$10</f>
        <v>0</v>
      </c>
      <c r="Q286" s="325" t="s">
        <v>549</v>
      </c>
    </row>
    <row r="287" spans="1:17" ht="50.1" hidden="1" customHeight="1" x14ac:dyDescent="0.25">
      <c r="A287" s="101" t="s">
        <v>401</v>
      </c>
      <c r="B287" s="337"/>
      <c r="C287" s="413"/>
      <c r="D287" s="244"/>
      <c r="E287" s="244"/>
      <c r="F287" s="244"/>
      <c r="G287" s="244"/>
      <c r="H287" s="434"/>
      <c r="I287" s="245"/>
      <c r="J287" s="245"/>
      <c r="K287" s="337"/>
      <c r="L287" s="249"/>
      <c r="M287" s="250"/>
      <c r="N287" s="98" t="e">
        <f t="shared" si="4"/>
        <v>#DIV/0!</v>
      </c>
      <c r="O287" s="324">
        <f>FŐLAP!$E$8</f>
        <v>0</v>
      </c>
      <c r="P287" s="323">
        <f>FŐLAP!$C$10</f>
        <v>0</v>
      </c>
      <c r="Q287" s="325" t="s">
        <v>549</v>
      </c>
    </row>
    <row r="288" spans="1:17" ht="50.1" hidden="1" customHeight="1" x14ac:dyDescent="0.25">
      <c r="A288" s="100" t="s">
        <v>402</v>
      </c>
      <c r="B288" s="337"/>
      <c r="C288" s="413"/>
      <c r="D288" s="244"/>
      <c r="E288" s="244"/>
      <c r="F288" s="244"/>
      <c r="G288" s="244"/>
      <c r="H288" s="434"/>
      <c r="I288" s="245"/>
      <c r="J288" s="245"/>
      <c r="K288" s="337"/>
      <c r="L288" s="249"/>
      <c r="M288" s="250"/>
      <c r="N288" s="98" t="e">
        <f t="shared" si="4"/>
        <v>#DIV/0!</v>
      </c>
      <c r="O288" s="324">
        <f>FŐLAP!$E$8</f>
        <v>0</v>
      </c>
      <c r="P288" s="323">
        <f>FŐLAP!$C$10</f>
        <v>0</v>
      </c>
      <c r="Q288" s="325" t="s">
        <v>549</v>
      </c>
    </row>
    <row r="289" spans="1:17" ht="50.1" hidden="1" customHeight="1" x14ac:dyDescent="0.25">
      <c r="A289" s="100" t="s">
        <v>403</v>
      </c>
      <c r="B289" s="337"/>
      <c r="C289" s="413"/>
      <c r="D289" s="244"/>
      <c r="E289" s="244"/>
      <c r="F289" s="244"/>
      <c r="G289" s="244"/>
      <c r="H289" s="434"/>
      <c r="I289" s="245"/>
      <c r="J289" s="245"/>
      <c r="K289" s="337"/>
      <c r="L289" s="249"/>
      <c r="M289" s="250"/>
      <c r="N289" s="98" t="e">
        <f t="shared" si="4"/>
        <v>#DIV/0!</v>
      </c>
      <c r="O289" s="324">
        <f>FŐLAP!$E$8</f>
        <v>0</v>
      </c>
      <c r="P289" s="323">
        <f>FŐLAP!$C$10</f>
        <v>0</v>
      </c>
      <c r="Q289" s="325" t="s">
        <v>549</v>
      </c>
    </row>
    <row r="290" spans="1:17" ht="50.1" hidden="1" customHeight="1" x14ac:dyDescent="0.25">
      <c r="A290" s="101" t="s">
        <v>404</v>
      </c>
      <c r="B290" s="337"/>
      <c r="C290" s="413"/>
      <c r="D290" s="244"/>
      <c r="E290" s="244"/>
      <c r="F290" s="244"/>
      <c r="G290" s="244"/>
      <c r="H290" s="434"/>
      <c r="I290" s="245"/>
      <c r="J290" s="245"/>
      <c r="K290" s="337"/>
      <c r="L290" s="249"/>
      <c r="M290" s="250"/>
      <c r="N290" s="98" t="e">
        <f t="shared" si="4"/>
        <v>#DIV/0!</v>
      </c>
      <c r="O290" s="324">
        <f>FŐLAP!$E$8</f>
        <v>0</v>
      </c>
      <c r="P290" s="323">
        <f>FŐLAP!$C$10</f>
        <v>0</v>
      </c>
      <c r="Q290" s="325" t="s">
        <v>549</v>
      </c>
    </row>
    <row r="291" spans="1:17" ht="50.1" hidden="1" customHeight="1" x14ac:dyDescent="0.25">
      <c r="A291" s="100" t="s">
        <v>405</v>
      </c>
      <c r="B291" s="337"/>
      <c r="C291" s="413"/>
      <c r="D291" s="244"/>
      <c r="E291" s="244"/>
      <c r="F291" s="244"/>
      <c r="G291" s="244"/>
      <c r="H291" s="434"/>
      <c r="I291" s="245"/>
      <c r="J291" s="245"/>
      <c r="K291" s="337"/>
      <c r="L291" s="249"/>
      <c r="M291" s="250"/>
      <c r="N291" s="98" t="e">
        <f t="shared" si="4"/>
        <v>#DIV/0!</v>
      </c>
      <c r="O291" s="324">
        <f>FŐLAP!$E$8</f>
        <v>0</v>
      </c>
      <c r="P291" s="323">
        <f>FŐLAP!$C$10</f>
        <v>0</v>
      </c>
      <c r="Q291" s="325" t="s">
        <v>549</v>
      </c>
    </row>
    <row r="292" spans="1:17" ht="50.1" hidden="1" customHeight="1" x14ac:dyDescent="0.25">
      <c r="A292" s="100" t="s">
        <v>406</v>
      </c>
      <c r="B292" s="337"/>
      <c r="C292" s="413"/>
      <c r="D292" s="244"/>
      <c r="E292" s="244"/>
      <c r="F292" s="244"/>
      <c r="G292" s="244"/>
      <c r="H292" s="434"/>
      <c r="I292" s="245"/>
      <c r="J292" s="245"/>
      <c r="K292" s="337"/>
      <c r="L292" s="249"/>
      <c r="M292" s="250"/>
      <c r="N292" s="98" t="e">
        <f t="shared" si="4"/>
        <v>#DIV/0!</v>
      </c>
      <c r="O292" s="324">
        <f>FŐLAP!$E$8</f>
        <v>0</v>
      </c>
      <c r="P292" s="323">
        <f>FŐLAP!$C$10</f>
        <v>0</v>
      </c>
      <c r="Q292" s="325" t="s">
        <v>549</v>
      </c>
    </row>
    <row r="293" spans="1:17" ht="50.1" hidden="1" customHeight="1" x14ac:dyDescent="0.25">
      <c r="A293" s="101" t="s">
        <v>407</v>
      </c>
      <c r="B293" s="337"/>
      <c r="C293" s="413"/>
      <c r="D293" s="244"/>
      <c r="E293" s="244"/>
      <c r="F293" s="244"/>
      <c r="G293" s="244"/>
      <c r="H293" s="434"/>
      <c r="I293" s="245"/>
      <c r="J293" s="245"/>
      <c r="K293" s="337"/>
      <c r="L293" s="249"/>
      <c r="M293" s="250"/>
      <c r="N293" s="98" t="e">
        <f t="shared" si="4"/>
        <v>#DIV/0!</v>
      </c>
      <c r="O293" s="324">
        <f>FŐLAP!$E$8</f>
        <v>0</v>
      </c>
      <c r="P293" s="323">
        <f>FŐLAP!$C$10</f>
        <v>0</v>
      </c>
      <c r="Q293" s="325" t="s">
        <v>549</v>
      </c>
    </row>
    <row r="294" spans="1:17" ht="50.1" hidden="1" customHeight="1" x14ac:dyDescent="0.25">
      <c r="A294" s="100" t="s">
        <v>408</v>
      </c>
      <c r="B294" s="337"/>
      <c r="C294" s="413"/>
      <c r="D294" s="244"/>
      <c r="E294" s="244"/>
      <c r="F294" s="244"/>
      <c r="G294" s="244"/>
      <c r="H294" s="434"/>
      <c r="I294" s="245"/>
      <c r="J294" s="245"/>
      <c r="K294" s="337"/>
      <c r="L294" s="249"/>
      <c r="M294" s="250"/>
      <c r="N294" s="98" t="e">
        <f t="shared" si="4"/>
        <v>#DIV/0!</v>
      </c>
      <c r="O294" s="324">
        <f>FŐLAP!$E$8</f>
        <v>0</v>
      </c>
      <c r="P294" s="323">
        <f>FŐLAP!$C$10</f>
        <v>0</v>
      </c>
      <c r="Q294" s="325" t="s">
        <v>549</v>
      </c>
    </row>
    <row r="295" spans="1:17" ht="50.1" hidden="1" customHeight="1" x14ac:dyDescent="0.25">
      <c r="A295" s="100" t="s">
        <v>409</v>
      </c>
      <c r="B295" s="337"/>
      <c r="C295" s="413"/>
      <c r="D295" s="244"/>
      <c r="E295" s="244"/>
      <c r="F295" s="244"/>
      <c r="G295" s="244"/>
      <c r="H295" s="434"/>
      <c r="I295" s="245"/>
      <c r="J295" s="245"/>
      <c r="K295" s="337"/>
      <c r="L295" s="249"/>
      <c r="M295" s="250"/>
      <c r="N295" s="98" t="e">
        <f t="shared" si="4"/>
        <v>#DIV/0!</v>
      </c>
      <c r="O295" s="324">
        <f>FŐLAP!$E$8</f>
        <v>0</v>
      </c>
      <c r="P295" s="323">
        <f>FŐLAP!$C$10</f>
        <v>0</v>
      </c>
      <c r="Q295" s="325" t="s">
        <v>549</v>
      </c>
    </row>
    <row r="296" spans="1:17" ht="50.1" hidden="1" customHeight="1" x14ac:dyDescent="0.25">
      <c r="A296" s="101" t="s">
        <v>410</v>
      </c>
      <c r="B296" s="337"/>
      <c r="C296" s="413"/>
      <c r="D296" s="244"/>
      <c r="E296" s="244"/>
      <c r="F296" s="244"/>
      <c r="G296" s="244"/>
      <c r="H296" s="434"/>
      <c r="I296" s="245"/>
      <c r="J296" s="245"/>
      <c r="K296" s="337"/>
      <c r="L296" s="249"/>
      <c r="M296" s="250"/>
      <c r="N296" s="98" t="e">
        <f t="shared" si="4"/>
        <v>#DIV/0!</v>
      </c>
      <c r="O296" s="324">
        <f>FŐLAP!$E$8</f>
        <v>0</v>
      </c>
      <c r="P296" s="323">
        <f>FŐLAP!$C$10</f>
        <v>0</v>
      </c>
      <c r="Q296" s="325" t="s">
        <v>549</v>
      </c>
    </row>
    <row r="297" spans="1:17" ht="50.1" hidden="1" customHeight="1" x14ac:dyDescent="0.25">
      <c r="A297" s="100" t="s">
        <v>411</v>
      </c>
      <c r="B297" s="337"/>
      <c r="C297" s="413"/>
      <c r="D297" s="244"/>
      <c r="E297" s="244"/>
      <c r="F297" s="244"/>
      <c r="G297" s="244"/>
      <c r="H297" s="434"/>
      <c r="I297" s="245"/>
      <c r="J297" s="245"/>
      <c r="K297" s="337"/>
      <c r="L297" s="249"/>
      <c r="M297" s="250"/>
      <c r="N297" s="98" t="e">
        <f t="shared" si="4"/>
        <v>#DIV/0!</v>
      </c>
      <c r="O297" s="324">
        <f>FŐLAP!$E$8</f>
        <v>0</v>
      </c>
      <c r="P297" s="323">
        <f>FŐLAP!$C$10</f>
        <v>0</v>
      </c>
      <c r="Q297" s="325" t="s">
        <v>549</v>
      </c>
    </row>
    <row r="298" spans="1:17" ht="50.1" hidden="1" customHeight="1" x14ac:dyDescent="0.25">
      <c r="A298" s="100" t="s">
        <v>412</v>
      </c>
      <c r="B298" s="337"/>
      <c r="C298" s="413"/>
      <c r="D298" s="244"/>
      <c r="E298" s="244"/>
      <c r="F298" s="244"/>
      <c r="G298" s="244"/>
      <c r="H298" s="434"/>
      <c r="I298" s="245"/>
      <c r="J298" s="245"/>
      <c r="K298" s="337"/>
      <c r="L298" s="249"/>
      <c r="M298" s="250"/>
      <c r="N298" s="98" t="e">
        <f t="shared" si="4"/>
        <v>#DIV/0!</v>
      </c>
      <c r="O298" s="324">
        <f>FŐLAP!$E$8</f>
        <v>0</v>
      </c>
      <c r="P298" s="323">
        <f>FŐLAP!$C$10</f>
        <v>0</v>
      </c>
      <c r="Q298" s="325" t="s">
        <v>549</v>
      </c>
    </row>
    <row r="299" spans="1:17" ht="50.1" hidden="1" customHeight="1" x14ac:dyDescent="0.25">
      <c r="A299" s="101" t="s">
        <v>413</v>
      </c>
      <c r="B299" s="337"/>
      <c r="C299" s="413"/>
      <c r="D299" s="244"/>
      <c r="E299" s="244"/>
      <c r="F299" s="244"/>
      <c r="G299" s="244"/>
      <c r="H299" s="434"/>
      <c r="I299" s="245"/>
      <c r="J299" s="245"/>
      <c r="K299" s="337"/>
      <c r="L299" s="249"/>
      <c r="M299" s="250"/>
      <c r="N299" s="98" t="e">
        <f t="shared" si="4"/>
        <v>#DIV/0!</v>
      </c>
      <c r="O299" s="324">
        <f>FŐLAP!$E$8</f>
        <v>0</v>
      </c>
      <c r="P299" s="323">
        <f>FŐLAP!$C$10</f>
        <v>0</v>
      </c>
      <c r="Q299" s="325" t="s">
        <v>549</v>
      </c>
    </row>
    <row r="300" spans="1:17" ht="50.1" hidden="1" customHeight="1" x14ac:dyDescent="0.25">
      <c r="A300" s="100" t="s">
        <v>414</v>
      </c>
      <c r="B300" s="337"/>
      <c r="C300" s="413"/>
      <c r="D300" s="244"/>
      <c r="E300" s="244"/>
      <c r="F300" s="244"/>
      <c r="G300" s="244"/>
      <c r="H300" s="434"/>
      <c r="I300" s="245"/>
      <c r="J300" s="245"/>
      <c r="K300" s="337"/>
      <c r="L300" s="249"/>
      <c r="M300" s="250"/>
      <c r="N300" s="98" t="e">
        <f t="shared" si="4"/>
        <v>#DIV/0!</v>
      </c>
      <c r="O300" s="324">
        <f>FŐLAP!$E$8</f>
        <v>0</v>
      </c>
      <c r="P300" s="323">
        <f>FŐLAP!$C$10</f>
        <v>0</v>
      </c>
      <c r="Q300" s="325" t="s">
        <v>549</v>
      </c>
    </row>
    <row r="301" spans="1:17" ht="50.1" hidden="1" customHeight="1" x14ac:dyDescent="0.25">
      <c r="A301" s="100" t="s">
        <v>415</v>
      </c>
      <c r="B301" s="337"/>
      <c r="C301" s="413"/>
      <c r="D301" s="244"/>
      <c r="E301" s="244"/>
      <c r="F301" s="244"/>
      <c r="G301" s="244"/>
      <c r="H301" s="434"/>
      <c r="I301" s="245"/>
      <c r="J301" s="245"/>
      <c r="K301" s="337"/>
      <c r="L301" s="249"/>
      <c r="M301" s="250"/>
      <c r="N301" s="98" t="e">
        <f t="shared" si="4"/>
        <v>#DIV/0!</v>
      </c>
      <c r="O301" s="324">
        <f>FŐLAP!$E$8</f>
        <v>0</v>
      </c>
      <c r="P301" s="323">
        <f>FŐLAP!$C$10</f>
        <v>0</v>
      </c>
      <c r="Q301" s="325" t="s">
        <v>549</v>
      </c>
    </row>
    <row r="302" spans="1:17" ht="49.5" hidden="1" customHeight="1" x14ac:dyDescent="0.25">
      <c r="A302" s="100" t="s">
        <v>416</v>
      </c>
      <c r="B302" s="337"/>
      <c r="C302" s="413"/>
      <c r="D302" s="244"/>
      <c r="E302" s="244"/>
      <c r="F302" s="244"/>
      <c r="G302" s="244"/>
      <c r="H302" s="434"/>
      <c r="I302" s="245"/>
      <c r="J302" s="245"/>
      <c r="K302" s="337"/>
      <c r="L302" s="249"/>
      <c r="M302" s="250"/>
      <c r="N302" s="98" t="e">
        <f t="shared" si="4"/>
        <v>#DIV/0!</v>
      </c>
      <c r="O302" s="324">
        <f>FŐLAP!$E$8</f>
        <v>0</v>
      </c>
      <c r="P302" s="323">
        <f>FŐLAP!$C$10</f>
        <v>0</v>
      </c>
      <c r="Q302" s="325" t="s">
        <v>549</v>
      </c>
    </row>
    <row r="303" spans="1:17" ht="50.1" hidden="1" customHeight="1" x14ac:dyDescent="0.25">
      <c r="A303" s="101" t="s">
        <v>417</v>
      </c>
      <c r="B303" s="337"/>
      <c r="C303" s="413"/>
      <c r="D303" s="244"/>
      <c r="E303" s="244"/>
      <c r="F303" s="244"/>
      <c r="G303" s="244"/>
      <c r="H303" s="434"/>
      <c r="I303" s="245"/>
      <c r="J303" s="245"/>
      <c r="K303" s="337"/>
      <c r="L303" s="249"/>
      <c r="M303" s="250"/>
      <c r="N303" s="98" t="e">
        <f t="shared" si="4"/>
        <v>#DIV/0!</v>
      </c>
      <c r="O303" s="324">
        <f>FŐLAP!$E$8</f>
        <v>0</v>
      </c>
      <c r="P303" s="323">
        <f>FŐLAP!$C$10</f>
        <v>0</v>
      </c>
      <c r="Q303" s="325" t="s">
        <v>549</v>
      </c>
    </row>
    <row r="304" spans="1:17" ht="50.1" hidden="1" customHeight="1" x14ac:dyDescent="0.25">
      <c r="A304" s="100" t="s">
        <v>418</v>
      </c>
      <c r="B304" s="337"/>
      <c r="C304" s="413"/>
      <c r="D304" s="244"/>
      <c r="E304" s="244"/>
      <c r="F304" s="244"/>
      <c r="G304" s="244"/>
      <c r="H304" s="434"/>
      <c r="I304" s="245"/>
      <c r="J304" s="245"/>
      <c r="K304" s="337"/>
      <c r="L304" s="249"/>
      <c r="M304" s="250"/>
      <c r="N304" s="98" t="e">
        <f t="shared" si="4"/>
        <v>#DIV/0!</v>
      </c>
      <c r="O304" s="324">
        <f>FŐLAP!$E$8</f>
        <v>0</v>
      </c>
      <c r="P304" s="323">
        <f>FŐLAP!$C$10</f>
        <v>0</v>
      </c>
      <c r="Q304" s="325" t="s">
        <v>549</v>
      </c>
    </row>
    <row r="305" spans="1:17" ht="49.5" hidden="1" customHeight="1" x14ac:dyDescent="0.25">
      <c r="A305" s="100" t="s">
        <v>419</v>
      </c>
      <c r="B305" s="337"/>
      <c r="C305" s="413"/>
      <c r="D305" s="244"/>
      <c r="E305" s="244"/>
      <c r="F305" s="244"/>
      <c r="G305" s="244"/>
      <c r="H305" s="434"/>
      <c r="I305" s="245"/>
      <c r="J305" s="245"/>
      <c r="K305" s="337"/>
      <c r="L305" s="249"/>
      <c r="M305" s="250"/>
      <c r="N305" s="98" t="e">
        <f t="shared" si="4"/>
        <v>#DIV/0!</v>
      </c>
      <c r="O305" s="324">
        <f>FŐLAP!$E$8</f>
        <v>0</v>
      </c>
      <c r="P305" s="323">
        <f>FŐLAP!$C$10</f>
        <v>0</v>
      </c>
      <c r="Q305" s="325" t="s">
        <v>549</v>
      </c>
    </row>
    <row r="306" spans="1:17" ht="50.1" hidden="1" customHeight="1" x14ac:dyDescent="0.25">
      <c r="A306" s="100" t="s">
        <v>420</v>
      </c>
      <c r="B306" s="337"/>
      <c r="C306" s="413"/>
      <c r="D306" s="244"/>
      <c r="E306" s="244"/>
      <c r="F306" s="244"/>
      <c r="G306" s="244"/>
      <c r="H306" s="434"/>
      <c r="I306" s="245"/>
      <c r="J306" s="245"/>
      <c r="K306" s="337"/>
      <c r="L306" s="249"/>
      <c r="M306" s="250"/>
      <c r="N306" s="98" t="e">
        <f t="shared" si="4"/>
        <v>#DIV/0!</v>
      </c>
      <c r="O306" s="324">
        <f>FŐLAP!$E$8</f>
        <v>0</v>
      </c>
      <c r="P306" s="323">
        <f>FŐLAP!$C$10</f>
        <v>0</v>
      </c>
      <c r="Q306" s="325" t="s">
        <v>549</v>
      </c>
    </row>
    <row r="307" spans="1:17" ht="49.5" hidden="1" customHeight="1" x14ac:dyDescent="0.25">
      <c r="A307" s="101" t="s">
        <v>421</v>
      </c>
      <c r="B307" s="337"/>
      <c r="C307" s="413"/>
      <c r="D307" s="244"/>
      <c r="E307" s="244"/>
      <c r="F307" s="244"/>
      <c r="G307" s="244"/>
      <c r="H307" s="434"/>
      <c r="I307" s="245"/>
      <c r="J307" s="245"/>
      <c r="K307" s="337"/>
      <c r="L307" s="249"/>
      <c r="M307" s="250"/>
      <c r="N307" s="98" t="e">
        <f t="shared" si="4"/>
        <v>#DIV/0!</v>
      </c>
      <c r="O307" s="324">
        <f>FŐLAP!$E$8</f>
        <v>0</v>
      </c>
      <c r="P307" s="323">
        <f>FŐLAP!$C$10</f>
        <v>0</v>
      </c>
      <c r="Q307" s="325" t="s">
        <v>549</v>
      </c>
    </row>
    <row r="308" spans="1:17" ht="50.1" customHeight="1" x14ac:dyDescent="0.25">
      <c r="A308" s="100" t="s">
        <v>422</v>
      </c>
      <c r="B308" s="337"/>
      <c r="C308" s="413"/>
      <c r="D308" s="244"/>
      <c r="E308" s="244"/>
      <c r="F308" s="311"/>
      <c r="G308" s="244"/>
      <c r="H308" s="434"/>
      <c r="I308" s="245"/>
      <c r="J308" s="245"/>
      <c r="K308" s="337"/>
      <c r="L308" s="249"/>
      <c r="M308" s="250"/>
      <c r="N308" s="98" t="e">
        <f t="shared" si="4"/>
        <v>#DIV/0!</v>
      </c>
      <c r="O308" s="324">
        <f>FŐLAP!$E$8</f>
        <v>0</v>
      </c>
      <c r="P308" s="323">
        <f>FŐLAP!$C$10</f>
        <v>0</v>
      </c>
      <c r="Q308" s="325" t="s">
        <v>549</v>
      </c>
    </row>
    <row r="309" spans="1:17" ht="50.1" customHeight="1" x14ac:dyDescent="0.25">
      <c r="A309" s="572" t="s">
        <v>45</v>
      </c>
      <c r="B309" s="573"/>
      <c r="C309" s="573"/>
      <c r="D309" s="573"/>
      <c r="E309" s="573"/>
      <c r="F309" s="573"/>
      <c r="G309" s="573"/>
      <c r="H309" s="573"/>
      <c r="I309" s="573"/>
      <c r="J309" s="573"/>
      <c r="K309" s="574"/>
      <c r="L309" s="99">
        <f>SUM(L9:L308)</f>
        <v>0</v>
      </c>
      <c r="M309" s="99">
        <f>SUM(M9:M308)</f>
        <v>0</v>
      </c>
      <c r="N309" s="22"/>
    </row>
    <row r="310" spans="1:17" ht="50.1" customHeight="1" x14ac:dyDescent="0.25">
      <c r="A310" s="114"/>
      <c r="B310" s="115"/>
      <c r="C310" s="115"/>
      <c r="D310" s="115"/>
      <c r="E310" s="115"/>
      <c r="F310" s="115"/>
      <c r="G310" s="115"/>
      <c r="H310" s="573" t="s">
        <v>481</v>
      </c>
      <c r="I310" s="573"/>
      <c r="J310" s="573"/>
      <c r="K310" s="574"/>
      <c r="L310" s="99">
        <f>SUMIF(G9:G308,"141019020",L9:L308)</f>
        <v>0</v>
      </c>
      <c r="M310" s="99">
        <f>SUMIF(G9:G308,"141019020",M9:M308)</f>
        <v>0</v>
      </c>
      <c r="N310" s="22"/>
    </row>
    <row r="311" spans="1:17" ht="50.1" customHeight="1" x14ac:dyDescent="0.25">
      <c r="A311" s="114"/>
      <c r="B311" s="115"/>
      <c r="C311" s="115"/>
      <c r="D311" s="115"/>
      <c r="E311" s="115"/>
      <c r="F311" s="115"/>
      <c r="G311" s="115"/>
      <c r="H311" s="573" t="s">
        <v>482</v>
      </c>
      <c r="I311" s="573"/>
      <c r="J311" s="573"/>
      <c r="K311" s="574"/>
      <c r="L311" s="99">
        <f>SUMIF(G9:G308,"241019020",L9:L308)</f>
        <v>0</v>
      </c>
      <c r="M311" s="99">
        <f>SUMIF(G9:G308,"241019020",M9:M308)</f>
        <v>0</v>
      </c>
      <c r="N311" s="22"/>
    </row>
    <row r="312" spans="1:17" ht="50.1" customHeight="1" x14ac:dyDescent="0.25">
      <c r="A312" s="572" t="s">
        <v>635</v>
      </c>
      <c r="B312" s="573"/>
      <c r="C312" s="573"/>
      <c r="D312" s="573"/>
      <c r="E312" s="573"/>
      <c r="F312" s="573"/>
      <c r="G312" s="573"/>
      <c r="H312" s="573"/>
      <c r="I312" s="573"/>
      <c r="J312" s="573"/>
      <c r="K312" s="574"/>
      <c r="L312" s="251">
        <v>0</v>
      </c>
      <c r="M312" s="251">
        <v>0</v>
      </c>
      <c r="N312" s="22"/>
    </row>
    <row r="313" spans="1:17" ht="50.1" customHeight="1" x14ac:dyDescent="0.25">
      <c r="A313" s="572" t="s">
        <v>636</v>
      </c>
      <c r="B313" s="573"/>
      <c r="C313" s="573"/>
      <c r="D313" s="573"/>
      <c r="E313" s="573"/>
      <c r="F313" s="573"/>
      <c r="G313" s="573"/>
      <c r="H313" s="573"/>
      <c r="I313" s="573"/>
      <c r="J313" s="573"/>
      <c r="K313" s="574"/>
      <c r="L313" s="251">
        <v>0</v>
      </c>
      <c r="M313" s="251">
        <v>0</v>
      </c>
      <c r="N313" s="22"/>
    </row>
    <row r="314" spans="1:17" ht="50.1" customHeight="1" x14ac:dyDescent="0.25">
      <c r="A314" s="575" t="s">
        <v>637</v>
      </c>
      <c r="B314" s="576"/>
      <c r="C314" s="576"/>
      <c r="D314" s="576"/>
      <c r="E314" s="576"/>
      <c r="F314" s="576"/>
      <c r="G314" s="576"/>
      <c r="H314" s="576"/>
      <c r="I314" s="576"/>
      <c r="J314" s="576"/>
      <c r="K314" s="577"/>
      <c r="L314" s="252">
        <f>ROUNDUP((L310-L312),0)</f>
        <v>0</v>
      </c>
      <c r="M314" s="252">
        <f>ROUNDUP((M310-M312),0)</f>
        <v>0</v>
      </c>
      <c r="N314" s="22"/>
    </row>
    <row r="315" spans="1:17" ht="50.1" customHeight="1" x14ac:dyDescent="0.25">
      <c r="A315" s="575" t="s">
        <v>638</v>
      </c>
      <c r="B315" s="576"/>
      <c r="C315" s="576"/>
      <c r="D315" s="576"/>
      <c r="E315" s="576"/>
      <c r="F315" s="576"/>
      <c r="G315" s="576"/>
      <c r="H315" s="576"/>
      <c r="I315" s="576"/>
      <c r="J315" s="576"/>
      <c r="K315" s="577"/>
      <c r="L315" s="252">
        <f>ROUNDUP((L311-L313),0)</f>
        <v>0</v>
      </c>
      <c r="M315" s="252">
        <f>ROUNDUP((M311-M313),0)</f>
        <v>0</v>
      </c>
      <c r="N315" s="22"/>
    </row>
    <row r="316" spans="1:17" ht="50.1" customHeight="1" x14ac:dyDescent="0.25">
      <c r="A316" s="572" t="s">
        <v>599</v>
      </c>
      <c r="B316" s="573"/>
      <c r="C316" s="573"/>
      <c r="D316" s="573"/>
      <c r="E316" s="573"/>
      <c r="F316" s="573"/>
      <c r="G316" s="573"/>
      <c r="H316" s="573"/>
      <c r="I316" s="573"/>
      <c r="J316" s="573"/>
      <c r="K316" s="574"/>
      <c r="L316" s="99">
        <f>SUM(L314:L315)</f>
        <v>0</v>
      </c>
      <c r="M316" s="99">
        <f>SUM(M314:M315)</f>
        <v>0</v>
      </c>
      <c r="N316" s="22"/>
    </row>
    <row r="317" spans="1:17" ht="33" x14ac:dyDescent="0.25">
      <c r="A317" s="54" t="s">
        <v>602</v>
      </c>
      <c r="L317" s="105"/>
      <c r="M317" s="105"/>
    </row>
    <row r="318" spans="1:17" ht="50.25" customHeight="1" x14ac:dyDescent="0.25">
      <c r="A318" s="54" t="s">
        <v>652</v>
      </c>
      <c r="L318" s="105"/>
      <c r="M318" s="105"/>
    </row>
    <row r="319" spans="1:17" ht="35.25" customHeight="1" x14ac:dyDescent="0.25">
      <c r="A319" s="294" t="s">
        <v>653</v>
      </c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7" ht="35.25" customHeight="1" x14ac:dyDescent="0.25">
      <c r="A320" s="54" t="s">
        <v>684</v>
      </c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ht="35.25" customHeight="1" x14ac:dyDescent="0.25">
      <c r="A321" s="22" t="s">
        <v>520</v>
      </c>
      <c r="B321" s="23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ht="35.25" customHeight="1" x14ac:dyDescent="0.25">
      <c r="A322" s="23" t="s">
        <v>542</v>
      </c>
      <c r="B322" s="24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ht="35.25" customHeight="1" x14ac:dyDescent="0.25">
      <c r="A323" s="23" t="s">
        <v>522</v>
      </c>
      <c r="B323" s="24"/>
      <c r="C323" s="23"/>
      <c r="D323" s="23"/>
      <c r="E323" s="23"/>
      <c r="F323" s="23"/>
      <c r="G323" s="23"/>
    </row>
    <row r="324" spans="1:15" ht="18.75" customHeight="1" x14ac:dyDescent="0.25">
      <c r="A324" s="24"/>
      <c r="B324" s="24"/>
      <c r="C324" s="24"/>
      <c r="D324" s="24"/>
      <c r="E324" s="24"/>
      <c r="F324" s="24"/>
      <c r="G324" s="24"/>
      <c r="N324" s="24"/>
      <c r="O324" s="24"/>
    </row>
    <row r="325" spans="1:15" ht="32.25" customHeight="1" x14ac:dyDescent="0.25">
      <c r="A325" s="580" t="s">
        <v>44</v>
      </c>
      <c r="B325" s="580"/>
      <c r="C325" s="416"/>
      <c r="D325" s="24"/>
      <c r="E325" s="24"/>
      <c r="F325" s="24"/>
      <c r="G325" s="24"/>
      <c r="L325" s="579"/>
      <c r="M325" s="579"/>
      <c r="N325" s="24"/>
    </row>
    <row r="326" spans="1:15" ht="36" customHeight="1" x14ac:dyDescent="0.25">
      <c r="A326" s="24"/>
      <c r="B326" s="24"/>
      <c r="C326" s="24"/>
      <c r="D326" s="24"/>
      <c r="E326" s="24"/>
      <c r="F326" s="24"/>
      <c r="G326" s="24"/>
      <c r="L326" s="578"/>
      <c r="M326" s="578"/>
      <c r="N326" s="24"/>
    </row>
    <row r="327" spans="1:15" ht="27" customHeight="1" x14ac:dyDescent="0.25">
      <c r="A327" s="23"/>
      <c r="B327" s="23"/>
      <c r="C327" s="23"/>
      <c r="D327" s="23"/>
      <c r="E327" s="23"/>
      <c r="F327" s="23"/>
      <c r="G327" s="23"/>
      <c r="L327" s="578"/>
      <c r="M327" s="578"/>
    </row>
  </sheetData>
  <sheetProtection password="9D8B" sheet="1" objects="1" scenarios="1" formatRows="0" selectLockedCells="1"/>
  <dataConsolidate/>
  <mergeCells count="18">
    <mergeCell ref="L326:M326"/>
    <mergeCell ref="L327:M327"/>
    <mergeCell ref="A309:K309"/>
    <mergeCell ref="H310:K310"/>
    <mergeCell ref="H311:K311"/>
    <mergeCell ref="A312:K312"/>
    <mergeCell ref="A313:K313"/>
    <mergeCell ref="A6:B6"/>
    <mergeCell ref="L325:M325"/>
    <mergeCell ref="A314:K314"/>
    <mergeCell ref="A315:K315"/>
    <mergeCell ref="A316:K316"/>
    <mergeCell ref="A325:B325"/>
    <mergeCell ref="M2:N2"/>
    <mergeCell ref="A3:N3"/>
    <mergeCell ref="A4:N4"/>
    <mergeCell ref="A5:B5"/>
    <mergeCell ref="C5:L5"/>
  </mergeCells>
  <conditionalFormatting sqref="N9:N26">
    <cfRule type="cellIs" dxfId="1937" priority="379" operator="lessThan">
      <formula>0</formula>
    </cfRule>
    <cfRule type="cellIs" dxfId="1936" priority="380" operator="lessThan">
      <formula>0</formula>
    </cfRule>
    <cfRule type="containsErrors" dxfId="1935" priority="381">
      <formula>ISERROR(N9)</formula>
    </cfRule>
  </conditionalFormatting>
  <conditionalFormatting sqref="N33:N37 N48">
    <cfRule type="cellIs" dxfId="1934" priority="376" operator="lessThan">
      <formula>0</formula>
    </cfRule>
    <cfRule type="cellIs" dxfId="1933" priority="377" operator="lessThan">
      <formula>0</formula>
    </cfRule>
    <cfRule type="containsErrors" dxfId="1932" priority="378">
      <formula>ISERROR(N33)</formula>
    </cfRule>
  </conditionalFormatting>
  <conditionalFormatting sqref="N27:N30">
    <cfRule type="cellIs" dxfId="1931" priority="373" operator="lessThan">
      <formula>0</formula>
    </cfRule>
    <cfRule type="cellIs" dxfId="1930" priority="374" operator="lessThan">
      <formula>0</formula>
    </cfRule>
    <cfRule type="containsErrors" dxfId="1929" priority="375">
      <formula>ISERROR(N27)</formula>
    </cfRule>
  </conditionalFormatting>
  <conditionalFormatting sqref="N31:N32">
    <cfRule type="cellIs" dxfId="1928" priority="370" operator="lessThan">
      <formula>0</formula>
    </cfRule>
    <cfRule type="cellIs" dxfId="1927" priority="371" operator="lessThan">
      <formula>0</formula>
    </cfRule>
    <cfRule type="containsErrors" dxfId="1926" priority="372">
      <formula>ISERROR(N31)</formula>
    </cfRule>
  </conditionalFormatting>
  <conditionalFormatting sqref="N44:N47">
    <cfRule type="cellIs" dxfId="1925" priority="367" operator="lessThan">
      <formula>0</formula>
    </cfRule>
    <cfRule type="cellIs" dxfId="1924" priority="368" operator="lessThan">
      <formula>0</formula>
    </cfRule>
    <cfRule type="containsErrors" dxfId="1923" priority="369">
      <formula>ISERROR(N44)</formula>
    </cfRule>
  </conditionalFormatting>
  <conditionalFormatting sqref="N38:N41">
    <cfRule type="cellIs" dxfId="1922" priority="364" operator="lessThan">
      <formula>0</formula>
    </cfRule>
    <cfRule type="cellIs" dxfId="1921" priority="365" operator="lessThan">
      <formula>0</formula>
    </cfRule>
    <cfRule type="containsErrors" dxfId="1920" priority="366">
      <formula>ISERROR(N38)</formula>
    </cfRule>
  </conditionalFormatting>
  <conditionalFormatting sqref="N42:N43">
    <cfRule type="cellIs" dxfId="1919" priority="361" operator="lessThan">
      <formula>0</formula>
    </cfRule>
    <cfRule type="cellIs" dxfId="1918" priority="362" operator="lessThan">
      <formula>0</formula>
    </cfRule>
    <cfRule type="containsErrors" dxfId="1917" priority="363">
      <formula>ISERROR(N42)</formula>
    </cfRule>
  </conditionalFormatting>
  <conditionalFormatting sqref="N59">
    <cfRule type="cellIs" dxfId="1916" priority="358" operator="lessThan">
      <formula>0</formula>
    </cfRule>
    <cfRule type="cellIs" dxfId="1915" priority="359" operator="lessThan">
      <formula>0</formula>
    </cfRule>
    <cfRule type="containsErrors" dxfId="1914" priority="360">
      <formula>ISERROR(N59)</formula>
    </cfRule>
  </conditionalFormatting>
  <conditionalFormatting sqref="N55:N58">
    <cfRule type="cellIs" dxfId="1913" priority="355" operator="lessThan">
      <formula>0</formula>
    </cfRule>
    <cfRule type="cellIs" dxfId="1912" priority="356" operator="lessThan">
      <formula>0</formula>
    </cfRule>
    <cfRule type="containsErrors" dxfId="1911" priority="357">
      <formula>ISERROR(N55)</formula>
    </cfRule>
  </conditionalFormatting>
  <conditionalFormatting sqref="N49:N52">
    <cfRule type="cellIs" dxfId="1910" priority="352" operator="lessThan">
      <formula>0</formula>
    </cfRule>
    <cfRule type="cellIs" dxfId="1909" priority="353" operator="lessThan">
      <formula>0</formula>
    </cfRule>
    <cfRule type="containsErrors" dxfId="1908" priority="354">
      <formula>ISERROR(N49)</formula>
    </cfRule>
  </conditionalFormatting>
  <conditionalFormatting sqref="N53:N54">
    <cfRule type="cellIs" dxfId="1907" priority="349" operator="lessThan">
      <formula>0</formula>
    </cfRule>
    <cfRule type="cellIs" dxfId="1906" priority="350" operator="lessThan">
      <formula>0</formula>
    </cfRule>
    <cfRule type="containsErrors" dxfId="1905" priority="351">
      <formula>ISERROR(N53)</formula>
    </cfRule>
  </conditionalFormatting>
  <conditionalFormatting sqref="N70">
    <cfRule type="cellIs" dxfId="1904" priority="346" operator="lessThan">
      <formula>0</formula>
    </cfRule>
    <cfRule type="cellIs" dxfId="1903" priority="347" operator="lessThan">
      <formula>0</formula>
    </cfRule>
    <cfRule type="containsErrors" dxfId="1902" priority="348">
      <formula>ISERROR(N70)</formula>
    </cfRule>
  </conditionalFormatting>
  <conditionalFormatting sqref="N66:N69">
    <cfRule type="cellIs" dxfId="1901" priority="343" operator="lessThan">
      <formula>0</formula>
    </cfRule>
    <cfRule type="cellIs" dxfId="1900" priority="344" operator="lessThan">
      <formula>0</formula>
    </cfRule>
    <cfRule type="containsErrors" dxfId="1899" priority="345">
      <formula>ISERROR(N66)</formula>
    </cfRule>
  </conditionalFormatting>
  <conditionalFormatting sqref="N60:N63">
    <cfRule type="cellIs" dxfId="1898" priority="340" operator="lessThan">
      <formula>0</formula>
    </cfRule>
    <cfRule type="cellIs" dxfId="1897" priority="341" operator="lessThan">
      <formula>0</formula>
    </cfRule>
    <cfRule type="containsErrors" dxfId="1896" priority="342">
      <formula>ISERROR(N60)</formula>
    </cfRule>
  </conditionalFormatting>
  <conditionalFormatting sqref="N102">
    <cfRule type="cellIs" dxfId="1895" priority="322" operator="lessThan">
      <formula>0</formula>
    </cfRule>
    <cfRule type="cellIs" dxfId="1894" priority="323" operator="lessThan">
      <formula>0</formula>
    </cfRule>
    <cfRule type="containsErrors" dxfId="1893" priority="324">
      <formula>ISERROR(N102)</formula>
    </cfRule>
  </conditionalFormatting>
  <conditionalFormatting sqref="N64:N65">
    <cfRule type="cellIs" dxfId="1892" priority="337" operator="lessThan">
      <formula>0</formula>
    </cfRule>
    <cfRule type="cellIs" dxfId="1891" priority="338" operator="lessThan">
      <formula>0</formula>
    </cfRule>
    <cfRule type="containsErrors" dxfId="1890" priority="339">
      <formula>ISERROR(N64)</formula>
    </cfRule>
  </conditionalFormatting>
  <conditionalFormatting sqref="N98:N101">
    <cfRule type="cellIs" dxfId="1889" priority="319" operator="lessThan">
      <formula>0</formula>
    </cfRule>
    <cfRule type="cellIs" dxfId="1888" priority="320" operator="lessThan">
      <formula>0</formula>
    </cfRule>
    <cfRule type="containsErrors" dxfId="1887" priority="321">
      <formula>ISERROR(N98)</formula>
    </cfRule>
  </conditionalFormatting>
  <conditionalFormatting sqref="N81">
    <cfRule type="cellIs" dxfId="1886" priority="334" operator="lessThan">
      <formula>0</formula>
    </cfRule>
    <cfRule type="cellIs" dxfId="1885" priority="335" operator="lessThan">
      <formula>0</formula>
    </cfRule>
    <cfRule type="containsErrors" dxfId="1884" priority="336">
      <formula>ISERROR(N81)</formula>
    </cfRule>
  </conditionalFormatting>
  <conditionalFormatting sqref="N77:N80">
    <cfRule type="cellIs" dxfId="1883" priority="331" operator="lessThan">
      <formula>0</formula>
    </cfRule>
    <cfRule type="cellIs" dxfId="1882" priority="332" operator="lessThan">
      <formula>0</formula>
    </cfRule>
    <cfRule type="containsErrors" dxfId="1881" priority="333">
      <formula>ISERROR(N77)</formula>
    </cfRule>
  </conditionalFormatting>
  <conditionalFormatting sqref="N86 N97">
    <cfRule type="cellIs" dxfId="1880" priority="313" operator="lessThan">
      <formula>0</formula>
    </cfRule>
    <cfRule type="cellIs" dxfId="1879" priority="314" operator="lessThan">
      <formula>0</formula>
    </cfRule>
    <cfRule type="containsErrors" dxfId="1878" priority="315">
      <formula>ISERROR(N86)</formula>
    </cfRule>
  </conditionalFormatting>
  <conditionalFormatting sqref="N82:N85">
    <cfRule type="cellIs" dxfId="1877" priority="316" operator="lessThan">
      <formula>0</formula>
    </cfRule>
    <cfRule type="cellIs" dxfId="1876" priority="317" operator="lessThan">
      <formula>0</formula>
    </cfRule>
    <cfRule type="containsErrors" dxfId="1875" priority="318">
      <formula>ISERROR(N82)</formula>
    </cfRule>
  </conditionalFormatting>
  <conditionalFormatting sqref="N75:N76">
    <cfRule type="cellIs" dxfId="1874" priority="325" operator="lessThan">
      <formula>0</formula>
    </cfRule>
    <cfRule type="cellIs" dxfId="1873" priority="326" operator="lessThan">
      <formula>0</formula>
    </cfRule>
    <cfRule type="containsErrors" dxfId="1872" priority="327">
      <formula>ISERROR(N75)</formula>
    </cfRule>
  </conditionalFormatting>
  <conditionalFormatting sqref="N71:N74">
    <cfRule type="cellIs" dxfId="1871" priority="328" operator="lessThan">
      <formula>0</formula>
    </cfRule>
    <cfRule type="cellIs" dxfId="1870" priority="329" operator="lessThan">
      <formula>0</formula>
    </cfRule>
    <cfRule type="containsErrors" dxfId="1869" priority="330">
      <formula>ISERROR(N71)</formula>
    </cfRule>
  </conditionalFormatting>
  <conditionalFormatting sqref="N117:N118">
    <cfRule type="cellIs" dxfId="1868" priority="301" operator="lessThan">
      <formula>0</formula>
    </cfRule>
    <cfRule type="cellIs" dxfId="1867" priority="302" operator="lessThan">
      <formula>0</formula>
    </cfRule>
    <cfRule type="containsErrors" dxfId="1866" priority="303">
      <formula>ISERROR(N117)</formula>
    </cfRule>
  </conditionalFormatting>
  <conditionalFormatting sqref="N144">
    <cfRule type="cellIs" dxfId="1865" priority="298" operator="lessThan">
      <formula>0</formula>
    </cfRule>
    <cfRule type="cellIs" dxfId="1864" priority="299" operator="lessThan">
      <formula>0</formula>
    </cfRule>
    <cfRule type="containsErrors" dxfId="1863" priority="300">
      <formula>ISERROR(N144)</formula>
    </cfRule>
  </conditionalFormatting>
  <conditionalFormatting sqref="N123">
    <cfRule type="cellIs" dxfId="1862" priority="310" operator="lessThan">
      <formula>0</formula>
    </cfRule>
    <cfRule type="cellIs" dxfId="1861" priority="311" operator="lessThan">
      <formula>0</formula>
    </cfRule>
    <cfRule type="containsErrors" dxfId="1860" priority="312">
      <formula>ISERROR(N123)</formula>
    </cfRule>
  </conditionalFormatting>
  <conditionalFormatting sqref="N119:N122">
    <cfRule type="cellIs" dxfId="1859" priority="307" operator="lessThan">
      <formula>0</formula>
    </cfRule>
    <cfRule type="cellIs" dxfId="1858" priority="308" operator="lessThan">
      <formula>0</formula>
    </cfRule>
    <cfRule type="containsErrors" dxfId="1857" priority="309">
      <formula>ISERROR(N119)</formula>
    </cfRule>
  </conditionalFormatting>
  <conditionalFormatting sqref="N165">
    <cfRule type="cellIs" dxfId="1856" priority="286" operator="lessThan">
      <formula>0</formula>
    </cfRule>
    <cfRule type="cellIs" dxfId="1855" priority="287" operator="lessThan">
      <formula>0</formula>
    </cfRule>
    <cfRule type="containsErrors" dxfId="1854" priority="288">
      <formula>ISERROR(N165)</formula>
    </cfRule>
  </conditionalFormatting>
  <conditionalFormatting sqref="N140:N143">
    <cfRule type="cellIs" dxfId="1853" priority="295" operator="lessThan">
      <formula>0</formula>
    </cfRule>
    <cfRule type="cellIs" dxfId="1852" priority="296" operator="lessThan">
      <formula>0</formula>
    </cfRule>
    <cfRule type="containsErrors" dxfId="1851" priority="297">
      <formula>ISERROR(N140)</formula>
    </cfRule>
  </conditionalFormatting>
  <conditionalFormatting sqref="N124:N127">
    <cfRule type="cellIs" dxfId="1850" priority="292" operator="lessThan">
      <formula>0</formula>
    </cfRule>
    <cfRule type="cellIs" dxfId="1849" priority="293" operator="lessThan">
      <formula>0</formula>
    </cfRule>
    <cfRule type="containsErrors" dxfId="1848" priority="294">
      <formula>ISERROR(N124)</formula>
    </cfRule>
  </conditionalFormatting>
  <conditionalFormatting sqref="N103:N106">
    <cfRule type="cellIs" dxfId="1847" priority="304" operator="lessThan">
      <formula>0</formula>
    </cfRule>
    <cfRule type="cellIs" dxfId="1846" priority="305" operator="lessThan">
      <formula>0</formula>
    </cfRule>
    <cfRule type="containsErrors" dxfId="1845" priority="306">
      <formula>ISERROR(N103)</formula>
    </cfRule>
  </conditionalFormatting>
  <conditionalFormatting sqref="N182:N185">
    <cfRule type="cellIs" dxfId="1844" priority="271" operator="lessThan">
      <formula>0</formula>
    </cfRule>
    <cfRule type="cellIs" dxfId="1843" priority="272" operator="lessThan">
      <formula>0</formula>
    </cfRule>
    <cfRule type="containsErrors" dxfId="1842" priority="273">
      <formula>ISERROR(N182)</formula>
    </cfRule>
  </conditionalFormatting>
  <conditionalFormatting sqref="N161:N164">
    <cfRule type="cellIs" dxfId="1841" priority="283" operator="lessThan">
      <formula>0</formula>
    </cfRule>
    <cfRule type="cellIs" dxfId="1840" priority="284" operator="lessThan">
      <formula>0</formula>
    </cfRule>
    <cfRule type="containsErrors" dxfId="1839" priority="285">
      <formula>ISERROR(N161)</formula>
    </cfRule>
  </conditionalFormatting>
  <conditionalFormatting sqref="N145:N148">
    <cfRule type="cellIs" dxfId="1838" priority="280" operator="lessThan">
      <formula>0</formula>
    </cfRule>
    <cfRule type="cellIs" dxfId="1837" priority="281" operator="lessThan">
      <formula>0</formula>
    </cfRule>
    <cfRule type="containsErrors" dxfId="1836" priority="282">
      <formula>ISERROR(N145)</formula>
    </cfRule>
  </conditionalFormatting>
  <conditionalFormatting sqref="N149 N160">
    <cfRule type="cellIs" dxfId="1835" priority="277" operator="lessThan">
      <formula>0</formula>
    </cfRule>
    <cfRule type="cellIs" dxfId="1834" priority="278" operator="lessThan">
      <formula>0</formula>
    </cfRule>
    <cfRule type="containsErrors" dxfId="1833" priority="279">
      <formula>ISERROR(N149)</formula>
    </cfRule>
  </conditionalFormatting>
  <conditionalFormatting sqref="N128:N129">
    <cfRule type="cellIs" dxfId="1832" priority="289" operator="lessThan">
      <formula>0</formula>
    </cfRule>
    <cfRule type="cellIs" dxfId="1831" priority="290" operator="lessThan">
      <formula>0</formula>
    </cfRule>
    <cfRule type="containsErrors" dxfId="1830" priority="291">
      <formula>ISERROR(N128)</formula>
    </cfRule>
  </conditionalFormatting>
  <conditionalFormatting sqref="N187:N190">
    <cfRule type="cellIs" dxfId="1829" priority="256" operator="lessThan">
      <formula>0</formula>
    </cfRule>
    <cfRule type="cellIs" dxfId="1828" priority="257" operator="lessThan">
      <formula>0</formula>
    </cfRule>
    <cfRule type="containsErrors" dxfId="1827" priority="258">
      <formula>ISERROR(N187)</formula>
    </cfRule>
  </conditionalFormatting>
  <conditionalFormatting sqref="N166:N169">
    <cfRule type="cellIs" dxfId="1826" priority="268" operator="lessThan">
      <formula>0</formula>
    </cfRule>
    <cfRule type="cellIs" dxfId="1825" priority="269" operator="lessThan">
      <formula>0</formula>
    </cfRule>
    <cfRule type="containsErrors" dxfId="1824" priority="270">
      <formula>ISERROR(N166)</formula>
    </cfRule>
  </conditionalFormatting>
  <conditionalFormatting sqref="N170 N181">
    <cfRule type="cellIs" dxfId="1823" priority="265" operator="lessThan">
      <formula>0</formula>
    </cfRule>
    <cfRule type="cellIs" dxfId="1822" priority="266" operator="lessThan">
      <formula>0</formula>
    </cfRule>
    <cfRule type="containsErrors" dxfId="1821" priority="267">
      <formula>ISERROR(N170)</formula>
    </cfRule>
  </conditionalFormatting>
  <conditionalFormatting sqref="N207">
    <cfRule type="cellIs" dxfId="1820" priority="262" operator="lessThan">
      <formula>0</formula>
    </cfRule>
    <cfRule type="cellIs" dxfId="1819" priority="263" operator="lessThan">
      <formula>0</formula>
    </cfRule>
    <cfRule type="containsErrors" dxfId="1818" priority="264">
      <formula>ISERROR(N207)</formula>
    </cfRule>
  </conditionalFormatting>
  <conditionalFormatting sqref="N186">
    <cfRule type="cellIs" dxfId="1817" priority="274" operator="lessThan">
      <formula>0</formula>
    </cfRule>
    <cfRule type="cellIs" dxfId="1816" priority="275" operator="lessThan">
      <formula>0</formula>
    </cfRule>
    <cfRule type="containsErrors" dxfId="1815" priority="276">
      <formula>ISERROR(N186)</formula>
    </cfRule>
  </conditionalFormatting>
  <conditionalFormatting sqref="N212:N213">
    <cfRule type="cellIs" dxfId="1814" priority="241" operator="lessThan">
      <formula>0</formula>
    </cfRule>
    <cfRule type="cellIs" dxfId="1813" priority="242" operator="lessThan">
      <formula>0</formula>
    </cfRule>
    <cfRule type="containsErrors" dxfId="1812" priority="243">
      <formula>ISERROR(N212)</formula>
    </cfRule>
  </conditionalFormatting>
  <conditionalFormatting sqref="N191 N202">
    <cfRule type="cellIs" dxfId="1811" priority="253" operator="lessThan">
      <formula>0</formula>
    </cfRule>
    <cfRule type="cellIs" dxfId="1810" priority="254" operator="lessThan">
      <formula>0</formula>
    </cfRule>
    <cfRule type="containsErrors" dxfId="1809" priority="255">
      <formula>ISERROR(N191)</formula>
    </cfRule>
  </conditionalFormatting>
  <conditionalFormatting sqref="N228">
    <cfRule type="cellIs" dxfId="1808" priority="250" operator="lessThan">
      <formula>0</formula>
    </cfRule>
    <cfRule type="cellIs" dxfId="1807" priority="251" operator="lessThan">
      <formula>0</formula>
    </cfRule>
    <cfRule type="containsErrors" dxfId="1806" priority="252">
      <formula>ISERROR(N228)</formula>
    </cfRule>
  </conditionalFormatting>
  <conditionalFormatting sqref="N214 N225:N227">
    <cfRule type="cellIs" dxfId="1805" priority="247" operator="lessThan">
      <formula>0</formula>
    </cfRule>
    <cfRule type="cellIs" dxfId="1804" priority="248" operator="lessThan">
      <formula>0</formula>
    </cfRule>
    <cfRule type="containsErrors" dxfId="1803" priority="249">
      <formula>ISERROR(N214)</formula>
    </cfRule>
  </conditionalFormatting>
  <conditionalFormatting sqref="N203:N206">
    <cfRule type="cellIs" dxfId="1802" priority="259" operator="lessThan">
      <formula>0</formula>
    </cfRule>
    <cfRule type="cellIs" dxfId="1801" priority="260" operator="lessThan">
      <formula>0</formula>
    </cfRule>
    <cfRule type="containsErrors" dxfId="1800" priority="261">
      <formula>ISERROR(N203)</formula>
    </cfRule>
  </conditionalFormatting>
  <conditionalFormatting sqref="N249">
    <cfRule type="cellIs" dxfId="1799" priority="238" operator="lessThan">
      <formula>0</formula>
    </cfRule>
    <cfRule type="cellIs" dxfId="1798" priority="239" operator="lessThan">
      <formula>0</formula>
    </cfRule>
    <cfRule type="containsErrors" dxfId="1797" priority="240">
      <formula>ISERROR(N249)</formula>
    </cfRule>
  </conditionalFormatting>
  <conditionalFormatting sqref="N235:N237 N248">
    <cfRule type="cellIs" dxfId="1796" priority="235" operator="lessThan">
      <formula>0</formula>
    </cfRule>
    <cfRule type="cellIs" dxfId="1795" priority="236" operator="lessThan">
      <formula>0</formula>
    </cfRule>
    <cfRule type="containsErrors" dxfId="1794" priority="237">
      <formula>ISERROR(N235)</formula>
    </cfRule>
  </conditionalFormatting>
  <conditionalFormatting sqref="N229:N232">
    <cfRule type="cellIs" dxfId="1793" priority="232" operator="lessThan">
      <formula>0</formula>
    </cfRule>
    <cfRule type="cellIs" dxfId="1792" priority="233" operator="lessThan">
      <formula>0</formula>
    </cfRule>
    <cfRule type="containsErrors" dxfId="1791" priority="234">
      <formula>ISERROR(N229)</formula>
    </cfRule>
  </conditionalFormatting>
  <conditionalFormatting sqref="N208:N211">
    <cfRule type="cellIs" dxfId="1790" priority="244" operator="lessThan">
      <formula>0</formula>
    </cfRule>
    <cfRule type="cellIs" dxfId="1789" priority="245" operator="lessThan">
      <formula>0</formula>
    </cfRule>
    <cfRule type="containsErrors" dxfId="1788" priority="246">
      <formula>ISERROR(N208)</formula>
    </cfRule>
  </conditionalFormatting>
  <conditionalFormatting sqref="N233:N234">
    <cfRule type="cellIs" dxfId="1787" priority="229" operator="lessThan">
      <formula>0</formula>
    </cfRule>
    <cfRule type="cellIs" dxfId="1786" priority="230" operator="lessThan">
      <formula>0</formula>
    </cfRule>
    <cfRule type="containsErrors" dxfId="1785" priority="231">
      <formula>ISERROR(N233)</formula>
    </cfRule>
  </conditionalFormatting>
  <conditionalFormatting sqref="N238:N239">
    <cfRule type="cellIs" dxfId="1784" priority="220" operator="lessThan">
      <formula>0</formula>
    </cfRule>
    <cfRule type="cellIs" dxfId="1783" priority="221" operator="lessThan">
      <formula>0</formula>
    </cfRule>
    <cfRule type="containsErrors" dxfId="1782" priority="222">
      <formula>ISERROR(N238)</formula>
    </cfRule>
  </conditionalFormatting>
  <conditionalFormatting sqref="N240:N241">
    <cfRule type="cellIs" dxfId="1781" priority="217" operator="lessThan">
      <formula>0</formula>
    </cfRule>
    <cfRule type="cellIs" dxfId="1780" priority="218" operator="lessThan">
      <formula>0</formula>
    </cfRule>
    <cfRule type="containsErrors" dxfId="1779" priority="219">
      <formula>ISERROR(N240)</formula>
    </cfRule>
  </conditionalFormatting>
  <conditionalFormatting sqref="N224">
    <cfRule type="cellIs" dxfId="1778" priority="202" operator="lessThan">
      <formula>0</formula>
    </cfRule>
    <cfRule type="cellIs" dxfId="1777" priority="203" operator="lessThan">
      <formula>0</formula>
    </cfRule>
    <cfRule type="containsErrors" dxfId="1776" priority="204">
      <formula>ISERROR(N224)</formula>
    </cfRule>
  </conditionalFormatting>
  <conditionalFormatting sqref="N243:N244">
    <cfRule type="cellIs" dxfId="1775" priority="214" operator="lessThan">
      <formula>0</formula>
    </cfRule>
    <cfRule type="cellIs" dxfId="1774" priority="215" operator="lessThan">
      <formula>0</formula>
    </cfRule>
    <cfRule type="containsErrors" dxfId="1773" priority="216">
      <formula>ISERROR(N243)</formula>
    </cfRule>
  </conditionalFormatting>
  <conditionalFormatting sqref="N245:N246">
    <cfRule type="cellIs" dxfId="1772" priority="211" operator="lessThan">
      <formula>0</formula>
    </cfRule>
    <cfRule type="cellIs" dxfId="1771" priority="212" operator="lessThan">
      <formula>0</formula>
    </cfRule>
    <cfRule type="containsErrors" dxfId="1770" priority="213">
      <formula>ISERROR(N245)</formula>
    </cfRule>
  </conditionalFormatting>
  <conditionalFormatting sqref="N247">
    <cfRule type="cellIs" dxfId="1769" priority="226" operator="lessThan">
      <formula>0</formula>
    </cfRule>
    <cfRule type="cellIs" dxfId="1768" priority="227" operator="lessThan">
      <formula>0</formula>
    </cfRule>
    <cfRule type="containsErrors" dxfId="1767" priority="228">
      <formula>ISERROR(N247)</formula>
    </cfRule>
  </conditionalFormatting>
  <conditionalFormatting sqref="N242">
    <cfRule type="cellIs" dxfId="1766" priority="223" operator="lessThan">
      <formula>0</formula>
    </cfRule>
    <cfRule type="cellIs" dxfId="1765" priority="224" operator="lessThan">
      <formula>0</formula>
    </cfRule>
    <cfRule type="containsErrors" dxfId="1764" priority="225">
      <formula>ISERROR(N242)</formula>
    </cfRule>
  </conditionalFormatting>
  <conditionalFormatting sqref="N215:N216">
    <cfRule type="cellIs" dxfId="1763" priority="205" operator="lessThan">
      <formula>0</formula>
    </cfRule>
    <cfRule type="cellIs" dxfId="1762" priority="206" operator="lessThan">
      <formula>0</formula>
    </cfRule>
    <cfRule type="containsErrors" dxfId="1761" priority="207">
      <formula>ISERROR(N215)</formula>
    </cfRule>
  </conditionalFormatting>
  <conditionalFormatting sqref="N201">
    <cfRule type="cellIs" dxfId="1760" priority="187" operator="lessThan">
      <formula>0</formula>
    </cfRule>
    <cfRule type="cellIs" dxfId="1759" priority="188" operator="lessThan">
      <formula>0</formula>
    </cfRule>
    <cfRule type="containsErrors" dxfId="1758" priority="189">
      <formula>ISERROR(N201)</formula>
    </cfRule>
  </conditionalFormatting>
  <conditionalFormatting sqref="N220:N221">
    <cfRule type="cellIs" dxfId="1757" priority="199" operator="lessThan">
      <formula>0</formula>
    </cfRule>
    <cfRule type="cellIs" dxfId="1756" priority="200" operator="lessThan">
      <formula>0</formula>
    </cfRule>
    <cfRule type="containsErrors" dxfId="1755" priority="201">
      <formula>ISERROR(N220)</formula>
    </cfRule>
  </conditionalFormatting>
  <conditionalFormatting sqref="N222:N223">
    <cfRule type="cellIs" dxfId="1754" priority="196" operator="lessThan">
      <formula>0</formula>
    </cfRule>
    <cfRule type="cellIs" dxfId="1753" priority="197" operator="lessThan">
      <formula>0</formula>
    </cfRule>
    <cfRule type="containsErrors" dxfId="1752" priority="198">
      <formula>ISERROR(N222)</formula>
    </cfRule>
  </conditionalFormatting>
  <conditionalFormatting sqref="N217:N219">
    <cfRule type="cellIs" dxfId="1751" priority="208" operator="lessThan">
      <formula>0</formula>
    </cfRule>
    <cfRule type="cellIs" dxfId="1750" priority="209" operator="lessThan">
      <formula>0</formula>
    </cfRule>
    <cfRule type="containsErrors" dxfId="1749" priority="210">
      <formula>ISERROR(N217)</formula>
    </cfRule>
  </conditionalFormatting>
  <conditionalFormatting sqref="N192:N193">
    <cfRule type="cellIs" dxfId="1748" priority="190" operator="lessThan">
      <formula>0</formula>
    </cfRule>
    <cfRule type="cellIs" dxfId="1747" priority="191" operator="lessThan">
      <formula>0</formula>
    </cfRule>
    <cfRule type="containsErrors" dxfId="1746" priority="192">
      <formula>ISERROR(N192)</formula>
    </cfRule>
  </conditionalFormatting>
  <conditionalFormatting sqref="N197:N198">
    <cfRule type="cellIs" dxfId="1745" priority="184" operator="lessThan">
      <formula>0</formula>
    </cfRule>
    <cfRule type="cellIs" dxfId="1744" priority="185" operator="lessThan">
      <formula>0</formula>
    </cfRule>
    <cfRule type="containsErrors" dxfId="1743" priority="186">
      <formula>ISERROR(N197)</formula>
    </cfRule>
  </conditionalFormatting>
  <conditionalFormatting sqref="N199:N200">
    <cfRule type="cellIs" dxfId="1742" priority="181" operator="lessThan">
      <formula>0</formula>
    </cfRule>
    <cfRule type="cellIs" dxfId="1741" priority="182" operator="lessThan">
      <formula>0</formula>
    </cfRule>
    <cfRule type="containsErrors" dxfId="1740" priority="183">
      <formula>ISERROR(N199)</formula>
    </cfRule>
  </conditionalFormatting>
  <conditionalFormatting sqref="N180">
    <cfRule type="cellIs" dxfId="1739" priority="172" operator="lessThan">
      <formula>0</formula>
    </cfRule>
    <cfRule type="cellIs" dxfId="1738" priority="173" operator="lessThan">
      <formula>0</formula>
    </cfRule>
    <cfRule type="containsErrors" dxfId="1737" priority="174">
      <formula>ISERROR(N180)</formula>
    </cfRule>
  </conditionalFormatting>
  <conditionalFormatting sqref="N171:N172">
    <cfRule type="cellIs" dxfId="1736" priority="175" operator="lessThan">
      <formula>0</formula>
    </cfRule>
    <cfRule type="cellIs" dxfId="1735" priority="176" operator="lessThan">
      <formula>0</formula>
    </cfRule>
    <cfRule type="containsErrors" dxfId="1734" priority="177">
      <formula>ISERROR(N171)</formula>
    </cfRule>
  </conditionalFormatting>
  <conditionalFormatting sqref="N159">
    <cfRule type="cellIs" dxfId="1733" priority="157" operator="lessThan">
      <formula>0</formula>
    </cfRule>
    <cfRule type="cellIs" dxfId="1732" priority="158" operator="lessThan">
      <formula>0</formula>
    </cfRule>
    <cfRule type="containsErrors" dxfId="1731" priority="159">
      <formula>ISERROR(N159)</formula>
    </cfRule>
  </conditionalFormatting>
  <conditionalFormatting sqref="N176:N177">
    <cfRule type="cellIs" dxfId="1730" priority="169" operator="lessThan">
      <formula>0</formula>
    </cfRule>
    <cfRule type="cellIs" dxfId="1729" priority="170" operator="lessThan">
      <formula>0</formula>
    </cfRule>
    <cfRule type="containsErrors" dxfId="1728" priority="171">
      <formula>ISERROR(N176)</formula>
    </cfRule>
  </conditionalFormatting>
  <conditionalFormatting sqref="N178:N179">
    <cfRule type="cellIs" dxfId="1727" priority="166" operator="lessThan">
      <formula>0</formula>
    </cfRule>
    <cfRule type="cellIs" dxfId="1726" priority="167" operator="lessThan">
      <formula>0</formula>
    </cfRule>
    <cfRule type="containsErrors" dxfId="1725" priority="168">
      <formula>ISERROR(N178)</formula>
    </cfRule>
  </conditionalFormatting>
  <conditionalFormatting sqref="N194:N196">
    <cfRule type="cellIs" dxfId="1724" priority="193" operator="lessThan">
      <formula>0</formula>
    </cfRule>
    <cfRule type="cellIs" dxfId="1723" priority="194" operator="lessThan">
      <formula>0</formula>
    </cfRule>
    <cfRule type="containsErrors" dxfId="1722" priority="195">
      <formula>ISERROR(N194)</formula>
    </cfRule>
  </conditionalFormatting>
  <conditionalFormatting sqref="N150:N151">
    <cfRule type="cellIs" dxfId="1721" priority="160" operator="lessThan">
      <formula>0</formula>
    </cfRule>
    <cfRule type="cellIs" dxfId="1720" priority="161" operator="lessThan">
      <formula>0</formula>
    </cfRule>
    <cfRule type="containsErrors" dxfId="1719" priority="162">
      <formula>ISERROR(N150)</formula>
    </cfRule>
  </conditionalFormatting>
  <conditionalFormatting sqref="N155:N156">
    <cfRule type="cellIs" dxfId="1718" priority="154" operator="lessThan">
      <formula>0</formula>
    </cfRule>
    <cfRule type="cellIs" dxfId="1717" priority="155" operator="lessThan">
      <formula>0</formula>
    </cfRule>
    <cfRule type="containsErrors" dxfId="1716" priority="156">
      <formula>ISERROR(N155)</formula>
    </cfRule>
  </conditionalFormatting>
  <conditionalFormatting sqref="N157:N158">
    <cfRule type="cellIs" dxfId="1715" priority="151" operator="lessThan">
      <formula>0</formula>
    </cfRule>
    <cfRule type="cellIs" dxfId="1714" priority="152" operator="lessThan">
      <formula>0</formula>
    </cfRule>
    <cfRule type="containsErrors" dxfId="1713" priority="153">
      <formula>ISERROR(N157)</formula>
    </cfRule>
  </conditionalFormatting>
  <conditionalFormatting sqref="N139">
    <cfRule type="cellIs" dxfId="1712" priority="142" operator="lessThan">
      <formula>0</formula>
    </cfRule>
    <cfRule type="cellIs" dxfId="1711" priority="143" operator="lessThan">
      <formula>0</formula>
    </cfRule>
    <cfRule type="containsErrors" dxfId="1710" priority="144">
      <formula>ISERROR(N139)</formula>
    </cfRule>
  </conditionalFormatting>
  <conditionalFormatting sqref="N173:N175">
    <cfRule type="cellIs" dxfId="1709" priority="178" operator="lessThan">
      <formula>0</formula>
    </cfRule>
    <cfRule type="cellIs" dxfId="1708" priority="179" operator="lessThan">
      <formula>0</formula>
    </cfRule>
    <cfRule type="containsErrors" dxfId="1707" priority="180">
      <formula>ISERROR(N173)</formula>
    </cfRule>
  </conditionalFormatting>
  <conditionalFormatting sqref="N130:N131">
    <cfRule type="cellIs" dxfId="1706" priority="145" operator="lessThan">
      <formula>0</formula>
    </cfRule>
    <cfRule type="cellIs" dxfId="1705" priority="146" operator="lessThan">
      <formula>0</formula>
    </cfRule>
    <cfRule type="containsErrors" dxfId="1704" priority="147">
      <formula>ISERROR(N130)</formula>
    </cfRule>
  </conditionalFormatting>
  <conditionalFormatting sqref="N116">
    <cfRule type="cellIs" dxfId="1703" priority="127" operator="lessThan">
      <formula>0</formula>
    </cfRule>
    <cfRule type="cellIs" dxfId="1702" priority="128" operator="lessThan">
      <formula>0</formula>
    </cfRule>
    <cfRule type="containsErrors" dxfId="1701" priority="129">
      <formula>ISERROR(N116)</formula>
    </cfRule>
  </conditionalFormatting>
  <conditionalFormatting sqref="N135:N136">
    <cfRule type="cellIs" dxfId="1700" priority="139" operator="lessThan">
      <formula>0</formula>
    </cfRule>
    <cfRule type="cellIs" dxfId="1699" priority="140" operator="lessThan">
      <formula>0</formula>
    </cfRule>
    <cfRule type="containsErrors" dxfId="1698" priority="141">
      <formula>ISERROR(N135)</formula>
    </cfRule>
  </conditionalFormatting>
  <conditionalFormatting sqref="N137:N138">
    <cfRule type="cellIs" dxfId="1697" priority="136" operator="lessThan">
      <formula>0</formula>
    </cfRule>
    <cfRule type="cellIs" dxfId="1696" priority="137" operator="lessThan">
      <formula>0</formula>
    </cfRule>
    <cfRule type="containsErrors" dxfId="1695" priority="138">
      <formula>ISERROR(N137)</formula>
    </cfRule>
  </conditionalFormatting>
  <conditionalFormatting sqref="N152:N154">
    <cfRule type="cellIs" dxfId="1694" priority="163" operator="lessThan">
      <formula>0</formula>
    </cfRule>
    <cfRule type="cellIs" dxfId="1693" priority="164" operator="lessThan">
      <formula>0</formula>
    </cfRule>
    <cfRule type="containsErrors" dxfId="1692" priority="165">
      <formula>ISERROR(N152)</formula>
    </cfRule>
  </conditionalFormatting>
  <conditionalFormatting sqref="N107:N108">
    <cfRule type="cellIs" dxfId="1691" priority="130" operator="lessThan">
      <formula>0</formula>
    </cfRule>
    <cfRule type="cellIs" dxfId="1690" priority="131" operator="lessThan">
      <formula>0</formula>
    </cfRule>
    <cfRule type="containsErrors" dxfId="1689" priority="132">
      <formula>ISERROR(N107)</formula>
    </cfRule>
  </conditionalFormatting>
  <conditionalFormatting sqref="N112:N113">
    <cfRule type="cellIs" dxfId="1688" priority="124" operator="lessThan">
      <formula>0</formula>
    </cfRule>
    <cfRule type="cellIs" dxfId="1687" priority="125" operator="lessThan">
      <formula>0</formula>
    </cfRule>
    <cfRule type="containsErrors" dxfId="1686" priority="126">
      <formula>ISERROR(N112)</formula>
    </cfRule>
  </conditionalFormatting>
  <conditionalFormatting sqref="N114:N115">
    <cfRule type="cellIs" dxfId="1685" priority="121" operator="lessThan">
      <formula>0</formula>
    </cfRule>
    <cfRule type="cellIs" dxfId="1684" priority="122" operator="lessThan">
      <formula>0</formula>
    </cfRule>
    <cfRule type="containsErrors" dxfId="1683" priority="123">
      <formula>ISERROR(N114)</formula>
    </cfRule>
  </conditionalFormatting>
  <conditionalFormatting sqref="N132:N134">
    <cfRule type="cellIs" dxfId="1682" priority="148" operator="lessThan">
      <formula>0</formula>
    </cfRule>
    <cfRule type="cellIs" dxfId="1681" priority="149" operator="lessThan">
      <formula>0</formula>
    </cfRule>
    <cfRule type="containsErrors" dxfId="1680" priority="150">
      <formula>ISERROR(N132)</formula>
    </cfRule>
  </conditionalFormatting>
  <conditionalFormatting sqref="N87:N88">
    <cfRule type="cellIs" dxfId="1679" priority="115" operator="lessThan">
      <formula>0</formula>
    </cfRule>
    <cfRule type="cellIs" dxfId="1678" priority="116" operator="lessThan">
      <formula>0</formula>
    </cfRule>
    <cfRule type="containsErrors" dxfId="1677" priority="117">
      <formula>ISERROR(N87)</formula>
    </cfRule>
  </conditionalFormatting>
  <conditionalFormatting sqref="N96">
    <cfRule type="cellIs" dxfId="1676" priority="112" operator="lessThan">
      <formula>0</formula>
    </cfRule>
    <cfRule type="cellIs" dxfId="1675" priority="113" operator="lessThan">
      <formula>0</formula>
    </cfRule>
    <cfRule type="containsErrors" dxfId="1674" priority="114">
      <formula>ISERROR(N96)</formula>
    </cfRule>
  </conditionalFormatting>
  <conditionalFormatting sqref="N92:N93">
    <cfRule type="cellIs" dxfId="1673" priority="109" operator="lessThan">
      <formula>0</formula>
    </cfRule>
    <cfRule type="cellIs" dxfId="1672" priority="110" operator="lessThan">
      <formula>0</formula>
    </cfRule>
    <cfRule type="containsErrors" dxfId="1671" priority="111">
      <formula>ISERROR(N92)</formula>
    </cfRule>
  </conditionalFormatting>
  <conditionalFormatting sqref="N94:N95">
    <cfRule type="cellIs" dxfId="1670" priority="106" operator="lessThan">
      <formula>0</formula>
    </cfRule>
    <cfRule type="cellIs" dxfId="1669" priority="107" operator="lessThan">
      <formula>0</formula>
    </cfRule>
    <cfRule type="containsErrors" dxfId="1668" priority="108">
      <formula>ISERROR(N94)</formula>
    </cfRule>
  </conditionalFormatting>
  <conditionalFormatting sqref="N109:N111">
    <cfRule type="cellIs" dxfId="1667" priority="133" operator="lessThan">
      <formula>0</formula>
    </cfRule>
    <cfRule type="cellIs" dxfId="1666" priority="134" operator="lessThan">
      <formula>0</formula>
    </cfRule>
    <cfRule type="containsErrors" dxfId="1665" priority="135">
      <formula>ISERROR(N109)</formula>
    </cfRule>
  </conditionalFormatting>
  <conditionalFormatting sqref="N89:N91">
    <cfRule type="cellIs" dxfId="1664" priority="118" operator="lessThan">
      <formula>0</formula>
    </cfRule>
    <cfRule type="cellIs" dxfId="1663" priority="119" operator="lessThan">
      <formula>0</formula>
    </cfRule>
    <cfRule type="containsErrors" dxfId="1662" priority="120">
      <formula>ISERROR(N89)</formula>
    </cfRule>
  </conditionalFormatting>
  <conditionalFormatting sqref="N270">
    <cfRule type="cellIs" dxfId="1661" priority="103" operator="lessThan">
      <formula>0</formula>
    </cfRule>
    <cfRule type="cellIs" dxfId="1660" priority="104" operator="lessThan">
      <formula>0</formula>
    </cfRule>
    <cfRule type="containsErrors" dxfId="1659" priority="105">
      <formula>ISERROR(N270)</formula>
    </cfRule>
  </conditionalFormatting>
  <conditionalFormatting sqref="N256:N258 N269">
    <cfRule type="cellIs" dxfId="1658" priority="100" operator="lessThan">
      <formula>0</formula>
    </cfRule>
    <cfRule type="cellIs" dxfId="1657" priority="101" operator="lessThan">
      <formula>0</formula>
    </cfRule>
    <cfRule type="containsErrors" dxfId="1656" priority="102">
      <formula>ISERROR(N256)</formula>
    </cfRule>
  </conditionalFormatting>
  <conditionalFormatting sqref="N250:N253">
    <cfRule type="cellIs" dxfId="1655" priority="97" operator="lessThan">
      <formula>0</formula>
    </cfRule>
    <cfRule type="cellIs" dxfId="1654" priority="98" operator="lessThan">
      <formula>0</formula>
    </cfRule>
    <cfRule type="containsErrors" dxfId="1653" priority="99">
      <formula>ISERROR(N250)</formula>
    </cfRule>
  </conditionalFormatting>
  <conditionalFormatting sqref="N254:N255">
    <cfRule type="cellIs" dxfId="1652" priority="94" operator="lessThan">
      <formula>0</formula>
    </cfRule>
    <cfRule type="cellIs" dxfId="1651" priority="95" operator="lessThan">
      <formula>0</formula>
    </cfRule>
    <cfRule type="containsErrors" dxfId="1650" priority="96">
      <formula>ISERROR(N254)</formula>
    </cfRule>
  </conditionalFormatting>
  <conditionalFormatting sqref="N259:N260">
    <cfRule type="cellIs" dxfId="1649" priority="85" operator="lessThan">
      <formula>0</formula>
    </cfRule>
    <cfRule type="cellIs" dxfId="1648" priority="86" operator="lessThan">
      <formula>0</formula>
    </cfRule>
    <cfRule type="containsErrors" dxfId="1647" priority="87">
      <formula>ISERROR(N259)</formula>
    </cfRule>
  </conditionalFormatting>
  <conditionalFormatting sqref="N261:N262">
    <cfRule type="cellIs" dxfId="1646" priority="82" operator="lessThan">
      <formula>0</formula>
    </cfRule>
    <cfRule type="cellIs" dxfId="1645" priority="83" operator="lessThan">
      <formula>0</formula>
    </cfRule>
    <cfRule type="containsErrors" dxfId="1644" priority="84">
      <formula>ISERROR(N261)</formula>
    </cfRule>
  </conditionalFormatting>
  <conditionalFormatting sqref="N264:N265">
    <cfRule type="cellIs" dxfId="1643" priority="79" operator="lessThan">
      <formula>0</formula>
    </cfRule>
    <cfRule type="cellIs" dxfId="1642" priority="80" operator="lessThan">
      <formula>0</formula>
    </cfRule>
    <cfRule type="containsErrors" dxfId="1641" priority="81">
      <formula>ISERROR(N264)</formula>
    </cfRule>
  </conditionalFormatting>
  <conditionalFormatting sqref="N266:N267">
    <cfRule type="cellIs" dxfId="1640" priority="76" operator="lessThan">
      <formula>0</formula>
    </cfRule>
    <cfRule type="cellIs" dxfId="1639" priority="77" operator="lessThan">
      <formula>0</formula>
    </cfRule>
    <cfRule type="containsErrors" dxfId="1638" priority="78">
      <formula>ISERROR(N266)</formula>
    </cfRule>
  </conditionalFormatting>
  <conditionalFormatting sqref="N268">
    <cfRule type="cellIs" dxfId="1637" priority="91" operator="lessThan">
      <formula>0</formula>
    </cfRule>
    <cfRule type="cellIs" dxfId="1636" priority="92" operator="lessThan">
      <formula>0</formula>
    </cfRule>
    <cfRule type="containsErrors" dxfId="1635" priority="93">
      <formula>ISERROR(N268)</formula>
    </cfRule>
  </conditionalFormatting>
  <conditionalFormatting sqref="N263">
    <cfRule type="cellIs" dxfId="1634" priority="88" operator="lessThan">
      <formula>0</formula>
    </cfRule>
    <cfRule type="cellIs" dxfId="1633" priority="89" operator="lessThan">
      <formula>0</formula>
    </cfRule>
    <cfRule type="containsErrors" dxfId="1632" priority="90">
      <formula>ISERROR(N263)</formula>
    </cfRule>
  </conditionalFormatting>
  <conditionalFormatting sqref="N277:N279">
    <cfRule type="cellIs" dxfId="1631" priority="73" operator="lessThan">
      <formula>0</formula>
    </cfRule>
    <cfRule type="cellIs" dxfId="1630" priority="74" operator="lessThan">
      <formula>0</formula>
    </cfRule>
    <cfRule type="containsErrors" dxfId="1629" priority="75">
      <formula>ISERROR(N277)</formula>
    </cfRule>
  </conditionalFormatting>
  <conditionalFormatting sqref="N271:N274">
    <cfRule type="cellIs" dxfId="1628" priority="70" operator="lessThan">
      <formula>0</formula>
    </cfRule>
    <cfRule type="cellIs" dxfId="1627" priority="71" operator="lessThan">
      <formula>0</formula>
    </cfRule>
    <cfRule type="containsErrors" dxfId="1626" priority="72">
      <formula>ISERROR(N271)</formula>
    </cfRule>
  </conditionalFormatting>
  <conditionalFormatting sqref="N275:N276">
    <cfRule type="cellIs" dxfId="1625" priority="67" operator="lessThan">
      <formula>0</formula>
    </cfRule>
    <cfRule type="cellIs" dxfId="1624" priority="68" operator="lessThan">
      <formula>0</formula>
    </cfRule>
    <cfRule type="containsErrors" dxfId="1623" priority="69">
      <formula>ISERROR(N275)</formula>
    </cfRule>
  </conditionalFormatting>
  <conditionalFormatting sqref="N280:N281">
    <cfRule type="cellIs" dxfId="1622" priority="58" operator="lessThan">
      <formula>0</formula>
    </cfRule>
    <cfRule type="cellIs" dxfId="1621" priority="59" operator="lessThan">
      <formula>0</formula>
    </cfRule>
    <cfRule type="containsErrors" dxfId="1620" priority="60">
      <formula>ISERROR(N280)</formula>
    </cfRule>
  </conditionalFormatting>
  <conditionalFormatting sqref="N282 N296">
    <cfRule type="cellIs" dxfId="1619" priority="55" operator="lessThan">
      <formula>0</formula>
    </cfRule>
    <cfRule type="cellIs" dxfId="1618" priority="56" operator="lessThan">
      <formula>0</formula>
    </cfRule>
    <cfRule type="containsErrors" dxfId="1617" priority="57">
      <formula>ISERROR(N282)</formula>
    </cfRule>
  </conditionalFormatting>
  <conditionalFormatting sqref="N298:N299">
    <cfRule type="cellIs" dxfId="1616" priority="52" operator="lessThan">
      <formula>0</formula>
    </cfRule>
    <cfRule type="cellIs" dxfId="1615" priority="53" operator="lessThan">
      <formula>0</formula>
    </cfRule>
    <cfRule type="containsErrors" dxfId="1614" priority="54">
      <formula>ISERROR(N298)</formula>
    </cfRule>
  </conditionalFormatting>
  <conditionalFormatting sqref="N300:N301">
    <cfRule type="cellIs" dxfId="1613" priority="49" operator="lessThan">
      <formula>0</formula>
    </cfRule>
    <cfRule type="cellIs" dxfId="1612" priority="50" operator="lessThan">
      <formula>0</formula>
    </cfRule>
    <cfRule type="containsErrors" dxfId="1611" priority="51">
      <formula>ISERROR(N300)</formula>
    </cfRule>
  </conditionalFormatting>
  <conditionalFormatting sqref="N302">
    <cfRule type="cellIs" dxfId="1610" priority="64" operator="lessThan">
      <formula>0</formula>
    </cfRule>
    <cfRule type="cellIs" dxfId="1609" priority="65" operator="lessThan">
      <formula>0</formula>
    </cfRule>
    <cfRule type="containsErrors" dxfId="1608" priority="66">
      <formula>ISERROR(N302)</formula>
    </cfRule>
  </conditionalFormatting>
  <conditionalFormatting sqref="N297">
    <cfRule type="cellIs" dxfId="1607" priority="61" operator="lessThan">
      <formula>0</formula>
    </cfRule>
    <cfRule type="cellIs" dxfId="1606" priority="62" operator="lessThan">
      <formula>0</formula>
    </cfRule>
    <cfRule type="containsErrors" dxfId="1605" priority="63">
      <formula>ISERROR(N297)</formula>
    </cfRule>
  </conditionalFormatting>
  <conditionalFormatting sqref="N295">
    <cfRule type="cellIs" dxfId="1604" priority="46" operator="lessThan">
      <formula>0</formula>
    </cfRule>
    <cfRule type="cellIs" dxfId="1603" priority="47" operator="lessThan">
      <formula>0</formula>
    </cfRule>
    <cfRule type="containsErrors" dxfId="1602" priority="48">
      <formula>ISERROR(N295)</formula>
    </cfRule>
  </conditionalFormatting>
  <conditionalFormatting sqref="N284:N285">
    <cfRule type="cellIs" dxfId="1601" priority="37" operator="lessThan">
      <formula>0</formula>
    </cfRule>
    <cfRule type="cellIs" dxfId="1600" priority="38" operator="lessThan">
      <formula>0</formula>
    </cfRule>
    <cfRule type="containsErrors" dxfId="1599" priority="39">
      <formula>ISERROR(N284)</formula>
    </cfRule>
  </conditionalFormatting>
  <conditionalFormatting sqref="N286:N287">
    <cfRule type="cellIs" dxfId="1598" priority="34" operator="lessThan">
      <formula>0</formula>
    </cfRule>
    <cfRule type="cellIs" dxfId="1597" priority="35" operator="lessThan">
      <formula>0</formula>
    </cfRule>
    <cfRule type="containsErrors" dxfId="1596" priority="36">
      <formula>ISERROR(N286)</formula>
    </cfRule>
  </conditionalFormatting>
  <conditionalFormatting sqref="N294">
    <cfRule type="cellIs" dxfId="1595" priority="43" operator="lessThan">
      <formula>0</formula>
    </cfRule>
    <cfRule type="cellIs" dxfId="1594" priority="44" operator="lessThan">
      <formula>0</formula>
    </cfRule>
    <cfRule type="containsErrors" dxfId="1593" priority="45">
      <formula>ISERROR(N294)</formula>
    </cfRule>
  </conditionalFormatting>
  <conditionalFormatting sqref="N283">
    <cfRule type="cellIs" dxfId="1592" priority="40" operator="lessThan">
      <formula>0</formula>
    </cfRule>
    <cfRule type="cellIs" dxfId="1591" priority="41" operator="lessThan">
      <formula>0</formula>
    </cfRule>
    <cfRule type="containsErrors" dxfId="1590" priority="42">
      <formula>ISERROR(N283)</formula>
    </cfRule>
  </conditionalFormatting>
  <conditionalFormatting sqref="N290">
    <cfRule type="cellIs" dxfId="1589" priority="28" operator="lessThan">
      <formula>0</formula>
    </cfRule>
    <cfRule type="cellIs" dxfId="1588" priority="29" operator="lessThan">
      <formula>0</formula>
    </cfRule>
    <cfRule type="containsErrors" dxfId="1587" priority="30">
      <formula>ISERROR(N290)</formula>
    </cfRule>
  </conditionalFormatting>
  <conditionalFormatting sqref="N292:N293">
    <cfRule type="cellIs" dxfId="1586" priority="25" operator="lessThan">
      <formula>0</formula>
    </cfRule>
    <cfRule type="cellIs" dxfId="1585" priority="26" operator="lessThan">
      <formula>0</formula>
    </cfRule>
    <cfRule type="containsErrors" dxfId="1584" priority="27">
      <formula>ISERROR(N292)</formula>
    </cfRule>
  </conditionalFormatting>
  <conditionalFormatting sqref="N291">
    <cfRule type="cellIs" dxfId="1583" priority="31" operator="lessThan">
      <formula>0</formula>
    </cfRule>
    <cfRule type="cellIs" dxfId="1582" priority="32" operator="lessThan">
      <formula>0</formula>
    </cfRule>
    <cfRule type="containsErrors" dxfId="1581" priority="33">
      <formula>ISERROR(N291)</formula>
    </cfRule>
  </conditionalFormatting>
  <conditionalFormatting sqref="N289">
    <cfRule type="cellIs" dxfId="1580" priority="22" operator="lessThan">
      <formula>0</formula>
    </cfRule>
    <cfRule type="cellIs" dxfId="1579" priority="23" operator="lessThan">
      <formula>0</formula>
    </cfRule>
    <cfRule type="containsErrors" dxfId="1578" priority="24">
      <formula>ISERROR(N289)</formula>
    </cfRule>
  </conditionalFormatting>
  <conditionalFormatting sqref="N288">
    <cfRule type="cellIs" dxfId="1577" priority="19" operator="lessThan">
      <formula>0</formula>
    </cfRule>
    <cfRule type="cellIs" dxfId="1576" priority="20" operator="lessThan">
      <formula>0</formula>
    </cfRule>
    <cfRule type="containsErrors" dxfId="1575" priority="21">
      <formula>ISERROR(N288)</formula>
    </cfRule>
  </conditionalFormatting>
  <conditionalFormatting sqref="N303">
    <cfRule type="cellIs" dxfId="1574" priority="16" operator="lessThan">
      <formula>0</formula>
    </cfRule>
    <cfRule type="cellIs" dxfId="1573" priority="17" operator="lessThan">
      <formula>0</formula>
    </cfRule>
    <cfRule type="containsErrors" dxfId="1572" priority="18">
      <formula>ISERROR(N303)</formula>
    </cfRule>
  </conditionalFormatting>
  <conditionalFormatting sqref="N304">
    <cfRule type="cellIs" dxfId="1571" priority="10" operator="lessThan">
      <formula>0</formula>
    </cfRule>
    <cfRule type="cellIs" dxfId="1570" priority="11" operator="lessThan">
      <formula>0</formula>
    </cfRule>
    <cfRule type="containsErrors" dxfId="1569" priority="12">
      <formula>ISERROR(N304)</formula>
    </cfRule>
  </conditionalFormatting>
  <conditionalFormatting sqref="N305">
    <cfRule type="cellIs" dxfId="1568" priority="13" operator="lessThan">
      <formula>0</formula>
    </cfRule>
    <cfRule type="cellIs" dxfId="1567" priority="14" operator="lessThan">
      <formula>0</formula>
    </cfRule>
    <cfRule type="containsErrors" dxfId="1566" priority="15">
      <formula>ISERROR(N305)</formula>
    </cfRule>
  </conditionalFormatting>
  <conditionalFormatting sqref="N306">
    <cfRule type="cellIs" dxfId="1565" priority="7" operator="lessThan">
      <formula>0</formula>
    </cfRule>
    <cfRule type="cellIs" dxfId="1564" priority="8" operator="lessThan">
      <formula>0</formula>
    </cfRule>
    <cfRule type="containsErrors" dxfId="1563" priority="9">
      <formula>ISERROR(N306)</formula>
    </cfRule>
  </conditionalFormatting>
  <conditionalFormatting sqref="N307">
    <cfRule type="cellIs" dxfId="1562" priority="4" operator="lessThan">
      <formula>0</formula>
    </cfRule>
    <cfRule type="cellIs" dxfId="1561" priority="5" operator="lessThan">
      <formula>0</formula>
    </cfRule>
    <cfRule type="containsErrors" dxfId="1560" priority="6">
      <formula>ISERROR(N307)</formula>
    </cfRule>
  </conditionalFormatting>
  <conditionalFormatting sqref="N308">
    <cfRule type="cellIs" dxfId="1559" priority="1" operator="lessThan">
      <formula>0</formula>
    </cfRule>
    <cfRule type="cellIs" dxfId="1558" priority="2" operator="lessThan">
      <formula>0</formula>
    </cfRule>
    <cfRule type="containsErrors" dxfId="1557" priority="3">
      <formula>ISERROR(N308)</formula>
    </cfRule>
  </conditionalFormatting>
  <dataValidations count="15">
    <dataValidation type="list" allowBlank="1" showInputMessage="1" showErrorMessage="1" sqref="G9:G308">
      <formula1>"141019020,241019020"</formula1>
    </dataValidation>
    <dataValidation type="whole" operator="lessThan" allowBlank="1" showErrorMessage="1" errorTitle="Tájékoztatás" error="A nettó átadott mennyiség nem lehet nagyobb a bruttó átadott mennyiségnél. _x000a__x000a_Kattintson a Mégse gombra és adja meg a helyes értéket." sqref="M309">
      <formula1>L309</formula1>
    </dataValidation>
    <dataValidation allowBlank="1" showErrorMessage="1" errorTitle="Tájékoztatás" error="A cellába egész számok írhatóak és pontosan 11 karaktert kell, hogy tartalmazzon!_x000a_" sqref="C6"/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L9">
      <formula1>0</formula1>
    </dataValidation>
    <dataValidation allowBlank="1" showErrorMessage="1" errorTitle="Tájékoztatás" error="A beírt szám 1 és 100 közé kell, hogy essen._x000a__x000a_Kattintson a Mégse gombra és adja meg a helyes értéket." sqref="A9:A308"/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8">
      <formula1>0</formula1>
    </dataValidation>
    <dataValidation type="whole" operator="lessThanOrEqual" showErrorMessage="1" errorTitle="Tájékoztatás" error="Nem lehet nagyobb, mint 100%!" sqref="N9:N308">
      <formula1>100</formula1>
    </dataValidation>
    <dataValidation type="list" allowBlank="1" showErrorMessage="1" errorTitle="Tájékoztatás" error="Csak hiánypótlás esetén töltendő ki!" sqref="M2">
      <formula1>"Kifizetési kérelem, Hiánypótlás"</formula1>
    </dataValidation>
    <dataValidation type="whole" allowBlank="1" showErrorMessage="1" errorTitle="Tájékoztatás" error="Az összesen átadott mennyiségnél nem lehet nagyobb a beírt összeg. _x000a__x000a_Kattintson a Mégse gombra és adja meg a helyes értéket." sqref="L312:L313">
      <formula1>0</formula1>
      <formula2>L310</formula2>
    </dataValidation>
    <dataValidation type="whole" allowBlank="1" showErrorMessage="1" errorTitle="Tájékoztatás" error="A nettó átadott mennyiség nem lehet nagyobb a bruttó átadott mennyiségnél. Valamint csak egész szám írható a cellába._x000a__x000a_Kattintson a Mégse gombra és adja meg a helyes értéket." sqref="M9:M308">
      <formula1>0</formula1>
      <formula2>L9</formula2>
    </dataValidation>
    <dataValidation type="whole" allowBlank="1" showErrorMessage="1" errorTitle="Tájékoztatás" error="A nettó átadott mennyiség nem lehet nagyobb a bruttó átadott mennyiségnél. _x000a__x000a_Kattintson a Mégse gombra és adja meg a helyes értéket." sqref="M312:M313">
      <formula1>0</formula1>
      <formula2>M310</formula2>
    </dataValidation>
    <dataValidation operator="greaterThan" allowBlank="1" showInputMessage="1" showErrorMessage="1" sqref="O9:Q308"/>
    <dataValidation type="list" allowBlank="1" showInputMessage="1" showErrorMessage="1" sqref="F9:F308">
      <formula1>"GYŰJTÉS,ELŐKEZELÉS,HASZNOSÍTÁS,KEZELÉS,KERESKEDÉS"</formula1>
    </dataValidation>
    <dataValidation type="date" allowBlank="1" showErrorMessage="1" errorTitle="Tájékoztatás" error="A beírt dátum 2012.12.01 és 2014.12.31 közé kell, hogy essen._x000a__x000a_Kattintson a Mégse gombra és adja meg a helyes értéket." sqref="K9:K308 B9:B308">
      <formula1>41244</formula1>
      <formula2>42004</formula2>
    </dataValidation>
    <dataValidation type="date" allowBlank="1" showErrorMessage="1" errorTitle="Tájékoztatás" error="A beírt dátum 2012.01.01 és 2014.12.31 közé kell, hogy essen._x000a__x000a_Kattintson a Mégse gombra és adja meg a helyes értéket." sqref="C325">
      <formula1>40909</formula1>
      <formula2>42004</formula2>
    </dataValidation>
  </dataValidations>
  <printOptions horizontalCentered="1"/>
  <pageMargins left="0.25" right="0.25" top="0.75" bottom="0.75" header="0.3" footer="0.3"/>
  <pageSetup paperSize="9" scale="26" orientation="landscape" r:id="rId1"/>
  <headerFooter>
    <oddHeader>&amp;L&amp;"Times New Roman,Normál"&amp;20&amp;A</oddHeader>
    <oddFooter>&amp;C&amp;"Times New Roman,Félkövér"&amp;20&amp;P&amp;R&amp;28Cégszerű aláírás(P.H.):__________________________________________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030A0"/>
  </sheetPr>
  <dimension ref="A1:X327"/>
  <sheetViews>
    <sheetView showGridLines="0" view="pageBreakPreview" zoomScale="29" zoomScaleNormal="25" zoomScaleSheetLayoutView="29" zoomScalePageLayoutView="40" workbookViewId="0">
      <selection activeCell="B9" sqref="B9"/>
    </sheetView>
  </sheetViews>
  <sheetFormatPr defaultColWidth="8.85546875" defaultRowHeight="26.25" x14ac:dyDescent="0.25"/>
  <cols>
    <col min="1" max="1" width="16.140625" style="20" customWidth="1"/>
    <col min="2" max="2" width="32.28515625" style="20" customWidth="1"/>
    <col min="3" max="3" width="59.5703125" style="20" customWidth="1"/>
    <col min="4" max="4" width="45.7109375" style="20" customWidth="1"/>
    <col min="5" max="5" width="48" style="20" customWidth="1"/>
    <col min="6" max="6" width="42.42578125" style="20" customWidth="1"/>
    <col min="7" max="7" width="31" style="20" customWidth="1"/>
    <col min="8" max="8" width="39" style="20" customWidth="1"/>
    <col min="9" max="9" width="34" style="20" customWidth="1"/>
    <col min="10" max="10" width="44" style="20" customWidth="1"/>
    <col min="11" max="11" width="29.28515625" style="20" customWidth="1"/>
    <col min="12" max="12" width="35.42578125" style="20" customWidth="1"/>
    <col min="13" max="13" width="36.5703125" style="20" customWidth="1"/>
    <col min="14" max="14" width="35.85546875" style="20" customWidth="1"/>
    <col min="15" max="15" width="14.28515625" style="20" hidden="1" customWidth="1"/>
    <col min="16" max="17" width="8.85546875" style="20" hidden="1" customWidth="1"/>
    <col min="18" max="18" width="0" style="20" hidden="1" customWidth="1"/>
    <col min="19" max="16384" width="8.85546875" style="20"/>
  </cols>
  <sheetData>
    <row r="1" spans="1:24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7"/>
      <c r="N1" s="78"/>
    </row>
    <row r="2" spans="1:24" ht="33" x14ac:dyDescent="0.25">
      <c r="A2" s="79" t="s">
        <v>0</v>
      </c>
      <c r="B2" s="253">
        <f>FŐLAP!C8</f>
        <v>0</v>
      </c>
      <c r="C2" s="80" t="s">
        <v>1</v>
      </c>
      <c r="D2" s="253">
        <f>FŐLAP!E8</f>
        <v>0</v>
      </c>
      <c r="E2" s="76"/>
      <c r="F2" s="76"/>
      <c r="G2" s="76"/>
      <c r="H2" s="76"/>
      <c r="I2" s="76"/>
      <c r="J2" s="342" t="s">
        <v>538</v>
      </c>
      <c r="K2" s="343">
        <f>FŐLAP!G3</f>
        <v>0</v>
      </c>
      <c r="L2" s="202" t="s">
        <v>697</v>
      </c>
      <c r="M2" s="565" t="s">
        <v>119</v>
      </c>
      <c r="N2" s="566"/>
    </row>
    <row r="3" spans="1:24" ht="37.5" customHeight="1" x14ac:dyDescent="0.25">
      <c r="A3" s="567" t="s">
        <v>101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ht="37.5" customHeight="1" x14ac:dyDescent="0.25">
      <c r="A4" s="583" t="s">
        <v>97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75"/>
    </row>
    <row r="5" spans="1:24" ht="35.25" thickBot="1" x14ac:dyDescent="0.3">
      <c r="A5" s="568" t="s">
        <v>84</v>
      </c>
      <c r="B5" s="568"/>
      <c r="C5" s="569">
        <f>FŐLAP!C10</f>
        <v>0</v>
      </c>
      <c r="D5" s="569"/>
      <c r="E5" s="569"/>
      <c r="F5" s="569"/>
      <c r="G5" s="569"/>
      <c r="H5" s="569"/>
      <c r="I5" s="569"/>
      <c r="J5" s="569"/>
      <c r="K5" s="569"/>
      <c r="L5" s="569"/>
      <c r="M5" s="81"/>
      <c r="N5" s="76"/>
    </row>
    <row r="6" spans="1:24" ht="35.25" thickBot="1" x14ac:dyDescent="0.3">
      <c r="A6" s="568" t="s">
        <v>34</v>
      </c>
      <c r="B6" s="568"/>
      <c r="C6" s="82">
        <f>FŐLAP!C12</f>
        <v>0</v>
      </c>
      <c r="D6" s="83"/>
      <c r="E6" s="83"/>
      <c r="F6" s="83"/>
      <c r="G6" s="83"/>
      <c r="H6" s="83"/>
      <c r="I6" s="83"/>
      <c r="J6" s="83"/>
      <c r="K6" s="83"/>
      <c r="L6" s="84"/>
      <c r="M6" s="85" t="s">
        <v>22</v>
      </c>
      <c r="N6" s="86"/>
      <c r="O6" s="21"/>
    </row>
    <row r="7" spans="1:24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24" ht="136.5" customHeight="1" x14ac:dyDescent="0.25">
      <c r="A8" s="87" t="s">
        <v>25</v>
      </c>
      <c r="B8" s="87" t="s">
        <v>31</v>
      </c>
      <c r="C8" s="414" t="s">
        <v>49</v>
      </c>
      <c r="D8" s="87" t="s">
        <v>26</v>
      </c>
      <c r="E8" s="87" t="s">
        <v>27</v>
      </c>
      <c r="F8" s="87" t="s">
        <v>533</v>
      </c>
      <c r="G8" s="87" t="s">
        <v>122</v>
      </c>
      <c r="H8" s="87" t="s">
        <v>28</v>
      </c>
      <c r="I8" s="87" t="s">
        <v>29</v>
      </c>
      <c r="J8" s="87" t="s">
        <v>30</v>
      </c>
      <c r="K8" s="87" t="s">
        <v>32</v>
      </c>
      <c r="L8" s="87" t="s">
        <v>33</v>
      </c>
      <c r="M8" s="357" t="s">
        <v>20</v>
      </c>
      <c r="N8" s="87" t="s">
        <v>48</v>
      </c>
      <c r="O8" s="320" t="s">
        <v>540</v>
      </c>
      <c r="P8" s="320" t="s">
        <v>537</v>
      </c>
      <c r="Q8" s="320" t="s">
        <v>541</v>
      </c>
    </row>
    <row r="9" spans="1:24" ht="49.5" customHeight="1" x14ac:dyDescent="0.25">
      <c r="A9" s="102" t="s">
        <v>125</v>
      </c>
      <c r="B9" s="242"/>
      <c r="C9" s="415"/>
      <c r="D9" s="243"/>
      <c r="E9" s="243"/>
      <c r="F9" s="306"/>
      <c r="G9" s="244"/>
      <c r="H9" s="433"/>
      <c r="I9" s="433"/>
      <c r="J9" s="245"/>
      <c r="K9" s="242"/>
      <c r="L9" s="246"/>
      <c r="M9" s="247"/>
      <c r="N9" s="98" t="e">
        <f>IF(M9&lt;0,0,1-(M9/L9))</f>
        <v>#DIV/0!</v>
      </c>
      <c r="O9" s="321">
        <f>FŐLAP!$E$8</f>
        <v>0</v>
      </c>
      <c r="P9" s="320">
        <f>FŐLAP!$C$10</f>
        <v>0</v>
      </c>
      <c r="Q9" s="322" t="s">
        <v>550</v>
      </c>
    </row>
    <row r="10" spans="1:24" ht="50.1" customHeight="1" x14ac:dyDescent="0.25">
      <c r="A10" s="100" t="s">
        <v>126</v>
      </c>
      <c r="B10" s="337"/>
      <c r="C10" s="412"/>
      <c r="D10" s="244"/>
      <c r="E10" s="244"/>
      <c r="F10" s="244"/>
      <c r="G10" s="244"/>
      <c r="H10" s="434"/>
      <c r="I10" s="245"/>
      <c r="J10" s="245"/>
      <c r="K10" s="337"/>
      <c r="L10" s="249"/>
      <c r="M10" s="250"/>
      <c r="N10" s="98" t="e">
        <f t="shared" ref="N10:N73" si="0">IF(M10&lt;0,0,1-(M10/L10))</f>
        <v>#DIV/0!</v>
      </c>
      <c r="O10" s="321">
        <f>FŐLAP!$E$8</f>
        <v>0</v>
      </c>
      <c r="P10" s="320">
        <f>FŐLAP!$C$10</f>
        <v>0</v>
      </c>
      <c r="Q10" s="322" t="s">
        <v>550</v>
      </c>
    </row>
    <row r="11" spans="1:24" ht="50.1" customHeight="1" x14ac:dyDescent="0.25">
      <c r="A11" s="101" t="s">
        <v>127</v>
      </c>
      <c r="B11" s="337"/>
      <c r="C11" s="412"/>
      <c r="D11" s="244"/>
      <c r="E11" s="244"/>
      <c r="F11" s="244"/>
      <c r="G11" s="244"/>
      <c r="H11" s="434"/>
      <c r="I11" s="245"/>
      <c r="J11" s="245"/>
      <c r="K11" s="337"/>
      <c r="L11" s="249"/>
      <c r="M11" s="250"/>
      <c r="N11" s="98" t="e">
        <f t="shared" si="0"/>
        <v>#DIV/0!</v>
      </c>
      <c r="O11" s="321">
        <f>FŐLAP!$E$8</f>
        <v>0</v>
      </c>
      <c r="P11" s="320">
        <f>FŐLAP!$C$10</f>
        <v>0</v>
      </c>
      <c r="Q11" s="322" t="s">
        <v>550</v>
      </c>
    </row>
    <row r="12" spans="1:24" ht="50.1" customHeight="1" x14ac:dyDescent="0.25">
      <c r="A12" s="100" t="s">
        <v>128</v>
      </c>
      <c r="B12" s="337"/>
      <c r="C12" s="412"/>
      <c r="D12" s="244"/>
      <c r="E12" s="244"/>
      <c r="F12" s="244"/>
      <c r="G12" s="244"/>
      <c r="H12" s="434"/>
      <c r="I12" s="245"/>
      <c r="J12" s="245"/>
      <c r="K12" s="337"/>
      <c r="L12" s="249"/>
      <c r="M12" s="250"/>
      <c r="N12" s="98" t="e">
        <f t="shared" si="0"/>
        <v>#DIV/0!</v>
      </c>
      <c r="O12" s="321">
        <f>FŐLAP!$E$8</f>
        <v>0</v>
      </c>
      <c r="P12" s="320">
        <f>FŐLAP!$C$10</f>
        <v>0</v>
      </c>
      <c r="Q12" s="322" t="s">
        <v>550</v>
      </c>
    </row>
    <row r="13" spans="1:24" ht="50.1" customHeight="1" x14ac:dyDescent="0.25">
      <c r="A13" s="100" t="s">
        <v>129</v>
      </c>
      <c r="B13" s="337"/>
      <c r="C13" s="412"/>
      <c r="D13" s="244"/>
      <c r="E13" s="244"/>
      <c r="F13" s="244"/>
      <c r="G13" s="244"/>
      <c r="H13" s="434"/>
      <c r="I13" s="245"/>
      <c r="J13" s="245"/>
      <c r="K13" s="337"/>
      <c r="L13" s="249"/>
      <c r="M13" s="250"/>
      <c r="N13" s="98" t="e">
        <f t="shared" si="0"/>
        <v>#DIV/0!</v>
      </c>
      <c r="O13" s="321">
        <f>FŐLAP!$E$8</f>
        <v>0</v>
      </c>
      <c r="P13" s="320">
        <f>FŐLAP!$C$10</f>
        <v>0</v>
      </c>
      <c r="Q13" s="322" t="s">
        <v>550</v>
      </c>
    </row>
    <row r="14" spans="1:24" ht="50.1" customHeight="1" x14ac:dyDescent="0.25">
      <c r="A14" s="101" t="s">
        <v>130</v>
      </c>
      <c r="B14" s="337"/>
      <c r="C14" s="412"/>
      <c r="D14" s="244"/>
      <c r="E14" s="244"/>
      <c r="F14" s="244"/>
      <c r="G14" s="244"/>
      <c r="H14" s="434"/>
      <c r="I14" s="245"/>
      <c r="J14" s="245"/>
      <c r="K14" s="337"/>
      <c r="L14" s="249"/>
      <c r="M14" s="250"/>
      <c r="N14" s="98" t="e">
        <f t="shared" si="0"/>
        <v>#DIV/0!</v>
      </c>
      <c r="O14" s="321">
        <f>FŐLAP!$E$8</f>
        <v>0</v>
      </c>
      <c r="P14" s="320">
        <f>FŐLAP!$C$10</f>
        <v>0</v>
      </c>
      <c r="Q14" s="322" t="s">
        <v>550</v>
      </c>
    </row>
    <row r="15" spans="1:24" ht="50.1" customHeight="1" x14ac:dyDescent="0.25">
      <c r="A15" s="100" t="s">
        <v>131</v>
      </c>
      <c r="B15" s="337"/>
      <c r="C15" s="412"/>
      <c r="D15" s="244"/>
      <c r="E15" s="244"/>
      <c r="F15" s="244"/>
      <c r="G15" s="244"/>
      <c r="H15" s="434"/>
      <c r="I15" s="245"/>
      <c r="J15" s="245"/>
      <c r="K15" s="337"/>
      <c r="L15" s="249"/>
      <c r="M15" s="250"/>
      <c r="N15" s="98" t="e">
        <f t="shared" si="0"/>
        <v>#DIV/0!</v>
      </c>
      <c r="O15" s="321">
        <f>FŐLAP!$E$8</f>
        <v>0</v>
      </c>
      <c r="P15" s="320">
        <f>FŐLAP!$C$10</f>
        <v>0</v>
      </c>
      <c r="Q15" s="322" t="s">
        <v>550</v>
      </c>
    </row>
    <row r="16" spans="1:24" ht="50.1" customHeight="1" x14ac:dyDescent="0.25">
      <c r="A16" s="100" t="s">
        <v>132</v>
      </c>
      <c r="B16" s="337"/>
      <c r="C16" s="412"/>
      <c r="D16" s="244"/>
      <c r="E16" s="244"/>
      <c r="F16" s="244"/>
      <c r="G16" s="244"/>
      <c r="H16" s="434"/>
      <c r="I16" s="245"/>
      <c r="J16" s="245"/>
      <c r="K16" s="337"/>
      <c r="L16" s="249"/>
      <c r="M16" s="250"/>
      <c r="N16" s="98" t="e">
        <f t="shared" si="0"/>
        <v>#DIV/0!</v>
      </c>
      <c r="O16" s="321">
        <f>FŐLAP!$E$8</f>
        <v>0</v>
      </c>
      <c r="P16" s="320">
        <f>FŐLAP!$C$10</f>
        <v>0</v>
      </c>
      <c r="Q16" s="322" t="s">
        <v>550</v>
      </c>
    </row>
    <row r="17" spans="1:17" ht="50.1" customHeight="1" x14ac:dyDescent="0.25">
      <c r="A17" s="101" t="s">
        <v>133</v>
      </c>
      <c r="B17" s="337"/>
      <c r="C17" s="412"/>
      <c r="D17" s="244"/>
      <c r="E17" s="244"/>
      <c r="F17" s="244"/>
      <c r="G17" s="244"/>
      <c r="H17" s="434"/>
      <c r="I17" s="245"/>
      <c r="J17" s="245"/>
      <c r="K17" s="337"/>
      <c r="L17" s="249"/>
      <c r="M17" s="250"/>
      <c r="N17" s="98" t="e">
        <f t="shared" si="0"/>
        <v>#DIV/0!</v>
      </c>
      <c r="O17" s="321">
        <f>FŐLAP!$E$8</f>
        <v>0</v>
      </c>
      <c r="P17" s="320">
        <f>FŐLAP!$C$10</f>
        <v>0</v>
      </c>
      <c r="Q17" s="322" t="s">
        <v>550</v>
      </c>
    </row>
    <row r="18" spans="1:17" ht="50.1" customHeight="1" x14ac:dyDescent="0.25">
      <c r="A18" s="100" t="s">
        <v>120</v>
      </c>
      <c r="B18" s="337"/>
      <c r="C18" s="412"/>
      <c r="D18" s="244"/>
      <c r="E18" s="244"/>
      <c r="F18" s="244"/>
      <c r="G18" s="244"/>
      <c r="H18" s="434"/>
      <c r="I18" s="245"/>
      <c r="J18" s="245"/>
      <c r="K18" s="337"/>
      <c r="L18" s="249"/>
      <c r="M18" s="250"/>
      <c r="N18" s="98" t="e">
        <f t="shared" si="0"/>
        <v>#DIV/0!</v>
      </c>
      <c r="O18" s="321">
        <f>FŐLAP!$E$8</f>
        <v>0</v>
      </c>
      <c r="P18" s="320">
        <f>FŐLAP!$C$10</f>
        <v>0</v>
      </c>
      <c r="Q18" s="322" t="s">
        <v>550</v>
      </c>
    </row>
    <row r="19" spans="1:17" ht="50.1" customHeight="1" x14ac:dyDescent="0.25">
      <c r="A19" s="100" t="s">
        <v>134</v>
      </c>
      <c r="B19" s="337"/>
      <c r="C19" s="412"/>
      <c r="D19" s="244"/>
      <c r="E19" s="244"/>
      <c r="F19" s="244"/>
      <c r="G19" s="244"/>
      <c r="H19" s="434"/>
      <c r="I19" s="245"/>
      <c r="J19" s="245"/>
      <c r="K19" s="337"/>
      <c r="L19" s="249"/>
      <c r="M19" s="250"/>
      <c r="N19" s="98" t="e">
        <f t="shared" si="0"/>
        <v>#DIV/0!</v>
      </c>
      <c r="O19" s="321">
        <f>FŐLAP!$E$8</f>
        <v>0</v>
      </c>
      <c r="P19" s="320">
        <f>FŐLAP!$C$10</f>
        <v>0</v>
      </c>
      <c r="Q19" s="322" t="s">
        <v>550</v>
      </c>
    </row>
    <row r="20" spans="1:17" ht="49.5" customHeight="1" x14ac:dyDescent="0.25">
      <c r="A20" s="101" t="s">
        <v>135</v>
      </c>
      <c r="B20" s="337"/>
      <c r="C20" s="412"/>
      <c r="D20" s="244"/>
      <c r="E20" s="244"/>
      <c r="F20" s="244"/>
      <c r="G20" s="244"/>
      <c r="H20" s="434"/>
      <c r="I20" s="245"/>
      <c r="J20" s="245"/>
      <c r="K20" s="337"/>
      <c r="L20" s="249"/>
      <c r="M20" s="250"/>
      <c r="N20" s="98" t="e">
        <f t="shared" si="0"/>
        <v>#DIV/0!</v>
      </c>
      <c r="O20" s="321">
        <f>FŐLAP!$E$8</f>
        <v>0</v>
      </c>
      <c r="P20" s="320">
        <f>FŐLAP!$C$10</f>
        <v>0</v>
      </c>
      <c r="Q20" s="322" t="s">
        <v>550</v>
      </c>
    </row>
    <row r="21" spans="1:17" ht="43.5" customHeight="1" x14ac:dyDescent="0.25">
      <c r="A21" s="100" t="s">
        <v>136</v>
      </c>
      <c r="B21" s="337"/>
      <c r="C21" s="412"/>
      <c r="D21" s="244"/>
      <c r="E21" s="244"/>
      <c r="F21" s="244"/>
      <c r="G21" s="244"/>
      <c r="H21" s="434"/>
      <c r="I21" s="245"/>
      <c r="J21" s="245"/>
      <c r="K21" s="337"/>
      <c r="L21" s="249"/>
      <c r="M21" s="250"/>
      <c r="N21" s="98" t="e">
        <f t="shared" si="0"/>
        <v>#DIV/0!</v>
      </c>
      <c r="O21" s="321">
        <f>FŐLAP!$E$8</f>
        <v>0</v>
      </c>
      <c r="P21" s="320">
        <f>FŐLAP!$C$10</f>
        <v>0</v>
      </c>
      <c r="Q21" s="322" t="s">
        <v>550</v>
      </c>
    </row>
    <row r="22" spans="1:17" ht="50.1" hidden="1" customHeight="1" x14ac:dyDescent="0.25">
      <c r="A22" s="100" t="s">
        <v>137</v>
      </c>
      <c r="B22" s="337"/>
      <c r="C22" s="412"/>
      <c r="D22" s="244"/>
      <c r="E22" s="244"/>
      <c r="F22" s="244"/>
      <c r="G22" s="244"/>
      <c r="H22" s="434"/>
      <c r="I22" s="245"/>
      <c r="J22" s="245"/>
      <c r="K22" s="337"/>
      <c r="L22" s="249"/>
      <c r="M22" s="250"/>
      <c r="N22" s="98" t="e">
        <f t="shared" si="0"/>
        <v>#DIV/0!</v>
      </c>
      <c r="O22" s="321">
        <f>FŐLAP!$E$8</f>
        <v>0</v>
      </c>
      <c r="P22" s="320">
        <f>FŐLAP!$C$10</f>
        <v>0</v>
      </c>
      <c r="Q22" s="322" t="s">
        <v>550</v>
      </c>
    </row>
    <row r="23" spans="1:17" ht="50.1" hidden="1" customHeight="1" x14ac:dyDescent="0.25">
      <c r="A23" s="101" t="s">
        <v>138</v>
      </c>
      <c r="B23" s="337"/>
      <c r="C23" s="412"/>
      <c r="D23" s="244"/>
      <c r="E23" s="244"/>
      <c r="F23" s="244"/>
      <c r="G23" s="244"/>
      <c r="H23" s="434"/>
      <c r="I23" s="245"/>
      <c r="J23" s="245"/>
      <c r="K23" s="337"/>
      <c r="L23" s="249"/>
      <c r="M23" s="250"/>
      <c r="N23" s="98" t="e">
        <f t="shared" si="0"/>
        <v>#DIV/0!</v>
      </c>
      <c r="O23" s="321">
        <f>FŐLAP!$E$8</f>
        <v>0</v>
      </c>
      <c r="P23" s="320">
        <f>FŐLAP!$C$10</f>
        <v>0</v>
      </c>
      <c r="Q23" s="322" t="s">
        <v>550</v>
      </c>
    </row>
    <row r="24" spans="1:17" ht="50.1" hidden="1" customHeight="1" x14ac:dyDescent="0.25">
      <c r="A24" s="100" t="s">
        <v>139</v>
      </c>
      <c r="B24" s="337"/>
      <c r="C24" s="412"/>
      <c r="D24" s="244"/>
      <c r="E24" s="244"/>
      <c r="F24" s="244"/>
      <c r="G24" s="244"/>
      <c r="H24" s="434"/>
      <c r="I24" s="245"/>
      <c r="J24" s="245"/>
      <c r="K24" s="337"/>
      <c r="L24" s="249"/>
      <c r="M24" s="250"/>
      <c r="N24" s="98" t="e">
        <f t="shared" si="0"/>
        <v>#DIV/0!</v>
      </c>
      <c r="O24" s="321">
        <f>FŐLAP!$E$8</f>
        <v>0</v>
      </c>
      <c r="P24" s="320">
        <f>FŐLAP!$C$10</f>
        <v>0</v>
      </c>
      <c r="Q24" s="322" t="s">
        <v>550</v>
      </c>
    </row>
    <row r="25" spans="1:17" ht="50.1" hidden="1" customHeight="1" x14ac:dyDescent="0.25">
      <c r="A25" s="100" t="s">
        <v>140</v>
      </c>
      <c r="B25" s="337"/>
      <c r="C25" s="412"/>
      <c r="D25" s="244"/>
      <c r="E25" s="244"/>
      <c r="F25" s="244"/>
      <c r="G25" s="244"/>
      <c r="H25" s="434"/>
      <c r="I25" s="245"/>
      <c r="J25" s="245"/>
      <c r="K25" s="337"/>
      <c r="L25" s="249"/>
      <c r="M25" s="250"/>
      <c r="N25" s="98" t="e">
        <f t="shared" si="0"/>
        <v>#DIV/0!</v>
      </c>
      <c r="O25" s="321">
        <f>FŐLAP!$E$8</f>
        <v>0</v>
      </c>
      <c r="P25" s="320">
        <f>FŐLAP!$C$10</f>
        <v>0</v>
      </c>
      <c r="Q25" s="322" t="s">
        <v>550</v>
      </c>
    </row>
    <row r="26" spans="1:17" ht="50.1" hidden="1" customHeight="1" x14ac:dyDescent="0.25">
      <c r="A26" s="100" t="s">
        <v>141</v>
      </c>
      <c r="B26" s="337"/>
      <c r="C26" s="412"/>
      <c r="D26" s="244"/>
      <c r="E26" s="244"/>
      <c r="F26" s="244"/>
      <c r="G26" s="244"/>
      <c r="H26" s="434"/>
      <c r="I26" s="245"/>
      <c r="J26" s="245"/>
      <c r="K26" s="337"/>
      <c r="L26" s="249"/>
      <c r="M26" s="250"/>
      <c r="N26" s="98" t="e">
        <f t="shared" si="0"/>
        <v>#DIV/0!</v>
      </c>
      <c r="O26" s="321">
        <f>FŐLAP!$E$8</f>
        <v>0</v>
      </c>
      <c r="P26" s="320">
        <f>FŐLAP!$C$10</f>
        <v>0</v>
      </c>
      <c r="Q26" s="322" t="s">
        <v>550</v>
      </c>
    </row>
    <row r="27" spans="1:17" ht="50.1" hidden="1" customHeight="1" x14ac:dyDescent="0.25">
      <c r="A27" s="100" t="s">
        <v>142</v>
      </c>
      <c r="B27" s="337"/>
      <c r="C27" s="412"/>
      <c r="D27" s="244"/>
      <c r="E27" s="244"/>
      <c r="F27" s="244"/>
      <c r="G27" s="244"/>
      <c r="H27" s="434"/>
      <c r="I27" s="245"/>
      <c r="J27" s="245"/>
      <c r="K27" s="337"/>
      <c r="L27" s="249"/>
      <c r="M27" s="250"/>
      <c r="N27" s="98" t="e">
        <f t="shared" si="0"/>
        <v>#DIV/0!</v>
      </c>
      <c r="O27" s="321">
        <f>FŐLAP!$E$8</f>
        <v>0</v>
      </c>
      <c r="P27" s="320">
        <f>FŐLAP!$C$10</f>
        <v>0</v>
      </c>
      <c r="Q27" s="322" t="s">
        <v>550</v>
      </c>
    </row>
    <row r="28" spans="1:17" ht="50.1" hidden="1" customHeight="1" x14ac:dyDescent="0.25">
      <c r="A28" s="101" t="s">
        <v>121</v>
      </c>
      <c r="B28" s="337"/>
      <c r="C28" s="412"/>
      <c r="D28" s="244"/>
      <c r="E28" s="244"/>
      <c r="F28" s="244"/>
      <c r="G28" s="244"/>
      <c r="H28" s="434"/>
      <c r="I28" s="245"/>
      <c r="J28" s="245"/>
      <c r="K28" s="337"/>
      <c r="L28" s="249"/>
      <c r="M28" s="250"/>
      <c r="N28" s="98" t="e">
        <f t="shared" si="0"/>
        <v>#DIV/0!</v>
      </c>
      <c r="O28" s="321">
        <f>FŐLAP!$E$8</f>
        <v>0</v>
      </c>
      <c r="P28" s="320">
        <f>FŐLAP!$C$10</f>
        <v>0</v>
      </c>
      <c r="Q28" s="322" t="s">
        <v>550</v>
      </c>
    </row>
    <row r="29" spans="1:17" ht="50.1" hidden="1" customHeight="1" x14ac:dyDescent="0.25">
      <c r="A29" s="100" t="s">
        <v>143</v>
      </c>
      <c r="B29" s="337"/>
      <c r="C29" s="412"/>
      <c r="D29" s="244"/>
      <c r="E29" s="244"/>
      <c r="F29" s="244"/>
      <c r="G29" s="244"/>
      <c r="H29" s="434"/>
      <c r="I29" s="245"/>
      <c r="J29" s="245"/>
      <c r="K29" s="337"/>
      <c r="L29" s="249"/>
      <c r="M29" s="250"/>
      <c r="N29" s="98" t="e">
        <f t="shared" si="0"/>
        <v>#DIV/0!</v>
      </c>
      <c r="O29" s="321">
        <f>FŐLAP!$E$8</f>
        <v>0</v>
      </c>
      <c r="P29" s="320">
        <f>FŐLAP!$C$10</f>
        <v>0</v>
      </c>
      <c r="Q29" s="322" t="s">
        <v>550</v>
      </c>
    </row>
    <row r="30" spans="1:17" ht="50.1" hidden="1" customHeight="1" x14ac:dyDescent="0.25">
      <c r="A30" s="100" t="s">
        <v>144</v>
      </c>
      <c r="B30" s="337"/>
      <c r="C30" s="412"/>
      <c r="D30" s="244"/>
      <c r="E30" s="244"/>
      <c r="F30" s="244"/>
      <c r="G30" s="244"/>
      <c r="H30" s="434"/>
      <c r="I30" s="245"/>
      <c r="J30" s="245"/>
      <c r="K30" s="337"/>
      <c r="L30" s="249"/>
      <c r="M30" s="250"/>
      <c r="N30" s="98" t="e">
        <f t="shared" si="0"/>
        <v>#DIV/0!</v>
      </c>
      <c r="O30" s="321">
        <f>FŐLAP!$E$8</f>
        <v>0</v>
      </c>
      <c r="P30" s="320">
        <f>FŐLAP!$C$10</f>
        <v>0</v>
      </c>
      <c r="Q30" s="322" t="s">
        <v>550</v>
      </c>
    </row>
    <row r="31" spans="1:17" ht="50.1" hidden="1" customHeight="1" x14ac:dyDescent="0.25">
      <c r="A31" s="101" t="s">
        <v>145</v>
      </c>
      <c r="B31" s="337"/>
      <c r="C31" s="413"/>
      <c r="D31" s="244"/>
      <c r="E31" s="244"/>
      <c r="F31" s="244"/>
      <c r="G31" s="244"/>
      <c r="H31" s="434"/>
      <c r="I31" s="245"/>
      <c r="J31" s="245"/>
      <c r="K31" s="337"/>
      <c r="L31" s="249"/>
      <c r="M31" s="250"/>
      <c r="N31" s="98" t="e">
        <f t="shared" si="0"/>
        <v>#DIV/0!</v>
      </c>
      <c r="O31" s="321">
        <f>FŐLAP!$E$8</f>
        <v>0</v>
      </c>
      <c r="P31" s="320">
        <f>FŐLAP!$C$10</f>
        <v>0</v>
      </c>
      <c r="Q31" s="322" t="s">
        <v>550</v>
      </c>
    </row>
    <row r="32" spans="1:17" ht="50.1" hidden="1" customHeight="1" x14ac:dyDescent="0.25">
      <c r="A32" s="100" t="s">
        <v>146</v>
      </c>
      <c r="B32" s="337"/>
      <c r="C32" s="413"/>
      <c r="D32" s="244"/>
      <c r="E32" s="244"/>
      <c r="F32" s="244"/>
      <c r="G32" s="244"/>
      <c r="H32" s="434"/>
      <c r="I32" s="245"/>
      <c r="J32" s="245"/>
      <c r="K32" s="337"/>
      <c r="L32" s="249"/>
      <c r="M32" s="250"/>
      <c r="N32" s="98" t="e">
        <f t="shared" si="0"/>
        <v>#DIV/0!</v>
      </c>
      <c r="O32" s="321">
        <f>FŐLAP!$E$8</f>
        <v>0</v>
      </c>
      <c r="P32" s="320">
        <f>FŐLAP!$C$10</f>
        <v>0</v>
      </c>
      <c r="Q32" s="322" t="s">
        <v>550</v>
      </c>
    </row>
    <row r="33" spans="1:17" ht="50.1" hidden="1" customHeight="1" x14ac:dyDescent="0.25">
      <c r="A33" s="100" t="s">
        <v>147</v>
      </c>
      <c r="B33" s="337"/>
      <c r="C33" s="413"/>
      <c r="D33" s="244"/>
      <c r="E33" s="244"/>
      <c r="F33" s="244"/>
      <c r="G33" s="244"/>
      <c r="H33" s="434"/>
      <c r="I33" s="245"/>
      <c r="J33" s="245"/>
      <c r="K33" s="337"/>
      <c r="L33" s="249"/>
      <c r="M33" s="250"/>
      <c r="N33" s="98" t="e">
        <f t="shared" si="0"/>
        <v>#DIV/0!</v>
      </c>
      <c r="O33" s="321">
        <f>FŐLAP!$E$8</f>
        <v>0</v>
      </c>
      <c r="P33" s="320">
        <f>FŐLAP!$C$10</f>
        <v>0</v>
      </c>
      <c r="Q33" s="322" t="s">
        <v>550</v>
      </c>
    </row>
    <row r="34" spans="1:17" ht="50.1" hidden="1" customHeight="1" x14ac:dyDescent="0.25">
      <c r="A34" s="101" t="s">
        <v>148</v>
      </c>
      <c r="B34" s="337"/>
      <c r="C34" s="413"/>
      <c r="D34" s="244"/>
      <c r="E34" s="244"/>
      <c r="F34" s="244"/>
      <c r="G34" s="244"/>
      <c r="H34" s="434"/>
      <c r="I34" s="245"/>
      <c r="J34" s="245"/>
      <c r="K34" s="337"/>
      <c r="L34" s="249"/>
      <c r="M34" s="250"/>
      <c r="N34" s="98" t="e">
        <f t="shared" si="0"/>
        <v>#DIV/0!</v>
      </c>
      <c r="O34" s="321">
        <f>FŐLAP!$E$8</f>
        <v>0</v>
      </c>
      <c r="P34" s="320">
        <f>FŐLAP!$C$10</f>
        <v>0</v>
      </c>
      <c r="Q34" s="322" t="s">
        <v>550</v>
      </c>
    </row>
    <row r="35" spans="1:17" ht="50.1" hidden="1" customHeight="1" x14ac:dyDescent="0.25">
      <c r="A35" s="100" t="s">
        <v>149</v>
      </c>
      <c r="B35" s="337"/>
      <c r="C35" s="413"/>
      <c r="D35" s="244"/>
      <c r="E35" s="244"/>
      <c r="F35" s="244"/>
      <c r="G35" s="244"/>
      <c r="H35" s="434"/>
      <c r="I35" s="245"/>
      <c r="J35" s="245"/>
      <c r="K35" s="337"/>
      <c r="L35" s="249"/>
      <c r="M35" s="250"/>
      <c r="N35" s="98" t="e">
        <f t="shared" si="0"/>
        <v>#DIV/0!</v>
      </c>
      <c r="O35" s="321">
        <f>FŐLAP!$E$8</f>
        <v>0</v>
      </c>
      <c r="P35" s="320">
        <f>FŐLAP!$C$10</f>
        <v>0</v>
      </c>
      <c r="Q35" s="322" t="s">
        <v>550</v>
      </c>
    </row>
    <row r="36" spans="1:17" ht="50.1" hidden="1" customHeight="1" x14ac:dyDescent="0.25">
      <c r="A36" s="100" t="s">
        <v>150</v>
      </c>
      <c r="B36" s="337"/>
      <c r="C36" s="413"/>
      <c r="D36" s="244"/>
      <c r="E36" s="244"/>
      <c r="F36" s="244"/>
      <c r="G36" s="244"/>
      <c r="H36" s="434"/>
      <c r="I36" s="245"/>
      <c r="J36" s="245"/>
      <c r="K36" s="337"/>
      <c r="L36" s="249"/>
      <c r="M36" s="250"/>
      <c r="N36" s="98" t="e">
        <f t="shared" si="0"/>
        <v>#DIV/0!</v>
      </c>
      <c r="O36" s="321">
        <f>FŐLAP!$E$8</f>
        <v>0</v>
      </c>
      <c r="P36" s="320">
        <f>FŐLAP!$C$10</f>
        <v>0</v>
      </c>
      <c r="Q36" s="322" t="s">
        <v>550</v>
      </c>
    </row>
    <row r="37" spans="1:17" ht="50.1" hidden="1" customHeight="1" collapsed="1" x14ac:dyDescent="0.25">
      <c r="A37" s="101" t="s">
        <v>151</v>
      </c>
      <c r="B37" s="337"/>
      <c r="C37" s="413"/>
      <c r="D37" s="244"/>
      <c r="E37" s="244"/>
      <c r="F37" s="244"/>
      <c r="G37" s="244"/>
      <c r="H37" s="434"/>
      <c r="I37" s="245"/>
      <c r="J37" s="245"/>
      <c r="K37" s="337"/>
      <c r="L37" s="249"/>
      <c r="M37" s="250"/>
      <c r="N37" s="98" t="e">
        <f t="shared" si="0"/>
        <v>#DIV/0!</v>
      </c>
      <c r="O37" s="321">
        <f>FŐLAP!$E$8</f>
        <v>0</v>
      </c>
      <c r="P37" s="320">
        <f>FŐLAP!$C$10</f>
        <v>0</v>
      </c>
      <c r="Q37" s="322" t="s">
        <v>550</v>
      </c>
    </row>
    <row r="38" spans="1:17" ht="50.1" hidden="1" customHeight="1" x14ac:dyDescent="0.25">
      <c r="A38" s="100" t="s">
        <v>152</v>
      </c>
      <c r="B38" s="337"/>
      <c r="C38" s="413"/>
      <c r="D38" s="244"/>
      <c r="E38" s="244"/>
      <c r="F38" s="244"/>
      <c r="G38" s="244"/>
      <c r="H38" s="434"/>
      <c r="I38" s="245"/>
      <c r="J38" s="245"/>
      <c r="K38" s="337"/>
      <c r="L38" s="249"/>
      <c r="M38" s="250"/>
      <c r="N38" s="98" t="e">
        <f t="shared" si="0"/>
        <v>#DIV/0!</v>
      </c>
      <c r="O38" s="321">
        <f>FŐLAP!$E$8</f>
        <v>0</v>
      </c>
      <c r="P38" s="320">
        <f>FŐLAP!$C$10</f>
        <v>0</v>
      </c>
      <c r="Q38" s="322" t="s">
        <v>550</v>
      </c>
    </row>
    <row r="39" spans="1:17" ht="50.1" hidden="1" customHeight="1" x14ac:dyDescent="0.25">
      <c r="A39" s="100" t="s">
        <v>153</v>
      </c>
      <c r="B39" s="337"/>
      <c r="C39" s="413"/>
      <c r="D39" s="244"/>
      <c r="E39" s="244"/>
      <c r="F39" s="244"/>
      <c r="G39" s="244"/>
      <c r="H39" s="434"/>
      <c r="I39" s="245"/>
      <c r="J39" s="245"/>
      <c r="K39" s="337"/>
      <c r="L39" s="249"/>
      <c r="M39" s="250"/>
      <c r="N39" s="98" t="e">
        <f t="shared" si="0"/>
        <v>#DIV/0!</v>
      </c>
      <c r="O39" s="321">
        <f>FŐLAP!$E$8</f>
        <v>0</v>
      </c>
      <c r="P39" s="320">
        <f>FŐLAP!$C$10</f>
        <v>0</v>
      </c>
      <c r="Q39" s="322" t="s">
        <v>550</v>
      </c>
    </row>
    <row r="40" spans="1:17" ht="50.1" hidden="1" customHeight="1" x14ac:dyDescent="0.25">
      <c r="A40" s="101" t="s">
        <v>154</v>
      </c>
      <c r="B40" s="337"/>
      <c r="C40" s="413"/>
      <c r="D40" s="244"/>
      <c r="E40" s="244"/>
      <c r="F40" s="244"/>
      <c r="G40" s="244"/>
      <c r="H40" s="434"/>
      <c r="I40" s="245"/>
      <c r="J40" s="245"/>
      <c r="K40" s="337"/>
      <c r="L40" s="249"/>
      <c r="M40" s="250"/>
      <c r="N40" s="98" t="e">
        <f t="shared" si="0"/>
        <v>#DIV/0!</v>
      </c>
      <c r="O40" s="321">
        <f>FŐLAP!$E$8</f>
        <v>0</v>
      </c>
      <c r="P40" s="320">
        <f>FŐLAP!$C$10</f>
        <v>0</v>
      </c>
      <c r="Q40" s="322" t="s">
        <v>550</v>
      </c>
    </row>
    <row r="41" spans="1:17" ht="50.1" hidden="1" customHeight="1" x14ac:dyDescent="0.25">
      <c r="A41" s="100" t="s">
        <v>155</v>
      </c>
      <c r="B41" s="337"/>
      <c r="C41" s="413"/>
      <c r="D41" s="244"/>
      <c r="E41" s="244"/>
      <c r="F41" s="244"/>
      <c r="G41" s="244"/>
      <c r="H41" s="434"/>
      <c r="I41" s="245"/>
      <c r="J41" s="245"/>
      <c r="K41" s="337"/>
      <c r="L41" s="249"/>
      <c r="M41" s="250"/>
      <c r="N41" s="98" t="e">
        <f t="shared" si="0"/>
        <v>#DIV/0!</v>
      </c>
      <c r="O41" s="321">
        <f>FŐLAP!$E$8</f>
        <v>0</v>
      </c>
      <c r="P41" s="320">
        <f>FŐLAP!$C$10</f>
        <v>0</v>
      </c>
      <c r="Q41" s="322" t="s">
        <v>550</v>
      </c>
    </row>
    <row r="42" spans="1:17" ht="50.1" hidden="1" customHeight="1" x14ac:dyDescent="0.25">
      <c r="A42" s="100" t="s">
        <v>156</v>
      </c>
      <c r="B42" s="337"/>
      <c r="C42" s="413"/>
      <c r="D42" s="244"/>
      <c r="E42" s="244"/>
      <c r="F42" s="244"/>
      <c r="G42" s="244"/>
      <c r="H42" s="434"/>
      <c r="I42" s="245"/>
      <c r="J42" s="245"/>
      <c r="K42" s="337"/>
      <c r="L42" s="249"/>
      <c r="M42" s="250"/>
      <c r="N42" s="98" t="e">
        <f t="shared" si="0"/>
        <v>#DIV/0!</v>
      </c>
      <c r="O42" s="321">
        <f>FŐLAP!$E$8</f>
        <v>0</v>
      </c>
      <c r="P42" s="320">
        <f>FŐLAP!$C$10</f>
        <v>0</v>
      </c>
      <c r="Q42" s="322" t="s">
        <v>550</v>
      </c>
    </row>
    <row r="43" spans="1:17" ht="50.1" hidden="1" customHeight="1" x14ac:dyDescent="0.25">
      <c r="A43" s="100" t="s">
        <v>157</v>
      </c>
      <c r="B43" s="337"/>
      <c r="C43" s="413"/>
      <c r="D43" s="244"/>
      <c r="E43" s="244"/>
      <c r="F43" s="244"/>
      <c r="G43" s="244"/>
      <c r="H43" s="434"/>
      <c r="I43" s="245"/>
      <c r="J43" s="245"/>
      <c r="K43" s="337"/>
      <c r="L43" s="249"/>
      <c r="M43" s="250"/>
      <c r="N43" s="98" t="e">
        <f t="shared" si="0"/>
        <v>#DIV/0!</v>
      </c>
      <c r="O43" s="321">
        <f>FŐLAP!$E$8</f>
        <v>0</v>
      </c>
      <c r="P43" s="320">
        <f>FŐLAP!$C$10</f>
        <v>0</v>
      </c>
      <c r="Q43" s="322" t="s">
        <v>550</v>
      </c>
    </row>
    <row r="44" spans="1:17" ht="50.1" hidden="1" customHeight="1" x14ac:dyDescent="0.25">
      <c r="A44" s="100" t="s">
        <v>158</v>
      </c>
      <c r="B44" s="337"/>
      <c r="C44" s="413"/>
      <c r="D44" s="244"/>
      <c r="E44" s="244"/>
      <c r="F44" s="244"/>
      <c r="G44" s="244"/>
      <c r="H44" s="434"/>
      <c r="I44" s="245"/>
      <c r="J44" s="245"/>
      <c r="K44" s="337"/>
      <c r="L44" s="249"/>
      <c r="M44" s="250"/>
      <c r="N44" s="98" t="e">
        <f t="shared" si="0"/>
        <v>#DIV/0!</v>
      </c>
      <c r="O44" s="321">
        <f>FŐLAP!$E$8</f>
        <v>0</v>
      </c>
      <c r="P44" s="320">
        <f>FŐLAP!$C$10</f>
        <v>0</v>
      </c>
      <c r="Q44" s="322" t="s">
        <v>550</v>
      </c>
    </row>
    <row r="45" spans="1:17" ht="50.1" hidden="1" customHeight="1" x14ac:dyDescent="0.25">
      <c r="A45" s="101" t="s">
        <v>159</v>
      </c>
      <c r="B45" s="337"/>
      <c r="C45" s="413"/>
      <c r="D45" s="244"/>
      <c r="E45" s="244"/>
      <c r="F45" s="244"/>
      <c r="G45" s="244"/>
      <c r="H45" s="434"/>
      <c r="I45" s="245"/>
      <c r="J45" s="245"/>
      <c r="K45" s="337"/>
      <c r="L45" s="249"/>
      <c r="M45" s="250"/>
      <c r="N45" s="98" t="e">
        <f t="shared" si="0"/>
        <v>#DIV/0!</v>
      </c>
      <c r="O45" s="321">
        <f>FŐLAP!$E$8</f>
        <v>0</v>
      </c>
      <c r="P45" s="320">
        <f>FŐLAP!$C$10</f>
        <v>0</v>
      </c>
      <c r="Q45" s="322" t="s">
        <v>550</v>
      </c>
    </row>
    <row r="46" spans="1:17" ht="50.1" hidden="1" customHeight="1" x14ac:dyDescent="0.25">
      <c r="A46" s="100" t="s">
        <v>160</v>
      </c>
      <c r="B46" s="337"/>
      <c r="C46" s="413"/>
      <c r="D46" s="244"/>
      <c r="E46" s="244"/>
      <c r="F46" s="244"/>
      <c r="G46" s="244"/>
      <c r="H46" s="434"/>
      <c r="I46" s="245"/>
      <c r="J46" s="245"/>
      <c r="K46" s="337"/>
      <c r="L46" s="249"/>
      <c r="M46" s="250"/>
      <c r="N46" s="98" t="e">
        <f t="shared" si="0"/>
        <v>#DIV/0!</v>
      </c>
      <c r="O46" s="321">
        <f>FŐLAP!$E$8</f>
        <v>0</v>
      </c>
      <c r="P46" s="320">
        <f>FŐLAP!$C$10</f>
        <v>0</v>
      </c>
      <c r="Q46" s="322" t="s">
        <v>550</v>
      </c>
    </row>
    <row r="47" spans="1:17" ht="50.1" hidden="1" customHeight="1" x14ac:dyDescent="0.25">
      <c r="A47" s="100" t="s">
        <v>161</v>
      </c>
      <c r="B47" s="337"/>
      <c r="C47" s="413"/>
      <c r="D47" s="244"/>
      <c r="E47" s="244"/>
      <c r="F47" s="244"/>
      <c r="G47" s="244"/>
      <c r="H47" s="434"/>
      <c r="I47" s="245"/>
      <c r="J47" s="245"/>
      <c r="K47" s="337"/>
      <c r="L47" s="249"/>
      <c r="M47" s="250"/>
      <c r="N47" s="98" t="e">
        <f t="shared" si="0"/>
        <v>#DIV/0!</v>
      </c>
      <c r="O47" s="321">
        <f>FŐLAP!$E$8</f>
        <v>0</v>
      </c>
      <c r="P47" s="320">
        <f>FŐLAP!$C$10</f>
        <v>0</v>
      </c>
      <c r="Q47" s="322" t="s">
        <v>550</v>
      </c>
    </row>
    <row r="48" spans="1:17" ht="50.1" hidden="1" customHeight="1" collapsed="1" x14ac:dyDescent="0.25">
      <c r="A48" s="101" t="s">
        <v>162</v>
      </c>
      <c r="B48" s="337"/>
      <c r="C48" s="413"/>
      <c r="D48" s="244"/>
      <c r="E48" s="244"/>
      <c r="F48" s="244"/>
      <c r="G48" s="244"/>
      <c r="H48" s="434"/>
      <c r="I48" s="245"/>
      <c r="J48" s="245"/>
      <c r="K48" s="337"/>
      <c r="L48" s="249"/>
      <c r="M48" s="250"/>
      <c r="N48" s="98" t="e">
        <f t="shared" si="0"/>
        <v>#DIV/0!</v>
      </c>
      <c r="O48" s="321">
        <f>FŐLAP!$E$8</f>
        <v>0</v>
      </c>
      <c r="P48" s="320">
        <f>FŐLAP!$C$10</f>
        <v>0</v>
      </c>
      <c r="Q48" s="322" t="s">
        <v>550</v>
      </c>
    </row>
    <row r="49" spans="1:17" ht="50.1" hidden="1" customHeight="1" x14ac:dyDescent="0.25">
      <c r="A49" s="100" t="s">
        <v>163</v>
      </c>
      <c r="B49" s="337"/>
      <c r="C49" s="413"/>
      <c r="D49" s="244"/>
      <c r="E49" s="244"/>
      <c r="F49" s="244"/>
      <c r="G49" s="244"/>
      <c r="H49" s="434"/>
      <c r="I49" s="245"/>
      <c r="J49" s="245"/>
      <c r="K49" s="337"/>
      <c r="L49" s="249"/>
      <c r="M49" s="250"/>
      <c r="N49" s="98" t="e">
        <f t="shared" si="0"/>
        <v>#DIV/0!</v>
      </c>
      <c r="O49" s="321">
        <f>FŐLAP!$E$8</f>
        <v>0</v>
      </c>
      <c r="P49" s="320">
        <f>FŐLAP!$C$10</f>
        <v>0</v>
      </c>
      <c r="Q49" s="322" t="s">
        <v>550</v>
      </c>
    </row>
    <row r="50" spans="1:17" ht="50.1" hidden="1" customHeight="1" x14ac:dyDescent="0.25">
      <c r="A50" s="100" t="s">
        <v>164</v>
      </c>
      <c r="B50" s="337"/>
      <c r="C50" s="413"/>
      <c r="D50" s="244"/>
      <c r="E50" s="244"/>
      <c r="F50" s="244"/>
      <c r="G50" s="244"/>
      <c r="H50" s="434"/>
      <c r="I50" s="245"/>
      <c r="J50" s="245"/>
      <c r="K50" s="337"/>
      <c r="L50" s="249"/>
      <c r="M50" s="250"/>
      <c r="N50" s="98" t="e">
        <f t="shared" si="0"/>
        <v>#DIV/0!</v>
      </c>
      <c r="O50" s="321">
        <f>FŐLAP!$E$8</f>
        <v>0</v>
      </c>
      <c r="P50" s="320">
        <f>FŐLAP!$C$10</f>
        <v>0</v>
      </c>
      <c r="Q50" s="322" t="s">
        <v>550</v>
      </c>
    </row>
    <row r="51" spans="1:17" ht="50.1" hidden="1" customHeight="1" x14ac:dyDescent="0.25">
      <c r="A51" s="101" t="s">
        <v>165</v>
      </c>
      <c r="B51" s="337"/>
      <c r="C51" s="413"/>
      <c r="D51" s="244"/>
      <c r="E51" s="244"/>
      <c r="F51" s="244"/>
      <c r="G51" s="244"/>
      <c r="H51" s="434"/>
      <c r="I51" s="245"/>
      <c r="J51" s="245"/>
      <c r="K51" s="337"/>
      <c r="L51" s="249"/>
      <c r="M51" s="250"/>
      <c r="N51" s="98" t="e">
        <f t="shared" si="0"/>
        <v>#DIV/0!</v>
      </c>
      <c r="O51" s="321">
        <f>FŐLAP!$E$8</f>
        <v>0</v>
      </c>
      <c r="P51" s="320">
        <f>FŐLAP!$C$10</f>
        <v>0</v>
      </c>
      <c r="Q51" s="322" t="s">
        <v>550</v>
      </c>
    </row>
    <row r="52" spans="1:17" ht="50.1" hidden="1" customHeight="1" x14ac:dyDescent="0.25">
      <c r="A52" s="100" t="s">
        <v>166</v>
      </c>
      <c r="B52" s="337"/>
      <c r="C52" s="413"/>
      <c r="D52" s="244"/>
      <c r="E52" s="244"/>
      <c r="F52" s="244"/>
      <c r="G52" s="244"/>
      <c r="H52" s="434"/>
      <c r="I52" s="245"/>
      <c r="J52" s="245"/>
      <c r="K52" s="337"/>
      <c r="L52" s="249"/>
      <c r="M52" s="250"/>
      <c r="N52" s="98" t="e">
        <f t="shared" si="0"/>
        <v>#DIV/0!</v>
      </c>
      <c r="O52" s="321">
        <f>FŐLAP!$E$8</f>
        <v>0</v>
      </c>
      <c r="P52" s="320">
        <f>FŐLAP!$C$10</f>
        <v>0</v>
      </c>
      <c r="Q52" s="322" t="s">
        <v>550</v>
      </c>
    </row>
    <row r="53" spans="1:17" ht="50.1" hidden="1" customHeight="1" x14ac:dyDescent="0.25">
      <c r="A53" s="100" t="s">
        <v>167</v>
      </c>
      <c r="B53" s="337"/>
      <c r="C53" s="413"/>
      <c r="D53" s="244"/>
      <c r="E53" s="244"/>
      <c r="F53" s="244"/>
      <c r="G53" s="244"/>
      <c r="H53" s="434"/>
      <c r="I53" s="245"/>
      <c r="J53" s="245"/>
      <c r="K53" s="337"/>
      <c r="L53" s="249"/>
      <c r="M53" s="250"/>
      <c r="N53" s="98" t="e">
        <f t="shared" si="0"/>
        <v>#DIV/0!</v>
      </c>
      <c r="O53" s="321">
        <f>FŐLAP!$E$8</f>
        <v>0</v>
      </c>
      <c r="P53" s="320">
        <f>FŐLAP!$C$10</f>
        <v>0</v>
      </c>
      <c r="Q53" s="322" t="s">
        <v>550</v>
      </c>
    </row>
    <row r="54" spans="1:17" ht="50.1" hidden="1" customHeight="1" x14ac:dyDescent="0.25">
      <c r="A54" s="101" t="s">
        <v>168</v>
      </c>
      <c r="B54" s="337"/>
      <c r="C54" s="413"/>
      <c r="D54" s="244"/>
      <c r="E54" s="244"/>
      <c r="F54" s="244"/>
      <c r="G54" s="244"/>
      <c r="H54" s="434"/>
      <c r="I54" s="245"/>
      <c r="J54" s="245"/>
      <c r="K54" s="337"/>
      <c r="L54" s="249"/>
      <c r="M54" s="250"/>
      <c r="N54" s="98" t="e">
        <f t="shared" si="0"/>
        <v>#DIV/0!</v>
      </c>
      <c r="O54" s="321">
        <f>FŐLAP!$E$8</f>
        <v>0</v>
      </c>
      <c r="P54" s="320">
        <f>FŐLAP!$C$10</f>
        <v>0</v>
      </c>
      <c r="Q54" s="322" t="s">
        <v>550</v>
      </c>
    </row>
    <row r="55" spans="1:17" ht="50.1" hidden="1" customHeight="1" x14ac:dyDescent="0.25">
      <c r="A55" s="100" t="s">
        <v>169</v>
      </c>
      <c r="B55" s="337"/>
      <c r="C55" s="413"/>
      <c r="D55" s="244"/>
      <c r="E55" s="244"/>
      <c r="F55" s="244"/>
      <c r="G55" s="244"/>
      <c r="H55" s="434"/>
      <c r="I55" s="245"/>
      <c r="J55" s="245"/>
      <c r="K55" s="337"/>
      <c r="L55" s="249"/>
      <c r="M55" s="250"/>
      <c r="N55" s="98" t="e">
        <f t="shared" si="0"/>
        <v>#DIV/0!</v>
      </c>
      <c r="O55" s="321">
        <f>FŐLAP!$E$8</f>
        <v>0</v>
      </c>
      <c r="P55" s="320">
        <f>FŐLAP!$C$10</f>
        <v>0</v>
      </c>
      <c r="Q55" s="322" t="s">
        <v>550</v>
      </c>
    </row>
    <row r="56" spans="1:17" ht="50.1" hidden="1" customHeight="1" x14ac:dyDescent="0.25">
      <c r="A56" s="100" t="s">
        <v>170</v>
      </c>
      <c r="B56" s="337"/>
      <c r="C56" s="413"/>
      <c r="D56" s="244"/>
      <c r="E56" s="244"/>
      <c r="F56" s="244"/>
      <c r="G56" s="244"/>
      <c r="H56" s="434"/>
      <c r="I56" s="245"/>
      <c r="J56" s="245"/>
      <c r="K56" s="337"/>
      <c r="L56" s="249"/>
      <c r="M56" s="250"/>
      <c r="N56" s="98" t="e">
        <f t="shared" si="0"/>
        <v>#DIV/0!</v>
      </c>
      <c r="O56" s="321">
        <f>FŐLAP!$E$8</f>
        <v>0</v>
      </c>
      <c r="P56" s="320">
        <f>FŐLAP!$C$10</f>
        <v>0</v>
      </c>
      <c r="Q56" s="322" t="s">
        <v>550</v>
      </c>
    </row>
    <row r="57" spans="1:17" ht="50.1" hidden="1" customHeight="1" x14ac:dyDescent="0.25">
      <c r="A57" s="101" t="s">
        <v>171</v>
      </c>
      <c r="B57" s="337"/>
      <c r="C57" s="413"/>
      <c r="D57" s="244"/>
      <c r="E57" s="244"/>
      <c r="F57" s="244"/>
      <c r="G57" s="244"/>
      <c r="H57" s="434"/>
      <c r="I57" s="245"/>
      <c r="J57" s="245"/>
      <c r="K57" s="337"/>
      <c r="L57" s="249"/>
      <c r="M57" s="250"/>
      <c r="N57" s="98" t="e">
        <f t="shared" si="0"/>
        <v>#DIV/0!</v>
      </c>
      <c r="O57" s="321">
        <f>FŐLAP!$E$8</f>
        <v>0</v>
      </c>
      <c r="P57" s="320">
        <f>FŐLAP!$C$10</f>
        <v>0</v>
      </c>
      <c r="Q57" s="322" t="s">
        <v>550</v>
      </c>
    </row>
    <row r="58" spans="1:17" ht="50.1" hidden="1" customHeight="1" x14ac:dyDescent="0.25">
      <c r="A58" s="100" t="s">
        <v>172</v>
      </c>
      <c r="B58" s="337"/>
      <c r="C58" s="413"/>
      <c r="D58" s="244"/>
      <c r="E58" s="244"/>
      <c r="F58" s="244"/>
      <c r="G58" s="244"/>
      <c r="H58" s="434"/>
      <c r="I58" s="245"/>
      <c r="J58" s="245"/>
      <c r="K58" s="337"/>
      <c r="L58" s="249"/>
      <c r="M58" s="250"/>
      <c r="N58" s="98" t="e">
        <f t="shared" si="0"/>
        <v>#DIV/0!</v>
      </c>
      <c r="O58" s="321">
        <f>FŐLAP!$E$8</f>
        <v>0</v>
      </c>
      <c r="P58" s="320">
        <f>FŐLAP!$C$10</f>
        <v>0</v>
      </c>
      <c r="Q58" s="322" t="s">
        <v>550</v>
      </c>
    </row>
    <row r="59" spans="1:17" ht="50.1" hidden="1" customHeight="1" collapsed="1" x14ac:dyDescent="0.25">
      <c r="A59" s="100" t="s">
        <v>173</v>
      </c>
      <c r="B59" s="337"/>
      <c r="C59" s="413"/>
      <c r="D59" s="244"/>
      <c r="E59" s="244"/>
      <c r="F59" s="244"/>
      <c r="G59" s="244"/>
      <c r="H59" s="434"/>
      <c r="I59" s="245"/>
      <c r="J59" s="245"/>
      <c r="K59" s="337"/>
      <c r="L59" s="249"/>
      <c r="M59" s="250"/>
      <c r="N59" s="98" t="e">
        <f t="shared" si="0"/>
        <v>#DIV/0!</v>
      </c>
      <c r="O59" s="321">
        <f>FŐLAP!$E$8</f>
        <v>0</v>
      </c>
      <c r="P59" s="320">
        <f>FŐLAP!$C$10</f>
        <v>0</v>
      </c>
      <c r="Q59" s="322" t="s">
        <v>550</v>
      </c>
    </row>
    <row r="60" spans="1:17" ht="50.1" hidden="1" customHeight="1" x14ac:dyDescent="0.25">
      <c r="A60" s="100" t="s">
        <v>174</v>
      </c>
      <c r="B60" s="337"/>
      <c r="C60" s="413"/>
      <c r="D60" s="244"/>
      <c r="E60" s="244"/>
      <c r="F60" s="244"/>
      <c r="G60" s="244"/>
      <c r="H60" s="434"/>
      <c r="I60" s="245"/>
      <c r="J60" s="245"/>
      <c r="K60" s="337"/>
      <c r="L60" s="249"/>
      <c r="M60" s="250"/>
      <c r="N60" s="98" t="e">
        <f t="shared" si="0"/>
        <v>#DIV/0!</v>
      </c>
      <c r="O60" s="321">
        <f>FŐLAP!$E$8</f>
        <v>0</v>
      </c>
      <c r="P60" s="320">
        <f>FŐLAP!$C$10</f>
        <v>0</v>
      </c>
      <c r="Q60" s="322" t="s">
        <v>550</v>
      </c>
    </row>
    <row r="61" spans="1:17" ht="50.1" hidden="1" customHeight="1" x14ac:dyDescent="0.25">
      <c r="A61" s="100" t="s">
        <v>175</v>
      </c>
      <c r="B61" s="337"/>
      <c r="C61" s="413"/>
      <c r="D61" s="244"/>
      <c r="E61" s="244"/>
      <c r="F61" s="244"/>
      <c r="G61" s="244"/>
      <c r="H61" s="434"/>
      <c r="I61" s="245"/>
      <c r="J61" s="245"/>
      <c r="K61" s="337"/>
      <c r="L61" s="249"/>
      <c r="M61" s="250"/>
      <c r="N61" s="98" t="e">
        <f t="shared" si="0"/>
        <v>#DIV/0!</v>
      </c>
      <c r="O61" s="321">
        <f>FŐLAP!$E$8</f>
        <v>0</v>
      </c>
      <c r="P61" s="320">
        <f>FŐLAP!$C$10</f>
        <v>0</v>
      </c>
      <c r="Q61" s="322" t="s">
        <v>550</v>
      </c>
    </row>
    <row r="62" spans="1:17" ht="50.1" hidden="1" customHeight="1" x14ac:dyDescent="0.25">
      <c r="A62" s="101" t="s">
        <v>176</v>
      </c>
      <c r="B62" s="337"/>
      <c r="C62" s="413"/>
      <c r="D62" s="244"/>
      <c r="E62" s="244"/>
      <c r="F62" s="244"/>
      <c r="G62" s="244"/>
      <c r="H62" s="434"/>
      <c r="I62" s="245"/>
      <c r="J62" s="245"/>
      <c r="K62" s="337"/>
      <c r="L62" s="249"/>
      <c r="M62" s="250"/>
      <c r="N62" s="98" t="e">
        <f t="shared" si="0"/>
        <v>#DIV/0!</v>
      </c>
      <c r="O62" s="321">
        <f>FŐLAP!$E$8</f>
        <v>0</v>
      </c>
      <c r="P62" s="320">
        <f>FŐLAP!$C$10</f>
        <v>0</v>
      </c>
      <c r="Q62" s="322" t="s">
        <v>550</v>
      </c>
    </row>
    <row r="63" spans="1:17" ht="50.1" hidden="1" customHeight="1" x14ac:dyDescent="0.25">
      <c r="A63" s="100" t="s">
        <v>177</v>
      </c>
      <c r="B63" s="337"/>
      <c r="C63" s="413"/>
      <c r="D63" s="244"/>
      <c r="E63" s="244"/>
      <c r="F63" s="244"/>
      <c r="G63" s="244"/>
      <c r="H63" s="434"/>
      <c r="I63" s="245"/>
      <c r="J63" s="245"/>
      <c r="K63" s="337"/>
      <c r="L63" s="249"/>
      <c r="M63" s="250"/>
      <c r="N63" s="98" t="e">
        <f t="shared" si="0"/>
        <v>#DIV/0!</v>
      </c>
      <c r="O63" s="321">
        <f>FŐLAP!$E$8</f>
        <v>0</v>
      </c>
      <c r="P63" s="320">
        <f>FŐLAP!$C$10</f>
        <v>0</v>
      </c>
      <c r="Q63" s="322" t="s">
        <v>550</v>
      </c>
    </row>
    <row r="64" spans="1:17" ht="50.1" hidden="1" customHeight="1" x14ac:dyDescent="0.25">
      <c r="A64" s="100" t="s">
        <v>178</v>
      </c>
      <c r="B64" s="337"/>
      <c r="C64" s="413"/>
      <c r="D64" s="244"/>
      <c r="E64" s="244"/>
      <c r="F64" s="244"/>
      <c r="G64" s="244"/>
      <c r="H64" s="434"/>
      <c r="I64" s="245"/>
      <c r="J64" s="245"/>
      <c r="K64" s="337"/>
      <c r="L64" s="249"/>
      <c r="M64" s="250"/>
      <c r="N64" s="98" t="e">
        <f t="shared" si="0"/>
        <v>#DIV/0!</v>
      </c>
      <c r="O64" s="321">
        <f>FŐLAP!$E$8</f>
        <v>0</v>
      </c>
      <c r="P64" s="320">
        <f>FŐLAP!$C$10</f>
        <v>0</v>
      </c>
      <c r="Q64" s="322" t="s">
        <v>550</v>
      </c>
    </row>
    <row r="65" spans="1:17" ht="50.1" hidden="1" customHeight="1" x14ac:dyDescent="0.25">
      <c r="A65" s="101" t="s">
        <v>179</v>
      </c>
      <c r="B65" s="337"/>
      <c r="C65" s="413"/>
      <c r="D65" s="244"/>
      <c r="E65" s="244"/>
      <c r="F65" s="244"/>
      <c r="G65" s="244"/>
      <c r="H65" s="434"/>
      <c r="I65" s="245"/>
      <c r="J65" s="245"/>
      <c r="K65" s="337"/>
      <c r="L65" s="249"/>
      <c r="M65" s="250"/>
      <c r="N65" s="98" t="e">
        <f t="shared" si="0"/>
        <v>#DIV/0!</v>
      </c>
      <c r="O65" s="321">
        <f>FŐLAP!$E$8</f>
        <v>0</v>
      </c>
      <c r="P65" s="320">
        <f>FŐLAP!$C$10</f>
        <v>0</v>
      </c>
      <c r="Q65" s="322" t="s">
        <v>550</v>
      </c>
    </row>
    <row r="66" spans="1:17" ht="50.1" hidden="1" customHeight="1" x14ac:dyDescent="0.25">
      <c r="A66" s="100" t="s">
        <v>180</v>
      </c>
      <c r="B66" s="337"/>
      <c r="C66" s="413"/>
      <c r="D66" s="244"/>
      <c r="E66" s="244"/>
      <c r="F66" s="244"/>
      <c r="G66" s="244"/>
      <c r="H66" s="434"/>
      <c r="I66" s="245"/>
      <c r="J66" s="245"/>
      <c r="K66" s="337"/>
      <c r="L66" s="249"/>
      <c r="M66" s="250"/>
      <c r="N66" s="98" t="e">
        <f t="shared" si="0"/>
        <v>#DIV/0!</v>
      </c>
      <c r="O66" s="321">
        <f>FŐLAP!$E$8</f>
        <v>0</v>
      </c>
      <c r="P66" s="320">
        <f>FŐLAP!$C$10</f>
        <v>0</v>
      </c>
      <c r="Q66" s="322" t="s">
        <v>550</v>
      </c>
    </row>
    <row r="67" spans="1:17" ht="50.1" hidden="1" customHeight="1" x14ac:dyDescent="0.25">
      <c r="A67" s="100" t="s">
        <v>181</v>
      </c>
      <c r="B67" s="337"/>
      <c r="C67" s="413"/>
      <c r="D67" s="244"/>
      <c r="E67" s="244"/>
      <c r="F67" s="244"/>
      <c r="G67" s="244"/>
      <c r="H67" s="434"/>
      <c r="I67" s="245"/>
      <c r="J67" s="245"/>
      <c r="K67" s="337"/>
      <c r="L67" s="249"/>
      <c r="M67" s="250"/>
      <c r="N67" s="98" t="e">
        <f t="shared" si="0"/>
        <v>#DIV/0!</v>
      </c>
      <c r="O67" s="321">
        <f>FŐLAP!$E$8</f>
        <v>0</v>
      </c>
      <c r="P67" s="320">
        <f>FŐLAP!$C$10</f>
        <v>0</v>
      </c>
      <c r="Q67" s="322" t="s">
        <v>550</v>
      </c>
    </row>
    <row r="68" spans="1:17" ht="50.1" hidden="1" customHeight="1" x14ac:dyDescent="0.25">
      <c r="A68" s="101" t="s">
        <v>182</v>
      </c>
      <c r="B68" s="337"/>
      <c r="C68" s="413"/>
      <c r="D68" s="244"/>
      <c r="E68" s="244"/>
      <c r="F68" s="244"/>
      <c r="G68" s="244"/>
      <c r="H68" s="434"/>
      <c r="I68" s="245"/>
      <c r="J68" s="245"/>
      <c r="K68" s="337"/>
      <c r="L68" s="249"/>
      <c r="M68" s="250"/>
      <c r="N68" s="98" t="e">
        <f t="shared" si="0"/>
        <v>#DIV/0!</v>
      </c>
      <c r="O68" s="321">
        <f>FŐLAP!$E$8</f>
        <v>0</v>
      </c>
      <c r="P68" s="320">
        <f>FŐLAP!$C$10</f>
        <v>0</v>
      </c>
      <c r="Q68" s="322" t="s">
        <v>550</v>
      </c>
    </row>
    <row r="69" spans="1:17" ht="50.1" hidden="1" customHeight="1" x14ac:dyDescent="0.25">
      <c r="A69" s="100" t="s">
        <v>183</v>
      </c>
      <c r="B69" s="337"/>
      <c r="C69" s="413"/>
      <c r="D69" s="244"/>
      <c r="E69" s="244"/>
      <c r="F69" s="244"/>
      <c r="G69" s="244"/>
      <c r="H69" s="434"/>
      <c r="I69" s="245"/>
      <c r="J69" s="245"/>
      <c r="K69" s="337"/>
      <c r="L69" s="249"/>
      <c r="M69" s="250"/>
      <c r="N69" s="98" t="e">
        <f t="shared" si="0"/>
        <v>#DIV/0!</v>
      </c>
      <c r="O69" s="321">
        <f>FŐLAP!$E$8</f>
        <v>0</v>
      </c>
      <c r="P69" s="320">
        <f>FŐLAP!$C$10</f>
        <v>0</v>
      </c>
      <c r="Q69" s="322" t="s">
        <v>550</v>
      </c>
    </row>
    <row r="70" spans="1:17" ht="50.1" hidden="1" customHeight="1" collapsed="1" x14ac:dyDescent="0.25">
      <c r="A70" s="100" t="s">
        <v>184</v>
      </c>
      <c r="B70" s="337"/>
      <c r="C70" s="413"/>
      <c r="D70" s="244"/>
      <c r="E70" s="244"/>
      <c r="F70" s="244"/>
      <c r="G70" s="244"/>
      <c r="H70" s="434"/>
      <c r="I70" s="245"/>
      <c r="J70" s="245"/>
      <c r="K70" s="337"/>
      <c r="L70" s="249"/>
      <c r="M70" s="250"/>
      <c r="N70" s="98" t="e">
        <f t="shared" si="0"/>
        <v>#DIV/0!</v>
      </c>
      <c r="O70" s="321">
        <f>FŐLAP!$E$8</f>
        <v>0</v>
      </c>
      <c r="P70" s="320">
        <f>FŐLAP!$C$10</f>
        <v>0</v>
      </c>
      <c r="Q70" s="322" t="s">
        <v>550</v>
      </c>
    </row>
    <row r="71" spans="1:17" ht="50.1" hidden="1" customHeight="1" x14ac:dyDescent="0.25">
      <c r="A71" s="101" t="s">
        <v>185</v>
      </c>
      <c r="B71" s="337"/>
      <c r="C71" s="413"/>
      <c r="D71" s="244"/>
      <c r="E71" s="244"/>
      <c r="F71" s="244"/>
      <c r="G71" s="244"/>
      <c r="H71" s="434"/>
      <c r="I71" s="245"/>
      <c r="J71" s="245"/>
      <c r="K71" s="337"/>
      <c r="L71" s="249"/>
      <c r="M71" s="250"/>
      <c r="N71" s="98" t="e">
        <f t="shared" si="0"/>
        <v>#DIV/0!</v>
      </c>
      <c r="O71" s="321">
        <f>FŐLAP!$E$8</f>
        <v>0</v>
      </c>
      <c r="P71" s="320">
        <f>FŐLAP!$C$10</f>
        <v>0</v>
      </c>
      <c r="Q71" s="322" t="s">
        <v>550</v>
      </c>
    </row>
    <row r="72" spans="1:17" ht="50.1" hidden="1" customHeight="1" x14ac:dyDescent="0.25">
      <c r="A72" s="100" t="s">
        <v>186</v>
      </c>
      <c r="B72" s="337"/>
      <c r="C72" s="413"/>
      <c r="D72" s="244"/>
      <c r="E72" s="244"/>
      <c r="F72" s="244"/>
      <c r="G72" s="244"/>
      <c r="H72" s="434"/>
      <c r="I72" s="245"/>
      <c r="J72" s="245"/>
      <c r="K72" s="337"/>
      <c r="L72" s="249"/>
      <c r="M72" s="250"/>
      <c r="N72" s="98" t="e">
        <f t="shared" si="0"/>
        <v>#DIV/0!</v>
      </c>
      <c r="O72" s="321">
        <f>FŐLAP!$E$8</f>
        <v>0</v>
      </c>
      <c r="P72" s="320">
        <f>FŐLAP!$C$10</f>
        <v>0</v>
      </c>
      <c r="Q72" s="322" t="s">
        <v>550</v>
      </c>
    </row>
    <row r="73" spans="1:17" ht="50.1" hidden="1" customHeight="1" x14ac:dyDescent="0.25">
      <c r="A73" s="100" t="s">
        <v>187</v>
      </c>
      <c r="B73" s="337"/>
      <c r="C73" s="413"/>
      <c r="D73" s="244"/>
      <c r="E73" s="244"/>
      <c r="F73" s="244"/>
      <c r="G73" s="244"/>
      <c r="H73" s="434"/>
      <c r="I73" s="245"/>
      <c r="J73" s="245"/>
      <c r="K73" s="337"/>
      <c r="L73" s="249"/>
      <c r="M73" s="250"/>
      <c r="N73" s="98" t="e">
        <f t="shared" si="0"/>
        <v>#DIV/0!</v>
      </c>
      <c r="O73" s="321">
        <f>FŐLAP!$E$8</f>
        <v>0</v>
      </c>
      <c r="P73" s="320">
        <f>FŐLAP!$C$10</f>
        <v>0</v>
      </c>
      <c r="Q73" s="322" t="s">
        <v>550</v>
      </c>
    </row>
    <row r="74" spans="1:17" ht="50.1" hidden="1" customHeight="1" x14ac:dyDescent="0.25">
      <c r="A74" s="101" t="s">
        <v>188</v>
      </c>
      <c r="B74" s="337"/>
      <c r="C74" s="413"/>
      <c r="D74" s="244"/>
      <c r="E74" s="244"/>
      <c r="F74" s="244"/>
      <c r="G74" s="244"/>
      <c r="H74" s="434"/>
      <c r="I74" s="245"/>
      <c r="J74" s="245"/>
      <c r="K74" s="337"/>
      <c r="L74" s="249"/>
      <c r="M74" s="250"/>
      <c r="N74" s="98" t="e">
        <f t="shared" ref="N74:N137" si="1">IF(M74&lt;0,0,1-(M74/L74))</f>
        <v>#DIV/0!</v>
      </c>
      <c r="O74" s="321">
        <f>FŐLAP!$E$8</f>
        <v>0</v>
      </c>
      <c r="P74" s="320">
        <f>FŐLAP!$C$10</f>
        <v>0</v>
      </c>
      <c r="Q74" s="322" t="s">
        <v>550</v>
      </c>
    </row>
    <row r="75" spans="1:17" ht="50.1" hidden="1" customHeight="1" x14ac:dyDescent="0.25">
      <c r="A75" s="100" t="s">
        <v>189</v>
      </c>
      <c r="B75" s="337"/>
      <c r="C75" s="413"/>
      <c r="D75" s="244"/>
      <c r="E75" s="244"/>
      <c r="F75" s="244"/>
      <c r="G75" s="244"/>
      <c r="H75" s="434"/>
      <c r="I75" s="245"/>
      <c r="J75" s="245"/>
      <c r="K75" s="337"/>
      <c r="L75" s="249"/>
      <c r="M75" s="250"/>
      <c r="N75" s="98" t="e">
        <f t="shared" si="1"/>
        <v>#DIV/0!</v>
      </c>
      <c r="O75" s="321">
        <f>FŐLAP!$E$8</f>
        <v>0</v>
      </c>
      <c r="P75" s="320">
        <f>FŐLAP!$C$10</f>
        <v>0</v>
      </c>
      <c r="Q75" s="322" t="s">
        <v>550</v>
      </c>
    </row>
    <row r="76" spans="1:17" ht="50.1" hidden="1" customHeight="1" x14ac:dyDescent="0.25">
      <c r="A76" s="100" t="s">
        <v>190</v>
      </c>
      <c r="B76" s="337"/>
      <c r="C76" s="413"/>
      <c r="D76" s="244"/>
      <c r="E76" s="244"/>
      <c r="F76" s="244"/>
      <c r="G76" s="244"/>
      <c r="H76" s="434"/>
      <c r="I76" s="245"/>
      <c r="J76" s="245"/>
      <c r="K76" s="337"/>
      <c r="L76" s="249"/>
      <c r="M76" s="250"/>
      <c r="N76" s="98" t="e">
        <f t="shared" si="1"/>
        <v>#DIV/0!</v>
      </c>
      <c r="O76" s="321">
        <f>FŐLAP!$E$8</f>
        <v>0</v>
      </c>
      <c r="P76" s="320">
        <f>FŐLAP!$C$10</f>
        <v>0</v>
      </c>
      <c r="Q76" s="322" t="s">
        <v>550</v>
      </c>
    </row>
    <row r="77" spans="1:17" ht="50.1" hidden="1" customHeight="1" x14ac:dyDescent="0.25">
      <c r="A77" s="100" t="s">
        <v>191</v>
      </c>
      <c r="B77" s="337"/>
      <c r="C77" s="413"/>
      <c r="D77" s="244"/>
      <c r="E77" s="244"/>
      <c r="F77" s="244"/>
      <c r="G77" s="244"/>
      <c r="H77" s="434"/>
      <c r="I77" s="245"/>
      <c r="J77" s="245"/>
      <c r="K77" s="337"/>
      <c r="L77" s="249"/>
      <c r="M77" s="250"/>
      <c r="N77" s="98" t="e">
        <f t="shared" si="1"/>
        <v>#DIV/0!</v>
      </c>
      <c r="O77" s="321">
        <f>FŐLAP!$E$8</f>
        <v>0</v>
      </c>
      <c r="P77" s="320">
        <f>FŐLAP!$C$10</f>
        <v>0</v>
      </c>
      <c r="Q77" s="322" t="s">
        <v>550</v>
      </c>
    </row>
    <row r="78" spans="1:17" ht="50.1" hidden="1" customHeight="1" x14ac:dyDescent="0.25">
      <c r="A78" s="100" t="s">
        <v>192</v>
      </c>
      <c r="B78" s="337"/>
      <c r="C78" s="413"/>
      <c r="D78" s="244"/>
      <c r="E78" s="244"/>
      <c r="F78" s="244"/>
      <c r="G78" s="244"/>
      <c r="H78" s="434"/>
      <c r="I78" s="245"/>
      <c r="J78" s="245"/>
      <c r="K78" s="337"/>
      <c r="L78" s="249"/>
      <c r="M78" s="250"/>
      <c r="N78" s="98" t="e">
        <f t="shared" si="1"/>
        <v>#DIV/0!</v>
      </c>
      <c r="O78" s="321">
        <f>FŐLAP!$E$8</f>
        <v>0</v>
      </c>
      <c r="P78" s="320">
        <f>FŐLAP!$C$10</f>
        <v>0</v>
      </c>
      <c r="Q78" s="322" t="s">
        <v>550</v>
      </c>
    </row>
    <row r="79" spans="1:17" ht="50.1" hidden="1" customHeight="1" x14ac:dyDescent="0.25">
      <c r="A79" s="101" t="s">
        <v>193</v>
      </c>
      <c r="B79" s="337"/>
      <c r="C79" s="413"/>
      <c r="D79" s="244"/>
      <c r="E79" s="244"/>
      <c r="F79" s="244"/>
      <c r="G79" s="244"/>
      <c r="H79" s="434"/>
      <c r="I79" s="245"/>
      <c r="J79" s="245"/>
      <c r="K79" s="337"/>
      <c r="L79" s="249"/>
      <c r="M79" s="250"/>
      <c r="N79" s="98" t="e">
        <f t="shared" si="1"/>
        <v>#DIV/0!</v>
      </c>
      <c r="O79" s="321">
        <f>FŐLAP!$E$8</f>
        <v>0</v>
      </c>
      <c r="P79" s="320">
        <f>FŐLAP!$C$10</f>
        <v>0</v>
      </c>
      <c r="Q79" s="322" t="s">
        <v>550</v>
      </c>
    </row>
    <row r="80" spans="1:17" ht="50.1" hidden="1" customHeight="1" x14ac:dyDescent="0.25">
      <c r="A80" s="100" t="s">
        <v>194</v>
      </c>
      <c r="B80" s="337"/>
      <c r="C80" s="413"/>
      <c r="D80" s="244"/>
      <c r="E80" s="244"/>
      <c r="F80" s="244"/>
      <c r="G80" s="244"/>
      <c r="H80" s="434"/>
      <c r="I80" s="245"/>
      <c r="J80" s="245"/>
      <c r="K80" s="337"/>
      <c r="L80" s="249"/>
      <c r="M80" s="250"/>
      <c r="N80" s="98" t="e">
        <f t="shared" si="1"/>
        <v>#DIV/0!</v>
      </c>
      <c r="O80" s="321">
        <f>FŐLAP!$E$8</f>
        <v>0</v>
      </c>
      <c r="P80" s="320">
        <f>FŐLAP!$C$10</f>
        <v>0</v>
      </c>
      <c r="Q80" s="322" t="s">
        <v>550</v>
      </c>
    </row>
    <row r="81" spans="1:17" ht="50.1" hidden="1" customHeight="1" collapsed="1" x14ac:dyDescent="0.25">
      <c r="A81" s="100" t="s">
        <v>195</v>
      </c>
      <c r="B81" s="337"/>
      <c r="C81" s="413"/>
      <c r="D81" s="244"/>
      <c r="E81" s="244"/>
      <c r="F81" s="244"/>
      <c r="G81" s="244"/>
      <c r="H81" s="434"/>
      <c r="I81" s="245"/>
      <c r="J81" s="245"/>
      <c r="K81" s="337"/>
      <c r="L81" s="249"/>
      <c r="M81" s="250"/>
      <c r="N81" s="98" t="e">
        <f t="shared" si="1"/>
        <v>#DIV/0!</v>
      </c>
      <c r="O81" s="321">
        <f>FŐLAP!$E$8</f>
        <v>0</v>
      </c>
      <c r="P81" s="320">
        <f>FŐLAP!$C$10</f>
        <v>0</v>
      </c>
      <c r="Q81" s="322" t="s">
        <v>550</v>
      </c>
    </row>
    <row r="82" spans="1:17" ht="50.1" hidden="1" customHeight="1" x14ac:dyDescent="0.25">
      <c r="A82" s="101" t="s">
        <v>196</v>
      </c>
      <c r="B82" s="337"/>
      <c r="C82" s="413"/>
      <c r="D82" s="244"/>
      <c r="E82" s="244"/>
      <c r="F82" s="244"/>
      <c r="G82" s="244"/>
      <c r="H82" s="434"/>
      <c r="I82" s="245"/>
      <c r="J82" s="245"/>
      <c r="K82" s="337"/>
      <c r="L82" s="249"/>
      <c r="M82" s="250"/>
      <c r="N82" s="98" t="e">
        <f t="shared" si="1"/>
        <v>#DIV/0!</v>
      </c>
      <c r="O82" s="321">
        <f>FŐLAP!$E$8</f>
        <v>0</v>
      </c>
      <c r="P82" s="320">
        <f>FŐLAP!$C$10</f>
        <v>0</v>
      </c>
      <c r="Q82" s="322" t="s">
        <v>550</v>
      </c>
    </row>
    <row r="83" spans="1:17" ht="50.1" hidden="1" customHeight="1" x14ac:dyDescent="0.25">
      <c r="A83" s="100" t="s">
        <v>197</v>
      </c>
      <c r="B83" s="337"/>
      <c r="C83" s="413"/>
      <c r="D83" s="244"/>
      <c r="E83" s="244"/>
      <c r="F83" s="244"/>
      <c r="G83" s="244"/>
      <c r="H83" s="434"/>
      <c r="I83" s="245"/>
      <c r="J83" s="245"/>
      <c r="K83" s="337"/>
      <c r="L83" s="249"/>
      <c r="M83" s="250"/>
      <c r="N83" s="98" t="e">
        <f t="shared" si="1"/>
        <v>#DIV/0!</v>
      </c>
      <c r="O83" s="321">
        <f>FŐLAP!$E$8</f>
        <v>0</v>
      </c>
      <c r="P83" s="320">
        <f>FŐLAP!$C$10</f>
        <v>0</v>
      </c>
      <c r="Q83" s="322" t="s">
        <v>550</v>
      </c>
    </row>
    <row r="84" spans="1:17" ht="50.1" hidden="1" customHeight="1" x14ac:dyDescent="0.25">
      <c r="A84" s="100" t="s">
        <v>198</v>
      </c>
      <c r="B84" s="337"/>
      <c r="C84" s="413"/>
      <c r="D84" s="244"/>
      <c r="E84" s="244"/>
      <c r="F84" s="244"/>
      <c r="G84" s="244"/>
      <c r="H84" s="434"/>
      <c r="I84" s="245"/>
      <c r="J84" s="245"/>
      <c r="K84" s="337"/>
      <c r="L84" s="249"/>
      <c r="M84" s="250"/>
      <c r="N84" s="98" t="e">
        <f t="shared" si="1"/>
        <v>#DIV/0!</v>
      </c>
      <c r="O84" s="321">
        <f>FŐLAP!$E$8</f>
        <v>0</v>
      </c>
      <c r="P84" s="320">
        <f>FŐLAP!$C$10</f>
        <v>0</v>
      </c>
      <c r="Q84" s="322" t="s">
        <v>550</v>
      </c>
    </row>
    <row r="85" spans="1:17" ht="50.1" hidden="1" customHeight="1" x14ac:dyDescent="0.25">
      <c r="A85" s="101" t="s">
        <v>199</v>
      </c>
      <c r="B85" s="337"/>
      <c r="C85" s="413"/>
      <c r="D85" s="244"/>
      <c r="E85" s="244"/>
      <c r="F85" s="244"/>
      <c r="G85" s="244"/>
      <c r="H85" s="434"/>
      <c r="I85" s="245"/>
      <c r="J85" s="245"/>
      <c r="K85" s="337"/>
      <c r="L85" s="249"/>
      <c r="M85" s="250"/>
      <c r="N85" s="98" t="e">
        <f t="shared" si="1"/>
        <v>#DIV/0!</v>
      </c>
      <c r="O85" s="321">
        <f>FŐLAP!$E$8</f>
        <v>0</v>
      </c>
      <c r="P85" s="320">
        <f>FŐLAP!$C$10</f>
        <v>0</v>
      </c>
      <c r="Q85" s="322" t="s">
        <v>550</v>
      </c>
    </row>
    <row r="86" spans="1:17" ht="50.1" hidden="1" customHeight="1" x14ac:dyDescent="0.25">
      <c r="A86" s="100" t="s">
        <v>200</v>
      </c>
      <c r="B86" s="337"/>
      <c r="C86" s="413"/>
      <c r="D86" s="244"/>
      <c r="E86" s="244"/>
      <c r="F86" s="244"/>
      <c r="G86" s="244"/>
      <c r="H86" s="434"/>
      <c r="I86" s="245"/>
      <c r="J86" s="245"/>
      <c r="K86" s="337"/>
      <c r="L86" s="249"/>
      <c r="M86" s="250"/>
      <c r="N86" s="98" t="e">
        <f t="shared" si="1"/>
        <v>#DIV/0!</v>
      </c>
      <c r="O86" s="321">
        <f>FŐLAP!$E$8</f>
        <v>0</v>
      </c>
      <c r="P86" s="320">
        <f>FŐLAP!$C$10</f>
        <v>0</v>
      </c>
      <c r="Q86" s="322" t="s">
        <v>550</v>
      </c>
    </row>
    <row r="87" spans="1:17" ht="50.1" hidden="1" customHeight="1" x14ac:dyDescent="0.25">
      <c r="A87" s="100" t="s">
        <v>201</v>
      </c>
      <c r="B87" s="337"/>
      <c r="C87" s="413"/>
      <c r="D87" s="244"/>
      <c r="E87" s="244"/>
      <c r="F87" s="244"/>
      <c r="G87" s="244"/>
      <c r="H87" s="434"/>
      <c r="I87" s="245"/>
      <c r="J87" s="245"/>
      <c r="K87" s="337"/>
      <c r="L87" s="249"/>
      <c r="M87" s="250"/>
      <c r="N87" s="98" t="e">
        <f t="shared" si="1"/>
        <v>#DIV/0!</v>
      </c>
      <c r="O87" s="321">
        <f>FŐLAP!$E$8</f>
        <v>0</v>
      </c>
      <c r="P87" s="320">
        <f>FŐLAP!$C$10</f>
        <v>0</v>
      </c>
      <c r="Q87" s="322" t="s">
        <v>550</v>
      </c>
    </row>
    <row r="88" spans="1:17" ht="50.1" hidden="1" customHeight="1" x14ac:dyDescent="0.25">
      <c r="A88" s="101" t="s">
        <v>202</v>
      </c>
      <c r="B88" s="337"/>
      <c r="C88" s="413"/>
      <c r="D88" s="244"/>
      <c r="E88" s="244"/>
      <c r="F88" s="244"/>
      <c r="G88" s="244"/>
      <c r="H88" s="434"/>
      <c r="I88" s="245"/>
      <c r="J88" s="245"/>
      <c r="K88" s="337"/>
      <c r="L88" s="249"/>
      <c r="M88" s="250"/>
      <c r="N88" s="98" t="e">
        <f t="shared" si="1"/>
        <v>#DIV/0!</v>
      </c>
      <c r="O88" s="321">
        <f>FŐLAP!$E$8</f>
        <v>0</v>
      </c>
      <c r="P88" s="320">
        <f>FŐLAP!$C$10</f>
        <v>0</v>
      </c>
      <c r="Q88" s="322" t="s">
        <v>550</v>
      </c>
    </row>
    <row r="89" spans="1:17" ht="50.1" hidden="1" customHeight="1" x14ac:dyDescent="0.25">
      <c r="A89" s="100" t="s">
        <v>203</v>
      </c>
      <c r="B89" s="337"/>
      <c r="C89" s="413"/>
      <c r="D89" s="244"/>
      <c r="E89" s="244"/>
      <c r="F89" s="244"/>
      <c r="G89" s="244"/>
      <c r="H89" s="434"/>
      <c r="I89" s="245"/>
      <c r="J89" s="245"/>
      <c r="K89" s="337"/>
      <c r="L89" s="249"/>
      <c r="M89" s="250"/>
      <c r="N89" s="98" t="e">
        <f t="shared" si="1"/>
        <v>#DIV/0!</v>
      </c>
      <c r="O89" s="321">
        <f>FŐLAP!$E$8</f>
        <v>0</v>
      </c>
      <c r="P89" s="320">
        <f>FŐLAP!$C$10</f>
        <v>0</v>
      </c>
      <c r="Q89" s="322" t="s">
        <v>550</v>
      </c>
    </row>
    <row r="90" spans="1:17" ht="50.1" hidden="1" customHeight="1" x14ac:dyDescent="0.25">
      <c r="A90" s="100" t="s">
        <v>204</v>
      </c>
      <c r="B90" s="337"/>
      <c r="C90" s="413"/>
      <c r="D90" s="244"/>
      <c r="E90" s="244"/>
      <c r="F90" s="244"/>
      <c r="G90" s="244"/>
      <c r="H90" s="434"/>
      <c r="I90" s="245"/>
      <c r="J90" s="245"/>
      <c r="K90" s="337"/>
      <c r="L90" s="249"/>
      <c r="M90" s="250"/>
      <c r="N90" s="98" t="e">
        <f t="shared" si="1"/>
        <v>#DIV/0!</v>
      </c>
      <c r="O90" s="321">
        <f>FŐLAP!$E$8</f>
        <v>0</v>
      </c>
      <c r="P90" s="320">
        <f>FŐLAP!$C$10</f>
        <v>0</v>
      </c>
      <c r="Q90" s="322" t="s">
        <v>550</v>
      </c>
    </row>
    <row r="91" spans="1:17" ht="50.1" hidden="1" customHeight="1" x14ac:dyDescent="0.25">
      <c r="A91" s="101" t="s">
        <v>205</v>
      </c>
      <c r="B91" s="337"/>
      <c r="C91" s="413"/>
      <c r="D91" s="244"/>
      <c r="E91" s="244"/>
      <c r="F91" s="244"/>
      <c r="G91" s="244"/>
      <c r="H91" s="434"/>
      <c r="I91" s="245"/>
      <c r="J91" s="245"/>
      <c r="K91" s="337"/>
      <c r="L91" s="249"/>
      <c r="M91" s="250"/>
      <c r="N91" s="98" t="e">
        <f t="shared" si="1"/>
        <v>#DIV/0!</v>
      </c>
      <c r="O91" s="321">
        <f>FŐLAP!$E$8</f>
        <v>0</v>
      </c>
      <c r="P91" s="320">
        <f>FŐLAP!$C$10</f>
        <v>0</v>
      </c>
      <c r="Q91" s="322" t="s">
        <v>550</v>
      </c>
    </row>
    <row r="92" spans="1:17" ht="50.1" hidden="1" customHeight="1" x14ac:dyDescent="0.25">
      <c r="A92" s="100" t="s">
        <v>206</v>
      </c>
      <c r="B92" s="337"/>
      <c r="C92" s="413"/>
      <c r="D92" s="244"/>
      <c r="E92" s="244"/>
      <c r="F92" s="244"/>
      <c r="G92" s="244"/>
      <c r="H92" s="434"/>
      <c r="I92" s="245"/>
      <c r="J92" s="245"/>
      <c r="K92" s="337"/>
      <c r="L92" s="249"/>
      <c r="M92" s="250"/>
      <c r="N92" s="98" t="e">
        <f t="shared" si="1"/>
        <v>#DIV/0!</v>
      </c>
      <c r="O92" s="321">
        <f>FŐLAP!$E$8</f>
        <v>0</v>
      </c>
      <c r="P92" s="320">
        <f>FŐLAP!$C$10</f>
        <v>0</v>
      </c>
      <c r="Q92" s="322" t="s">
        <v>550</v>
      </c>
    </row>
    <row r="93" spans="1:17" ht="50.1" hidden="1" customHeight="1" x14ac:dyDescent="0.25">
      <c r="A93" s="100" t="s">
        <v>207</v>
      </c>
      <c r="B93" s="337"/>
      <c r="C93" s="413"/>
      <c r="D93" s="244"/>
      <c r="E93" s="244"/>
      <c r="F93" s="244"/>
      <c r="G93" s="244"/>
      <c r="H93" s="434"/>
      <c r="I93" s="245"/>
      <c r="J93" s="245"/>
      <c r="K93" s="337"/>
      <c r="L93" s="249"/>
      <c r="M93" s="250"/>
      <c r="N93" s="98" t="e">
        <f t="shared" si="1"/>
        <v>#DIV/0!</v>
      </c>
      <c r="O93" s="321">
        <f>FŐLAP!$E$8</f>
        <v>0</v>
      </c>
      <c r="P93" s="320">
        <f>FŐLAP!$C$10</f>
        <v>0</v>
      </c>
      <c r="Q93" s="322" t="s">
        <v>550</v>
      </c>
    </row>
    <row r="94" spans="1:17" ht="50.1" hidden="1" customHeight="1" x14ac:dyDescent="0.25">
      <c r="A94" s="100" t="s">
        <v>208</v>
      </c>
      <c r="B94" s="337"/>
      <c r="C94" s="413"/>
      <c r="D94" s="244"/>
      <c r="E94" s="244"/>
      <c r="F94" s="244"/>
      <c r="G94" s="244"/>
      <c r="H94" s="434"/>
      <c r="I94" s="245"/>
      <c r="J94" s="245"/>
      <c r="K94" s="337"/>
      <c r="L94" s="249"/>
      <c r="M94" s="250"/>
      <c r="N94" s="98" t="e">
        <f t="shared" si="1"/>
        <v>#DIV/0!</v>
      </c>
      <c r="O94" s="321">
        <f>FŐLAP!$E$8</f>
        <v>0</v>
      </c>
      <c r="P94" s="320">
        <f>FŐLAP!$C$10</f>
        <v>0</v>
      </c>
      <c r="Q94" s="322" t="s">
        <v>550</v>
      </c>
    </row>
    <row r="95" spans="1:17" ht="50.1" hidden="1" customHeight="1" x14ac:dyDescent="0.25">
      <c r="A95" s="100" t="s">
        <v>209</v>
      </c>
      <c r="B95" s="337"/>
      <c r="C95" s="413"/>
      <c r="D95" s="244"/>
      <c r="E95" s="244"/>
      <c r="F95" s="244"/>
      <c r="G95" s="244"/>
      <c r="H95" s="434"/>
      <c r="I95" s="245"/>
      <c r="J95" s="245"/>
      <c r="K95" s="337"/>
      <c r="L95" s="249"/>
      <c r="M95" s="250"/>
      <c r="N95" s="98" t="e">
        <f t="shared" si="1"/>
        <v>#DIV/0!</v>
      </c>
      <c r="O95" s="321">
        <f>FŐLAP!$E$8</f>
        <v>0</v>
      </c>
      <c r="P95" s="320">
        <f>FŐLAP!$C$10</f>
        <v>0</v>
      </c>
      <c r="Q95" s="322" t="s">
        <v>550</v>
      </c>
    </row>
    <row r="96" spans="1:17" ht="50.1" hidden="1" customHeight="1" x14ac:dyDescent="0.25">
      <c r="A96" s="101" t="s">
        <v>210</v>
      </c>
      <c r="B96" s="337"/>
      <c r="C96" s="413"/>
      <c r="D96" s="244"/>
      <c r="E96" s="244"/>
      <c r="F96" s="244"/>
      <c r="G96" s="244"/>
      <c r="H96" s="434"/>
      <c r="I96" s="245"/>
      <c r="J96" s="245"/>
      <c r="K96" s="337"/>
      <c r="L96" s="249"/>
      <c r="M96" s="250"/>
      <c r="N96" s="98" t="e">
        <f t="shared" si="1"/>
        <v>#DIV/0!</v>
      </c>
      <c r="O96" s="321">
        <f>FŐLAP!$E$8</f>
        <v>0</v>
      </c>
      <c r="P96" s="320">
        <f>FŐLAP!$C$10</f>
        <v>0</v>
      </c>
      <c r="Q96" s="322" t="s">
        <v>550</v>
      </c>
    </row>
    <row r="97" spans="1:17" ht="50.1" hidden="1" customHeight="1" x14ac:dyDescent="0.25">
      <c r="A97" s="100" t="s">
        <v>211</v>
      </c>
      <c r="B97" s="337"/>
      <c r="C97" s="413"/>
      <c r="D97" s="244"/>
      <c r="E97" s="244"/>
      <c r="F97" s="244"/>
      <c r="G97" s="244"/>
      <c r="H97" s="434"/>
      <c r="I97" s="245"/>
      <c r="J97" s="245"/>
      <c r="K97" s="337"/>
      <c r="L97" s="249"/>
      <c r="M97" s="250"/>
      <c r="N97" s="98" t="e">
        <f t="shared" si="1"/>
        <v>#DIV/0!</v>
      </c>
      <c r="O97" s="321">
        <f>FŐLAP!$E$8</f>
        <v>0</v>
      </c>
      <c r="P97" s="320">
        <f>FŐLAP!$C$10</f>
        <v>0</v>
      </c>
      <c r="Q97" s="322" t="s">
        <v>550</v>
      </c>
    </row>
    <row r="98" spans="1:17" ht="50.1" hidden="1" customHeight="1" x14ac:dyDescent="0.25">
      <c r="A98" s="100" t="s">
        <v>212</v>
      </c>
      <c r="B98" s="337"/>
      <c r="C98" s="413"/>
      <c r="D98" s="244"/>
      <c r="E98" s="244"/>
      <c r="F98" s="244"/>
      <c r="G98" s="244"/>
      <c r="H98" s="434"/>
      <c r="I98" s="245"/>
      <c r="J98" s="245"/>
      <c r="K98" s="337"/>
      <c r="L98" s="249"/>
      <c r="M98" s="250"/>
      <c r="N98" s="98" t="e">
        <f t="shared" si="1"/>
        <v>#DIV/0!</v>
      </c>
      <c r="O98" s="321">
        <f>FŐLAP!$E$8</f>
        <v>0</v>
      </c>
      <c r="P98" s="320">
        <f>FŐLAP!$C$10</f>
        <v>0</v>
      </c>
      <c r="Q98" s="322" t="s">
        <v>550</v>
      </c>
    </row>
    <row r="99" spans="1:17" ht="50.1" hidden="1" customHeight="1" x14ac:dyDescent="0.25">
      <c r="A99" s="101" t="s">
        <v>213</v>
      </c>
      <c r="B99" s="337"/>
      <c r="C99" s="413"/>
      <c r="D99" s="244"/>
      <c r="E99" s="244"/>
      <c r="F99" s="244"/>
      <c r="G99" s="244"/>
      <c r="H99" s="434"/>
      <c r="I99" s="245"/>
      <c r="J99" s="245"/>
      <c r="K99" s="337"/>
      <c r="L99" s="249"/>
      <c r="M99" s="250"/>
      <c r="N99" s="98" t="e">
        <f t="shared" si="1"/>
        <v>#DIV/0!</v>
      </c>
      <c r="O99" s="321">
        <f>FŐLAP!$E$8</f>
        <v>0</v>
      </c>
      <c r="P99" s="320">
        <f>FŐLAP!$C$10</f>
        <v>0</v>
      </c>
      <c r="Q99" s="322" t="s">
        <v>550</v>
      </c>
    </row>
    <row r="100" spans="1:17" ht="50.1" hidden="1" customHeight="1" x14ac:dyDescent="0.25">
      <c r="A100" s="100" t="s">
        <v>214</v>
      </c>
      <c r="B100" s="337"/>
      <c r="C100" s="413"/>
      <c r="D100" s="244"/>
      <c r="E100" s="244"/>
      <c r="F100" s="244"/>
      <c r="G100" s="244"/>
      <c r="H100" s="434"/>
      <c r="I100" s="245"/>
      <c r="J100" s="245"/>
      <c r="K100" s="337"/>
      <c r="L100" s="249"/>
      <c r="M100" s="250"/>
      <c r="N100" s="98" t="e">
        <f t="shared" si="1"/>
        <v>#DIV/0!</v>
      </c>
      <c r="O100" s="321">
        <f>FŐLAP!$E$8</f>
        <v>0</v>
      </c>
      <c r="P100" s="320">
        <f>FŐLAP!$C$10</f>
        <v>0</v>
      </c>
      <c r="Q100" s="322" t="s">
        <v>550</v>
      </c>
    </row>
    <row r="101" spans="1:17" ht="50.1" hidden="1" customHeight="1" x14ac:dyDescent="0.25">
      <c r="A101" s="100" t="s">
        <v>215</v>
      </c>
      <c r="B101" s="337"/>
      <c r="C101" s="413"/>
      <c r="D101" s="244"/>
      <c r="E101" s="244"/>
      <c r="F101" s="244"/>
      <c r="G101" s="244"/>
      <c r="H101" s="434"/>
      <c r="I101" s="245"/>
      <c r="J101" s="245"/>
      <c r="K101" s="337"/>
      <c r="L101" s="249"/>
      <c r="M101" s="250"/>
      <c r="N101" s="98" t="e">
        <f t="shared" si="1"/>
        <v>#DIV/0!</v>
      </c>
      <c r="O101" s="321">
        <f>FŐLAP!$E$8</f>
        <v>0</v>
      </c>
      <c r="P101" s="320">
        <f>FŐLAP!$C$10</f>
        <v>0</v>
      </c>
      <c r="Q101" s="322" t="s">
        <v>550</v>
      </c>
    </row>
    <row r="102" spans="1:17" ht="50.1" hidden="1" customHeight="1" collapsed="1" x14ac:dyDescent="0.25">
      <c r="A102" s="101" t="s">
        <v>216</v>
      </c>
      <c r="B102" s="337"/>
      <c r="C102" s="413"/>
      <c r="D102" s="244"/>
      <c r="E102" s="244"/>
      <c r="F102" s="244"/>
      <c r="G102" s="244"/>
      <c r="H102" s="434"/>
      <c r="I102" s="245"/>
      <c r="J102" s="245"/>
      <c r="K102" s="337"/>
      <c r="L102" s="249"/>
      <c r="M102" s="250"/>
      <c r="N102" s="98" t="e">
        <f t="shared" si="1"/>
        <v>#DIV/0!</v>
      </c>
      <c r="O102" s="321">
        <f>FŐLAP!$E$8</f>
        <v>0</v>
      </c>
      <c r="P102" s="320">
        <f>FŐLAP!$C$10</f>
        <v>0</v>
      </c>
      <c r="Q102" s="322" t="s">
        <v>550</v>
      </c>
    </row>
    <row r="103" spans="1:17" ht="50.1" hidden="1" customHeight="1" x14ac:dyDescent="0.25">
      <c r="A103" s="100" t="s">
        <v>217</v>
      </c>
      <c r="B103" s="337"/>
      <c r="C103" s="413"/>
      <c r="D103" s="244"/>
      <c r="E103" s="244"/>
      <c r="F103" s="244"/>
      <c r="G103" s="244"/>
      <c r="H103" s="434"/>
      <c r="I103" s="245"/>
      <c r="J103" s="245"/>
      <c r="K103" s="337"/>
      <c r="L103" s="249"/>
      <c r="M103" s="250"/>
      <c r="N103" s="98" t="e">
        <f t="shared" si="1"/>
        <v>#DIV/0!</v>
      </c>
      <c r="O103" s="321">
        <f>FŐLAP!$E$8</f>
        <v>0</v>
      </c>
      <c r="P103" s="320">
        <f>FŐLAP!$C$10</f>
        <v>0</v>
      </c>
      <c r="Q103" s="322" t="s">
        <v>550</v>
      </c>
    </row>
    <row r="104" spans="1:17" ht="50.1" hidden="1" customHeight="1" x14ac:dyDescent="0.25">
      <c r="A104" s="100" t="s">
        <v>218</v>
      </c>
      <c r="B104" s="337"/>
      <c r="C104" s="413"/>
      <c r="D104" s="244"/>
      <c r="E104" s="244"/>
      <c r="F104" s="244"/>
      <c r="G104" s="244"/>
      <c r="H104" s="434"/>
      <c r="I104" s="245"/>
      <c r="J104" s="245"/>
      <c r="K104" s="337"/>
      <c r="L104" s="249"/>
      <c r="M104" s="250"/>
      <c r="N104" s="98" t="e">
        <f t="shared" si="1"/>
        <v>#DIV/0!</v>
      </c>
      <c r="O104" s="321">
        <f>FŐLAP!$E$8</f>
        <v>0</v>
      </c>
      <c r="P104" s="320">
        <f>FŐLAP!$C$10</f>
        <v>0</v>
      </c>
      <c r="Q104" s="322" t="s">
        <v>550</v>
      </c>
    </row>
    <row r="105" spans="1:17" ht="50.1" hidden="1" customHeight="1" x14ac:dyDescent="0.25">
      <c r="A105" s="101" t="s">
        <v>219</v>
      </c>
      <c r="B105" s="337"/>
      <c r="C105" s="413"/>
      <c r="D105" s="244"/>
      <c r="E105" s="244"/>
      <c r="F105" s="244"/>
      <c r="G105" s="244"/>
      <c r="H105" s="434"/>
      <c r="I105" s="245"/>
      <c r="J105" s="245"/>
      <c r="K105" s="337"/>
      <c r="L105" s="249"/>
      <c r="M105" s="250"/>
      <c r="N105" s="98" t="e">
        <f t="shared" si="1"/>
        <v>#DIV/0!</v>
      </c>
      <c r="O105" s="321">
        <f>FŐLAP!$E$8</f>
        <v>0</v>
      </c>
      <c r="P105" s="320">
        <f>FŐLAP!$C$10</f>
        <v>0</v>
      </c>
      <c r="Q105" s="322" t="s">
        <v>550</v>
      </c>
    </row>
    <row r="106" spans="1:17" ht="50.1" hidden="1" customHeight="1" x14ac:dyDescent="0.25">
      <c r="A106" s="100" t="s">
        <v>220</v>
      </c>
      <c r="B106" s="337"/>
      <c r="C106" s="413"/>
      <c r="D106" s="244"/>
      <c r="E106" s="244"/>
      <c r="F106" s="244"/>
      <c r="G106" s="244"/>
      <c r="H106" s="434"/>
      <c r="I106" s="245"/>
      <c r="J106" s="245"/>
      <c r="K106" s="337"/>
      <c r="L106" s="249"/>
      <c r="M106" s="250"/>
      <c r="N106" s="98" t="e">
        <f t="shared" si="1"/>
        <v>#DIV/0!</v>
      </c>
      <c r="O106" s="321">
        <f>FŐLAP!$E$8</f>
        <v>0</v>
      </c>
      <c r="P106" s="320">
        <f>FŐLAP!$C$10</f>
        <v>0</v>
      </c>
      <c r="Q106" s="322" t="s">
        <v>550</v>
      </c>
    </row>
    <row r="107" spans="1:17" ht="50.1" hidden="1" customHeight="1" x14ac:dyDescent="0.25">
      <c r="A107" s="100" t="s">
        <v>221</v>
      </c>
      <c r="B107" s="337"/>
      <c r="C107" s="413"/>
      <c r="D107" s="244"/>
      <c r="E107" s="244"/>
      <c r="F107" s="244"/>
      <c r="G107" s="244"/>
      <c r="H107" s="434"/>
      <c r="I107" s="245"/>
      <c r="J107" s="245"/>
      <c r="K107" s="337"/>
      <c r="L107" s="249"/>
      <c r="M107" s="250"/>
      <c r="N107" s="98" t="e">
        <f t="shared" si="1"/>
        <v>#DIV/0!</v>
      </c>
      <c r="O107" s="321">
        <f>FŐLAP!$E$8</f>
        <v>0</v>
      </c>
      <c r="P107" s="320">
        <f>FŐLAP!$C$10</f>
        <v>0</v>
      </c>
      <c r="Q107" s="322" t="s">
        <v>550</v>
      </c>
    </row>
    <row r="108" spans="1:17" ht="50.1" hidden="1" customHeight="1" x14ac:dyDescent="0.25">
      <c r="A108" s="101" t="s">
        <v>222</v>
      </c>
      <c r="B108" s="337"/>
      <c r="C108" s="413"/>
      <c r="D108" s="244"/>
      <c r="E108" s="244"/>
      <c r="F108" s="244"/>
      <c r="G108" s="244"/>
      <c r="H108" s="434"/>
      <c r="I108" s="245"/>
      <c r="J108" s="245"/>
      <c r="K108" s="337"/>
      <c r="L108" s="249"/>
      <c r="M108" s="250"/>
      <c r="N108" s="98" t="e">
        <f t="shared" si="1"/>
        <v>#DIV/0!</v>
      </c>
      <c r="O108" s="321">
        <f>FŐLAP!$E$8</f>
        <v>0</v>
      </c>
      <c r="P108" s="320">
        <f>FŐLAP!$C$10</f>
        <v>0</v>
      </c>
      <c r="Q108" s="322" t="s">
        <v>550</v>
      </c>
    </row>
    <row r="109" spans="1:17" ht="50.1" hidden="1" customHeight="1" x14ac:dyDescent="0.25">
      <c r="A109" s="100" t="s">
        <v>223</v>
      </c>
      <c r="B109" s="337"/>
      <c r="C109" s="413"/>
      <c r="D109" s="244"/>
      <c r="E109" s="244"/>
      <c r="F109" s="244"/>
      <c r="G109" s="244"/>
      <c r="H109" s="434"/>
      <c r="I109" s="245"/>
      <c r="J109" s="245"/>
      <c r="K109" s="337"/>
      <c r="L109" s="249"/>
      <c r="M109" s="250"/>
      <c r="N109" s="98" t="e">
        <f t="shared" si="1"/>
        <v>#DIV/0!</v>
      </c>
      <c r="O109" s="321">
        <f>FŐLAP!$E$8</f>
        <v>0</v>
      </c>
      <c r="P109" s="320">
        <f>FŐLAP!$C$10</f>
        <v>0</v>
      </c>
      <c r="Q109" s="322" t="s">
        <v>550</v>
      </c>
    </row>
    <row r="110" spans="1:17" ht="50.1" hidden="1" customHeight="1" x14ac:dyDescent="0.25">
      <c r="A110" s="100" t="s">
        <v>224</v>
      </c>
      <c r="B110" s="337"/>
      <c r="C110" s="413"/>
      <c r="D110" s="244"/>
      <c r="E110" s="244"/>
      <c r="F110" s="244"/>
      <c r="G110" s="244"/>
      <c r="H110" s="434"/>
      <c r="I110" s="245"/>
      <c r="J110" s="245"/>
      <c r="K110" s="337"/>
      <c r="L110" s="249"/>
      <c r="M110" s="250"/>
      <c r="N110" s="98" t="e">
        <f t="shared" si="1"/>
        <v>#DIV/0!</v>
      </c>
      <c r="O110" s="321">
        <f>FŐLAP!$E$8</f>
        <v>0</v>
      </c>
      <c r="P110" s="320">
        <f>FŐLAP!$C$10</f>
        <v>0</v>
      </c>
      <c r="Q110" s="322" t="s">
        <v>550</v>
      </c>
    </row>
    <row r="111" spans="1:17" ht="50.1" hidden="1" customHeight="1" x14ac:dyDescent="0.25">
      <c r="A111" s="100" t="s">
        <v>225</v>
      </c>
      <c r="B111" s="337"/>
      <c r="C111" s="413"/>
      <c r="D111" s="244"/>
      <c r="E111" s="244"/>
      <c r="F111" s="244"/>
      <c r="G111" s="244"/>
      <c r="H111" s="434"/>
      <c r="I111" s="245"/>
      <c r="J111" s="245"/>
      <c r="K111" s="337"/>
      <c r="L111" s="249"/>
      <c r="M111" s="250"/>
      <c r="N111" s="98" t="e">
        <f t="shared" si="1"/>
        <v>#DIV/0!</v>
      </c>
      <c r="O111" s="321">
        <f>FŐLAP!$E$8</f>
        <v>0</v>
      </c>
      <c r="P111" s="320">
        <f>FŐLAP!$C$10</f>
        <v>0</v>
      </c>
      <c r="Q111" s="322" t="s">
        <v>550</v>
      </c>
    </row>
    <row r="112" spans="1:17" ht="50.1" hidden="1" customHeight="1" x14ac:dyDescent="0.25">
      <c r="A112" s="100" t="s">
        <v>226</v>
      </c>
      <c r="B112" s="337"/>
      <c r="C112" s="413"/>
      <c r="D112" s="244"/>
      <c r="E112" s="244"/>
      <c r="F112" s="244"/>
      <c r="G112" s="244"/>
      <c r="H112" s="434"/>
      <c r="I112" s="245"/>
      <c r="J112" s="245"/>
      <c r="K112" s="337"/>
      <c r="L112" s="249"/>
      <c r="M112" s="250"/>
      <c r="N112" s="98" t="e">
        <f t="shared" si="1"/>
        <v>#DIV/0!</v>
      </c>
      <c r="O112" s="321">
        <f>FŐLAP!$E$8</f>
        <v>0</v>
      </c>
      <c r="P112" s="320">
        <f>FŐLAP!$C$10</f>
        <v>0</v>
      </c>
      <c r="Q112" s="322" t="s">
        <v>550</v>
      </c>
    </row>
    <row r="113" spans="1:17" ht="50.1" hidden="1" customHeight="1" x14ac:dyDescent="0.25">
      <c r="A113" s="101" t="s">
        <v>227</v>
      </c>
      <c r="B113" s="337"/>
      <c r="C113" s="413"/>
      <c r="D113" s="244"/>
      <c r="E113" s="244"/>
      <c r="F113" s="244"/>
      <c r="G113" s="244"/>
      <c r="H113" s="434"/>
      <c r="I113" s="245"/>
      <c r="J113" s="245"/>
      <c r="K113" s="337"/>
      <c r="L113" s="249"/>
      <c r="M113" s="250"/>
      <c r="N113" s="98" t="e">
        <f t="shared" si="1"/>
        <v>#DIV/0!</v>
      </c>
      <c r="O113" s="321">
        <f>FŐLAP!$E$8</f>
        <v>0</v>
      </c>
      <c r="P113" s="320">
        <f>FŐLAP!$C$10</f>
        <v>0</v>
      </c>
      <c r="Q113" s="322" t="s">
        <v>550</v>
      </c>
    </row>
    <row r="114" spans="1:17" ht="50.1" hidden="1" customHeight="1" x14ac:dyDescent="0.25">
      <c r="A114" s="100" t="s">
        <v>228</v>
      </c>
      <c r="B114" s="337"/>
      <c r="C114" s="413"/>
      <c r="D114" s="244"/>
      <c r="E114" s="244"/>
      <c r="F114" s="244"/>
      <c r="G114" s="244"/>
      <c r="H114" s="434"/>
      <c r="I114" s="245"/>
      <c r="J114" s="245"/>
      <c r="K114" s="337"/>
      <c r="L114" s="249"/>
      <c r="M114" s="250"/>
      <c r="N114" s="98" t="e">
        <f t="shared" si="1"/>
        <v>#DIV/0!</v>
      </c>
      <c r="O114" s="321">
        <f>FŐLAP!$E$8</f>
        <v>0</v>
      </c>
      <c r="P114" s="320">
        <f>FŐLAP!$C$10</f>
        <v>0</v>
      </c>
      <c r="Q114" s="322" t="s">
        <v>550</v>
      </c>
    </row>
    <row r="115" spans="1:17" ht="50.1" hidden="1" customHeight="1" x14ac:dyDescent="0.25">
      <c r="A115" s="100" t="s">
        <v>229</v>
      </c>
      <c r="B115" s="337"/>
      <c r="C115" s="413"/>
      <c r="D115" s="244"/>
      <c r="E115" s="244"/>
      <c r="F115" s="244"/>
      <c r="G115" s="244"/>
      <c r="H115" s="434"/>
      <c r="I115" s="245"/>
      <c r="J115" s="245"/>
      <c r="K115" s="337"/>
      <c r="L115" s="249"/>
      <c r="M115" s="250"/>
      <c r="N115" s="98" t="e">
        <f t="shared" si="1"/>
        <v>#DIV/0!</v>
      </c>
      <c r="O115" s="321">
        <f>FŐLAP!$E$8</f>
        <v>0</v>
      </c>
      <c r="P115" s="320">
        <f>FŐLAP!$C$10</f>
        <v>0</v>
      </c>
      <c r="Q115" s="322" t="s">
        <v>550</v>
      </c>
    </row>
    <row r="116" spans="1:17" ht="50.1" hidden="1" customHeight="1" x14ac:dyDescent="0.25">
      <c r="A116" s="101" t="s">
        <v>230</v>
      </c>
      <c r="B116" s="337"/>
      <c r="C116" s="413"/>
      <c r="D116" s="244"/>
      <c r="E116" s="244"/>
      <c r="F116" s="244"/>
      <c r="G116" s="244"/>
      <c r="H116" s="434"/>
      <c r="I116" s="245"/>
      <c r="J116" s="245"/>
      <c r="K116" s="337"/>
      <c r="L116" s="249"/>
      <c r="M116" s="250"/>
      <c r="N116" s="98" t="e">
        <f t="shared" si="1"/>
        <v>#DIV/0!</v>
      </c>
      <c r="O116" s="321">
        <f>FŐLAP!$E$8</f>
        <v>0</v>
      </c>
      <c r="P116" s="320">
        <f>FŐLAP!$C$10</f>
        <v>0</v>
      </c>
      <c r="Q116" s="322" t="s">
        <v>550</v>
      </c>
    </row>
    <row r="117" spans="1:17" ht="50.1" hidden="1" customHeight="1" x14ac:dyDescent="0.25">
      <c r="A117" s="100" t="s">
        <v>231</v>
      </c>
      <c r="B117" s="337"/>
      <c r="C117" s="413"/>
      <c r="D117" s="244"/>
      <c r="E117" s="244"/>
      <c r="F117" s="244"/>
      <c r="G117" s="244"/>
      <c r="H117" s="434"/>
      <c r="I117" s="245"/>
      <c r="J117" s="245"/>
      <c r="K117" s="337"/>
      <c r="L117" s="249"/>
      <c r="M117" s="250"/>
      <c r="N117" s="98" t="e">
        <f t="shared" si="1"/>
        <v>#DIV/0!</v>
      </c>
      <c r="O117" s="321">
        <f>FŐLAP!$E$8</f>
        <v>0</v>
      </c>
      <c r="P117" s="320">
        <f>FŐLAP!$C$10</f>
        <v>0</v>
      </c>
      <c r="Q117" s="322" t="s">
        <v>550</v>
      </c>
    </row>
    <row r="118" spans="1:17" ht="50.1" hidden="1" customHeight="1" x14ac:dyDescent="0.25">
      <c r="A118" s="100" t="s">
        <v>232</v>
      </c>
      <c r="B118" s="337"/>
      <c r="C118" s="413"/>
      <c r="D118" s="244"/>
      <c r="E118" s="244"/>
      <c r="F118" s="244"/>
      <c r="G118" s="244"/>
      <c r="H118" s="434"/>
      <c r="I118" s="245"/>
      <c r="J118" s="245"/>
      <c r="K118" s="337"/>
      <c r="L118" s="249"/>
      <c r="M118" s="250"/>
      <c r="N118" s="98" t="e">
        <f t="shared" si="1"/>
        <v>#DIV/0!</v>
      </c>
      <c r="O118" s="321">
        <f>FŐLAP!$E$8</f>
        <v>0</v>
      </c>
      <c r="P118" s="320">
        <f>FŐLAP!$C$10</f>
        <v>0</v>
      </c>
      <c r="Q118" s="322" t="s">
        <v>550</v>
      </c>
    </row>
    <row r="119" spans="1:17" ht="50.1" hidden="1" customHeight="1" x14ac:dyDescent="0.25">
      <c r="A119" s="101" t="s">
        <v>233</v>
      </c>
      <c r="B119" s="337"/>
      <c r="C119" s="413"/>
      <c r="D119" s="244"/>
      <c r="E119" s="244"/>
      <c r="F119" s="244"/>
      <c r="G119" s="244"/>
      <c r="H119" s="434"/>
      <c r="I119" s="245"/>
      <c r="J119" s="245"/>
      <c r="K119" s="337"/>
      <c r="L119" s="249"/>
      <c r="M119" s="250"/>
      <c r="N119" s="98" t="e">
        <f t="shared" si="1"/>
        <v>#DIV/0!</v>
      </c>
      <c r="O119" s="321">
        <f>FŐLAP!$E$8</f>
        <v>0</v>
      </c>
      <c r="P119" s="320">
        <f>FŐLAP!$C$10</f>
        <v>0</v>
      </c>
      <c r="Q119" s="322" t="s">
        <v>550</v>
      </c>
    </row>
    <row r="120" spans="1:17" ht="50.1" hidden="1" customHeight="1" x14ac:dyDescent="0.25">
      <c r="A120" s="100" t="s">
        <v>234</v>
      </c>
      <c r="B120" s="337"/>
      <c r="C120" s="413"/>
      <c r="D120" s="244"/>
      <c r="E120" s="244"/>
      <c r="F120" s="244"/>
      <c r="G120" s="244"/>
      <c r="H120" s="434"/>
      <c r="I120" s="245"/>
      <c r="J120" s="245"/>
      <c r="K120" s="337"/>
      <c r="L120" s="249"/>
      <c r="M120" s="250"/>
      <c r="N120" s="98" t="e">
        <f t="shared" si="1"/>
        <v>#DIV/0!</v>
      </c>
      <c r="O120" s="321">
        <f>FŐLAP!$E$8</f>
        <v>0</v>
      </c>
      <c r="P120" s="320">
        <f>FŐLAP!$C$10</f>
        <v>0</v>
      </c>
      <c r="Q120" s="322" t="s">
        <v>550</v>
      </c>
    </row>
    <row r="121" spans="1:17" ht="50.1" hidden="1" customHeight="1" x14ac:dyDescent="0.25">
      <c r="A121" s="100" t="s">
        <v>235</v>
      </c>
      <c r="B121" s="337"/>
      <c r="C121" s="413"/>
      <c r="D121" s="244"/>
      <c r="E121" s="244"/>
      <c r="F121" s="244"/>
      <c r="G121" s="244"/>
      <c r="H121" s="434"/>
      <c r="I121" s="245"/>
      <c r="J121" s="245"/>
      <c r="K121" s="337"/>
      <c r="L121" s="249"/>
      <c r="M121" s="250"/>
      <c r="N121" s="98" t="e">
        <f t="shared" si="1"/>
        <v>#DIV/0!</v>
      </c>
      <c r="O121" s="321">
        <f>FŐLAP!$E$8</f>
        <v>0</v>
      </c>
      <c r="P121" s="320">
        <f>FŐLAP!$C$10</f>
        <v>0</v>
      </c>
      <c r="Q121" s="322" t="s">
        <v>550</v>
      </c>
    </row>
    <row r="122" spans="1:17" ht="50.1" hidden="1" customHeight="1" x14ac:dyDescent="0.25">
      <c r="A122" s="101" t="s">
        <v>236</v>
      </c>
      <c r="B122" s="337"/>
      <c r="C122" s="413"/>
      <c r="D122" s="244"/>
      <c r="E122" s="244"/>
      <c r="F122" s="244"/>
      <c r="G122" s="244"/>
      <c r="H122" s="434"/>
      <c r="I122" s="245"/>
      <c r="J122" s="245"/>
      <c r="K122" s="337"/>
      <c r="L122" s="249"/>
      <c r="M122" s="250"/>
      <c r="N122" s="98" t="e">
        <f t="shared" si="1"/>
        <v>#DIV/0!</v>
      </c>
      <c r="O122" s="321">
        <f>FŐLAP!$E$8</f>
        <v>0</v>
      </c>
      <c r="P122" s="320">
        <f>FŐLAP!$C$10</f>
        <v>0</v>
      </c>
      <c r="Q122" s="322" t="s">
        <v>550</v>
      </c>
    </row>
    <row r="123" spans="1:17" ht="50.1" hidden="1" customHeight="1" collapsed="1" x14ac:dyDescent="0.25">
      <c r="A123" s="100" t="s">
        <v>237</v>
      </c>
      <c r="B123" s="337"/>
      <c r="C123" s="413"/>
      <c r="D123" s="244"/>
      <c r="E123" s="244"/>
      <c r="F123" s="244"/>
      <c r="G123" s="244"/>
      <c r="H123" s="434"/>
      <c r="I123" s="245"/>
      <c r="J123" s="245"/>
      <c r="K123" s="337"/>
      <c r="L123" s="249"/>
      <c r="M123" s="250"/>
      <c r="N123" s="98" t="e">
        <f t="shared" si="1"/>
        <v>#DIV/0!</v>
      </c>
      <c r="O123" s="321">
        <f>FŐLAP!$E$8</f>
        <v>0</v>
      </c>
      <c r="P123" s="320">
        <f>FŐLAP!$C$10</f>
        <v>0</v>
      </c>
      <c r="Q123" s="322" t="s">
        <v>550</v>
      </c>
    </row>
    <row r="124" spans="1:17" ht="50.1" hidden="1" customHeight="1" x14ac:dyDescent="0.25">
      <c r="A124" s="100" t="s">
        <v>238</v>
      </c>
      <c r="B124" s="337"/>
      <c r="C124" s="413"/>
      <c r="D124" s="244"/>
      <c r="E124" s="244"/>
      <c r="F124" s="244"/>
      <c r="G124" s="244"/>
      <c r="H124" s="434"/>
      <c r="I124" s="245"/>
      <c r="J124" s="245"/>
      <c r="K124" s="337"/>
      <c r="L124" s="249"/>
      <c r="M124" s="250"/>
      <c r="N124" s="98" t="e">
        <f t="shared" si="1"/>
        <v>#DIV/0!</v>
      </c>
      <c r="O124" s="321">
        <f>FŐLAP!$E$8</f>
        <v>0</v>
      </c>
      <c r="P124" s="320">
        <f>FŐLAP!$C$10</f>
        <v>0</v>
      </c>
      <c r="Q124" s="322" t="s">
        <v>550</v>
      </c>
    </row>
    <row r="125" spans="1:17" ht="50.1" hidden="1" customHeight="1" x14ac:dyDescent="0.25">
      <c r="A125" s="101" t="s">
        <v>239</v>
      </c>
      <c r="B125" s="337"/>
      <c r="C125" s="413"/>
      <c r="D125" s="244"/>
      <c r="E125" s="244"/>
      <c r="F125" s="244"/>
      <c r="G125" s="244"/>
      <c r="H125" s="434"/>
      <c r="I125" s="245"/>
      <c r="J125" s="245"/>
      <c r="K125" s="337"/>
      <c r="L125" s="249"/>
      <c r="M125" s="250"/>
      <c r="N125" s="98" t="e">
        <f t="shared" si="1"/>
        <v>#DIV/0!</v>
      </c>
      <c r="O125" s="321">
        <f>FŐLAP!$E$8</f>
        <v>0</v>
      </c>
      <c r="P125" s="320">
        <f>FŐLAP!$C$10</f>
        <v>0</v>
      </c>
      <c r="Q125" s="322" t="s">
        <v>550</v>
      </c>
    </row>
    <row r="126" spans="1:17" ht="50.1" hidden="1" customHeight="1" x14ac:dyDescent="0.25">
      <c r="A126" s="100" t="s">
        <v>240</v>
      </c>
      <c r="B126" s="337"/>
      <c r="C126" s="413"/>
      <c r="D126" s="244"/>
      <c r="E126" s="244"/>
      <c r="F126" s="244"/>
      <c r="G126" s="244"/>
      <c r="H126" s="434"/>
      <c r="I126" s="245"/>
      <c r="J126" s="245"/>
      <c r="K126" s="337"/>
      <c r="L126" s="249"/>
      <c r="M126" s="250"/>
      <c r="N126" s="98" t="e">
        <f t="shared" si="1"/>
        <v>#DIV/0!</v>
      </c>
      <c r="O126" s="321">
        <f>FŐLAP!$E$8</f>
        <v>0</v>
      </c>
      <c r="P126" s="320">
        <f>FŐLAP!$C$10</f>
        <v>0</v>
      </c>
      <c r="Q126" s="322" t="s">
        <v>550</v>
      </c>
    </row>
    <row r="127" spans="1:17" ht="50.1" hidden="1" customHeight="1" x14ac:dyDescent="0.25">
      <c r="A127" s="100" t="s">
        <v>241</v>
      </c>
      <c r="B127" s="337"/>
      <c r="C127" s="413"/>
      <c r="D127" s="244"/>
      <c r="E127" s="244"/>
      <c r="F127" s="244"/>
      <c r="G127" s="244"/>
      <c r="H127" s="434"/>
      <c r="I127" s="245"/>
      <c r="J127" s="245"/>
      <c r="K127" s="337"/>
      <c r="L127" s="249"/>
      <c r="M127" s="250"/>
      <c r="N127" s="98" t="e">
        <f t="shared" si="1"/>
        <v>#DIV/0!</v>
      </c>
      <c r="O127" s="321">
        <f>FŐLAP!$E$8</f>
        <v>0</v>
      </c>
      <c r="P127" s="320">
        <f>FŐLAP!$C$10</f>
        <v>0</v>
      </c>
      <c r="Q127" s="322" t="s">
        <v>550</v>
      </c>
    </row>
    <row r="128" spans="1:17" ht="50.1" hidden="1" customHeight="1" x14ac:dyDescent="0.25">
      <c r="A128" s="100" t="s">
        <v>242</v>
      </c>
      <c r="B128" s="337"/>
      <c r="C128" s="413"/>
      <c r="D128" s="244"/>
      <c r="E128" s="244"/>
      <c r="F128" s="244"/>
      <c r="G128" s="244"/>
      <c r="H128" s="434"/>
      <c r="I128" s="245"/>
      <c r="J128" s="245"/>
      <c r="K128" s="337"/>
      <c r="L128" s="249"/>
      <c r="M128" s="250"/>
      <c r="N128" s="98" t="e">
        <f t="shared" si="1"/>
        <v>#DIV/0!</v>
      </c>
      <c r="O128" s="321">
        <f>FŐLAP!$E$8</f>
        <v>0</v>
      </c>
      <c r="P128" s="320">
        <f>FŐLAP!$C$10</f>
        <v>0</v>
      </c>
      <c r="Q128" s="322" t="s">
        <v>550</v>
      </c>
    </row>
    <row r="129" spans="1:17" ht="50.1" hidden="1" customHeight="1" x14ac:dyDescent="0.25">
      <c r="A129" s="100" t="s">
        <v>243</v>
      </c>
      <c r="B129" s="337"/>
      <c r="C129" s="413"/>
      <c r="D129" s="244"/>
      <c r="E129" s="244"/>
      <c r="F129" s="244"/>
      <c r="G129" s="244"/>
      <c r="H129" s="434"/>
      <c r="I129" s="245"/>
      <c r="J129" s="245"/>
      <c r="K129" s="337"/>
      <c r="L129" s="249"/>
      <c r="M129" s="250"/>
      <c r="N129" s="98" t="e">
        <f t="shared" si="1"/>
        <v>#DIV/0!</v>
      </c>
      <c r="O129" s="321">
        <f>FŐLAP!$E$8</f>
        <v>0</v>
      </c>
      <c r="P129" s="320">
        <f>FŐLAP!$C$10</f>
        <v>0</v>
      </c>
      <c r="Q129" s="322" t="s">
        <v>550</v>
      </c>
    </row>
    <row r="130" spans="1:17" ht="50.1" hidden="1" customHeight="1" x14ac:dyDescent="0.25">
      <c r="A130" s="101" t="s">
        <v>244</v>
      </c>
      <c r="B130" s="337"/>
      <c r="C130" s="413"/>
      <c r="D130" s="244"/>
      <c r="E130" s="244"/>
      <c r="F130" s="244"/>
      <c r="G130" s="244"/>
      <c r="H130" s="434"/>
      <c r="I130" s="245"/>
      <c r="J130" s="245"/>
      <c r="K130" s="337"/>
      <c r="L130" s="249"/>
      <c r="M130" s="250"/>
      <c r="N130" s="98" t="e">
        <f t="shared" si="1"/>
        <v>#DIV/0!</v>
      </c>
      <c r="O130" s="321">
        <f>FŐLAP!$E$8</f>
        <v>0</v>
      </c>
      <c r="P130" s="320">
        <f>FŐLAP!$C$10</f>
        <v>0</v>
      </c>
      <c r="Q130" s="322" t="s">
        <v>550</v>
      </c>
    </row>
    <row r="131" spans="1:17" ht="50.1" hidden="1" customHeight="1" x14ac:dyDescent="0.25">
      <c r="A131" s="100" t="s">
        <v>245</v>
      </c>
      <c r="B131" s="337"/>
      <c r="C131" s="413"/>
      <c r="D131" s="244"/>
      <c r="E131" s="244"/>
      <c r="F131" s="244"/>
      <c r="G131" s="244"/>
      <c r="H131" s="434"/>
      <c r="I131" s="245"/>
      <c r="J131" s="245"/>
      <c r="K131" s="337"/>
      <c r="L131" s="249"/>
      <c r="M131" s="250"/>
      <c r="N131" s="98" t="e">
        <f t="shared" si="1"/>
        <v>#DIV/0!</v>
      </c>
      <c r="O131" s="321">
        <f>FŐLAP!$E$8</f>
        <v>0</v>
      </c>
      <c r="P131" s="320">
        <f>FŐLAP!$C$10</f>
        <v>0</v>
      </c>
      <c r="Q131" s="322" t="s">
        <v>550</v>
      </c>
    </row>
    <row r="132" spans="1:17" ht="50.1" hidden="1" customHeight="1" x14ac:dyDescent="0.25">
      <c r="A132" s="100" t="s">
        <v>246</v>
      </c>
      <c r="B132" s="337"/>
      <c r="C132" s="413"/>
      <c r="D132" s="244"/>
      <c r="E132" s="244"/>
      <c r="F132" s="244"/>
      <c r="G132" s="244"/>
      <c r="H132" s="434"/>
      <c r="I132" s="245"/>
      <c r="J132" s="245"/>
      <c r="K132" s="337"/>
      <c r="L132" s="249"/>
      <c r="M132" s="250"/>
      <c r="N132" s="98" t="e">
        <f t="shared" si="1"/>
        <v>#DIV/0!</v>
      </c>
      <c r="O132" s="321">
        <f>FŐLAP!$E$8</f>
        <v>0</v>
      </c>
      <c r="P132" s="320">
        <f>FŐLAP!$C$10</f>
        <v>0</v>
      </c>
      <c r="Q132" s="322" t="s">
        <v>550</v>
      </c>
    </row>
    <row r="133" spans="1:17" ht="50.1" hidden="1" customHeight="1" x14ac:dyDescent="0.25">
      <c r="A133" s="101" t="s">
        <v>247</v>
      </c>
      <c r="B133" s="337"/>
      <c r="C133" s="413"/>
      <c r="D133" s="244"/>
      <c r="E133" s="244"/>
      <c r="F133" s="244"/>
      <c r="G133" s="244"/>
      <c r="H133" s="434"/>
      <c r="I133" s="245"/>
      <c r="J133" s="245"/>
      <c r="K133" s="337"/>
      <c r="L133" s="249"/>
      <c r="M133" s="250"/>
      <c r="N133" s="98" t="e">
        <f t="shared" si="1"/>
        <v>#DIV/0!</v>
      </c>
      <c r="O133" s="321">
        <f>FŐLAP!$E$8</f>
        <v>0</v>
      </c>
      <c r="P133" s="320">
        <f>FŐLAP!$C$10</f>
        <v>0</v>
      </c>
      <c r="Q133" s="322" t="s">
        <v>550</v>
      </c>
    </row>
    <row r="134" spans="1:17" ht="50.1" hidden="1" customHeight="1" x14ac:dyDescent="0.25">
      <c r="A134" s="100" t="s">
        <v>248</v>
      </c>
      <c r="B134" s="337"/>
      <c r="C134" s="413"/>
      <c r="D134" s="244"/>
      <c r="E134" s="244"/>
      <c r="F134" s="244"/>
      <c r="G134" s="244"/>
      <c r="H134" s="434"/>
      <c r="I134" s="245"/>
      <c r="J134" s="245"/>
      <c r="K134" s="337"/>
      <c r="L134" s="249"/>
      <c r="M134" s="250"/>
      <c r="N134" s="98" t="e">
        <f t="shared" si="1"/>
        <v>#DIV/0!</v>
      </c>
      <c r="O134" s="321">
        <f>FŐLAP!$E$8</f>
        <v>0</v>
      </c>
      <c r="P134" s="320">
        <f>FŐLAP!$C$10</f>
        <v>0</v>
      </c>
      <c r="Q134" s="322" t="s">
        <v>550</v>
      </c>
    </row>
    <row r="135" spans="1:17" ht="50.1" hidden="1" customHeight="1" x14ac:dyDescent="0.25">
      <c r="A135" s="100" t="s">
        <v>249</v>
      </c>
      <c r="B135" s="337"/>
      <c r="C135" s="413"/>
      <c r="D135" s="244"/>
      <c r="E135" s="244"/>
      <c r="F135" s="244"/>
      <c r="G135" s="244"/>
      <c r="H135" s="434"/>
      <c r="I135" s="245"/>
      <c r="J135" s="245"/>
      <c r="K135" s="337"/>
      <c r="L135" s="249"/>
      <c r="M135" s="250"/>
      <c r="N135" s="98" t="e">
        <f t="shared" si="1"/>
        <v>#DIV/0!</v>
      </c>
      <c r="O135" s="321">
        <f>FŐLAP!$E$8</f>
        <v>0</v>
      </c>
      <c r="P135" s="320">
        <f>FŐLAP!$C$10</f>
        <v>0</v>
      </c>
      <c r="Q135" s="322" t="s">
        <v>550</v>
      </c>
    </row>
    <row r="136" spans="1:17" ht="50.1" hidden="1" customHeight="1" x14ac:dyDescent="0.25">
      <c r="A136" s="101" t="s">
        <v>250</v>
      </c>
      <c r="B136" s="337"/>
      <c r="C136" s="413"/>
      <c r="D136" s="244"/>
      <c r="E136" s="244"/>
      <c r="F136" s="244"/>
      <c r="G136" s="244"/>
      <c r="H136" s="434"/>
      <c r="I136" s="245"/>
      <c r="J136" s="245"/>
      <c r="K136" s="337"/>
      <c r="L136" s="249"/>
      <c r="M136" s="250"/>
      <c r="N136" s="98" t="e">
        <f t="shared" si="1"/>
        <v>#DIV/0!</v>
      </c>
      <c r="O136" s="321">
        <f>FŐLAP!$E$8</f>
        <v>0</v>
      </c>
      <c r="P136" s="320">
        <f>FŐLAP!$C$10</f>
        <v>0</v>
      </c>
      <c r="Q136" s="322" t="s">
        <v>550</v>
      </c>
    </row>
    <row r="137" spans="1:17" ht="50.1" hidden="1" customHeight="1" x14ac:dyDescent="0.25">
      <c r="A137" s="100" t="s">
        <v>251</v>
      </c>
      <c r="B137" s="337"/>
      <c r="C137" s="413"/>
      <c r="D137" s="244"/>
      <c r="E137" s="244"/>
      <c r="F137" s="244"/>
      <c r="G137" s="244"/>
      <c r="H137" s="434"/>
      <c r="I137" s="245"/>
      <c r="J137" s="245"/>
      <c r="K137" s="337"/>
      <c r="L137" s="249"/>
      <c r="M137" s="250"/>
      <c r="N137" s="98" t="e">
        <f t="shared" si="1"/>
        <v>#DIV/0!</v>
      </c>
      <c r="O137" s="321">
        <f>FŐLAP!$E$8</f>
        <v>0</v>
      </c>
      <c r="P137" s="320">
        <f>FŐLAP!$C$10</f>
        <v>0</v>
      </c>
      <c r="Q137" s="322" t="s">
        <v>550</v>
      </c>
    </row>
    <row r="138" spans="1:17" ht="50.1" hidden="1" customHeight="1" x14ac:dyDescent="0.25">
      <c r="A138" s="100" t="s">
        <v>252</v>
      </c>
      <c r="B138" s="337"/>
      <c r="C138" s="413"/>
      <c r="D138" s="244"/>
      <c r="E138" s="244"/>
      <c r="F138" s="244"/>
      <c r="G138" s="244"/>
      <c r="H138" s="434"/>
      <c r="I138" s="245"/>
      <c r="J138" s="245"/>
      <c r="K138" s="337"/>
      <c r="L138" s="249"/>
      <c r="M138" s="250"/>
      <c r="N138" s="98" t="e">
        <f t="shared" ref="N138:N201" si="2">IF(M138&lt;0,0,1-(M138/L138))</f>
        <v>#DIV/0!</v>
      </c>
      <c r="O138" s="321">
        <f>FŐLAP!$E$8</f>
        <v>0</v>
      </c>
      <c r="P138" s="320">
        <f>FŐLAP!$C$10</f>
        <v>0</v>
      </c>
      <c r="Q138" s="322" t="s">
        <v>550</v>
      </c>
    </row>
    <row r="139" spans="1:17" ht="50.1" hidden="1" customHeight="1" x14ac:dyDescent="0.25">
      <c r="A139" s="101" t="s">
        <v>253</v>
      </c>
      <c r="B139" s="337"/>
      <c r="C139" s="413"/>
      <c r="D139" s="244"/>
      <c r="E139" s="244"/>
      <c r="F139" s="244"/>
      <c r="G139" s="244"/>
      <c r="H139" s="434"/>
      <c r="I139" s="245"/>
      <c r="J139" s="245"/>
      <c r="K139" s="337"/>
      <c r="L139" s="249"/>
      <c r="M139" s="250"/>
      <c r="N139" s="98" t="e">
        <f t="shared" si="2"/>
        <v>#DIV/0!</v>
      </c>
      <c r="O139" s="321">
        <f>FŐLAP!$E$8</f>
        <v>0</v>
      </c>
      <c r="P139" s="320">
        <f>FŐLAP!$C$10</f>
        <v>0</v>
      </c>
      <c r="Q139" s="322" t="s">
        <v>550</v>
      </c>
    </row>
    <row r="140" spans="1:17" ht="50.1" hidden="1" customHeight="1" x14ac:dyDescent="0.25">
      <c r="A140" s="100" t="s">
        <v>254</v>
      </c>
      <c r="B140" s="337"/>
      <c r="C140" s="413"/>
      <c r="D140" s="244"/>
      <c r="E140" s="244"/>
      <c r="F140" s="244"/>
      <c r="G140" s="244"/>
      <c r="H140" s="434"/>
      <c r="I140" s="245"/>
      <c r="J140" s="245"/>
      <c r="K140" s="337"/>
      <c r="L140" s="249"/>
      <c r="M140" s="250"/>
      <c r="N140" s="98" t="e">
        <f t="shared" si="2"/>
        <v>#DIV/0!</v>
      </c>
      <c r="O140" s="321">
        <f>FŐLAP!$E$8</f>
        <v>0</v>
      </c>
      <c r="P140" s="320">
        <f>FŐLAP!$C$10</f>
        <v>0</v>
      </c>
      <c r="Q140" s="322" t="s">
        <v>550</v>
      </c>
    </row>
    <row r="141" spans="1:17" ht="50.1" hidden="1" customHeight="1" x14ac:dyDescent="0.25">
      <c r="A141" s="100" t="s">
        <v>255</v>
      </c>
      <c r="B141" s="337"/>
      <c r="C141" s="413"/>
      <c r="D141" s="244"/>
      <c r="E141" s="244"/>
      <c r="F141" s="244"/>
      <c r="G141" s="244"/>
      <c r="H141" s="434"/>
      <c r="I141" s="245"/>
      <c r="J141" s="245"/>
      <c r="K141" s="337"/>
      <c r="L141" s="249"/>
      <c r="M141" s="250"/>
      <c r="N141" s="98" t="e">
        <f t="shared" si="2"/>
        <v>#DIV/0!</v>
      </c>
      <c r="O141" s="321">
        <f>FŐLAP!$E$8</f>
        <v>0</v>
      </c>
      <c r="P141" s="320">
        <f>FŐLAP!$C$10</f>
        <v>0</v>
      </c>
      <c r="Q141" s="322" t="s">
        <v>550</v>
      </c>
    </row>
    <row r="142" spans="1:17" ht="50.1" hidden="1" customHeight="1" x14ac:dyDescent="0.25">
      <c r="A142" s="101" t="s">
        <v>256</v>
      </c>
      <c r="B142" s="337"/>
      <c r="C142" s="413"/>
      <c r="D142" s="244"/>
      <c r="E142" s="244"/>
      <c r="F142" s="244"/>
      <c r="G142" s="244"/>
      <c r="H142" s="434"/>
      <c r="I142" s="245"/>
      <c r="J142" s="245"/>
      <c r="K142" s="337"/>
      <c r="L142" s="249"/>
      <c r="M142" s="250"/>
      <c r="N142" s="98" t="e">
        <f t="shared" si="2"/>
        <v>#DIV/0!</v>
      </c>
      <c r="O142" s="321">
        <f>FŐLAP!$E$8</f>
        <v>0</v>
      </c>
      <c r="P142" s="320">
        <f>FŐLAP!$C$10</f>
        <v>0</v>
      </c>
      <c r="Q142" s="322" t="s">
        <v>550</v>
      </c>
    </row>
    <row r="143" spans="1:17" ht="50.1" hidden="1" customHeight="1" x14ac:dyDescent="0.25">
      <c r="A143" s="100" t="s">
        <v>257</v>
      </c>
      <c r="B143" s="337"/>
      <c r="C143" s="413"/>
      <c r="D143" s="244"/>
      <c r="E143" s="244"/>
      <c r="F143" s="244"/>
      <c r="G143" s="244"/>
      <c r="H143" s="434"/>
      <c r="I143" s="245"/>
      <c r="J143" s="245"/>
      <c r="K143" s="337"/>
      <c r="L143" s="249"/>
      <c r="M143" s="250"/>
      <c r="N143" s="98" t="e">
        <f t="shared" si="2"/>
        <v>#DIV/0!</v>
      </c>
      <c r="O143" s="321">
        <f>FŐLAP!$E$8</f>
        <v>0</v>
      </c>
      <c r="P143" s="320">
        <f>FŐLAP!$C$10</f>
        <v>0</v>
      </c>
      <c r="Q143" s="322" t="s">
        <v>550</v>
      </c>
    </row>
    <row r="144" spans="1:17" ht="50.1" hidden="1" customHeight="1" collapsed="1" x14ac:dyDescent="0.25">
      <c r="A144" s="100" t="s">
        <v>258</v>
      </c>
      <c r="B144" s="337"/>
      <c r="C144" s="413"/>
      <c r="D144" s="244"/>
      <c r="E144" s="244"/>
      <c r="F144" s="244"/>
      <c r="G144" s="244"/>
      <c r="H144" s="434"/>
      <c r="I144" s="245"/>
      <c r="J144" s="245"/>
      <c r="K144" s="337"/>
      <c r="L144" s="249"/>
      <c r="M144" s="250"/>
      <c r="N144" s="98" t="e">
        <f t="shared" si="2"/>
        <v>#DIV/0!</v>
      </c>
      <c r="O144" s="321">
        <f>FŐLAP!$E$8</f>
        <v>0</v>
      </c>
      <c r="P144" s="320">
        <f>FŐLAP!$C$10</f>
        <v>0</v>
      </c>
      <c r="Q144" s="322" t="s">
        <v>550</v>
      </c>
    </row>
    <row r="145" spans="1:17" ht="50.1" hidden="1" customHeight="1" x14ac:dyDescent="0.25">
      <c r="A145" s="100" t="s">
        <v>259</v>
      </c>
      <c r="B145" s="337"/>
      <c r="C145" s="413"/>
      <c r="D145" s="244"/>
      <c r="E145" s="244"/>
      <c r="F145" s="244"/>
      <c r="G145" s="244"/>
      <c r="H145" s="434"/>
      <c r="I145" s="245"/>
      <c r="J145" s="245"/>
      <c r="K145" s="337"/>
      <c r="L145" s="249"/>
      <c r="M145" s="250"/>
      <c r="N145" s="98" t="e">
        <f t="shared" si="2"/>
        <v>#DIV/0!</v>
      </c>
      <c r="O145" s="321">
        <f>FŐLAP!$E$8</f>
        <v>0</v>
      </c>
      <c r="P145" s="320">
        <f>FŐLAP!$C$10</f>
        <v>0</v>
      </c>
      <c r="Q145" s="322" t="s">
        <v>550</v>
      </c>
    </row>
    <row r="146" spans="1:17" ht="50.1" hidden="1" customHeight="1" x14ac:dyDescent="0.25">
      <c r="A146" s="100" t="s">
        <v>260</v>
      </c>
      <c r="B146" s="337"/>
      <c r="C146" s="413"/>
      <c r="D146" s="244"/>
      <c r="E146" s="244"/>
      <c r="F146" s="244"/>
      <c r="G146" s="244"/>
      <c r="H146" s="434"/>
      <c r="I146" s="245"/>
      <c r="J146" s="245"/>
      <c r="K146" s="337"/>
      <c r="L146" s="249"/>
      <c r="M146" s="250"/>
      <c r="N146" s="98" t="e">
        <f t="shared" si="2"/>
        <v>#DIV/0!</v>
      </c>
      <c r="O146" s="321">
        <f>FŐLAP!$E$8</f>
        <v>0</v>
      </c>
      <c r="P146" s="320">
        <f>FŐLAP!$C$10</f>
        <v>0</v>
      </c>
      <c r="Q146" s="322" t="s">
        <v>550</v>
      </c>
    </row>
    <row r="147" spans="1:17" ht="50.1" hidden="1" customHeight="1" x14ac:dyDescent="0.25">
      <c r="A147" s="101" t="s">
        <v>261</v>
      </c>
      <c r="B147" s="337"/>
      <c r="C147" s="413"/>
      <c r="D147" s="244"/>
      <c r="E147" s="244"/>
      <c r="F147" s="244"/>
      <c r="G147" s="244"/>
      <c r="H147" s="434"/>
      <c r="I147" s="245"/>
      <c r="J147" s="245"/>
      <c r="K147" s="337"/>
      <c r="L147" s="249"/>
      <c r="M147" s="250"/>
      <c r="N147" s="98" t="e">
        <f t="shared" si="2"/>
        <v>#DIV/0!</v>
      </c>
      <c r="O147" s="321">
        <f>FŐLAP!$E$8</f>
        <v>0</v>
      </c>
      <c r="P147" s="320">
        <f>FŐLAP!$C$10</f>
        <v>0</v>
      </c>
      <c r="Q147" s="322" t="s">
        <v>550</v>
      </c>
    </row>
    <row r="148" spans="1:17" ht="50.1" hidden="1" customHeight="1" x14ac:dyDescent="0.25">
      <c r="A148" s="100" t="s">
        <v>262</v>
      </c>
      <c r="B148" s="337"/>
      <c r="C148" s="413"/>
      <c r="D148" s="244"/>
      <c r="E148" s="244"/>
      <c r="F148" s="244"/>
      <c r="G148" s="244"/>
      <c r="H148" s="434"/>
      <c r="I148" s="245"/>
      <c r="J148" s="245"/>
      <c r="K148" s="337"/>
      <c r="L148" s="249"/>
      <c r="M148" s="250"/>
      <c r="N148" s="98" t="e">
        <f t="shared" si="2"/>
        <v>#DIV/0!</v>
      </c>
      <c r="O148" s="321">
        <f>FŐLAP!$E$8</f>
        <v>0</v>
      </c>
      <c r="P148" s="320">
        <f>FŐLAP!$C$10</f>
        <v>0</v>
      </c>
      <c r="Q148" s="322" t="s">
        <v>550</v>
      </c>
    </row>
    <row r="149" spans="1:17" ht="50.1" hidden="1" customHeight="1" x14ac:dyDescent="0.25">
      <c r="A149" s="100" t="s">
        <v>263</v>
      </c>
      <c r="B149" s="337"/>
      <c r="C149" s="413"/>
      <c r="D149" s="244"/>
      <c r="E149" s="244"/>
      <c r="F149" s="244"/>
      <c r="G149" s="244"/>
      <c r="H149" s="434"/>
      <c r="I149" s="245"/>
      <c r="J149" s="245"/>
      <c r="K149" s="337"/>
      <c r="L149" s="249"/>
      <c r="M149" s="250"/>
      <c r="N149" s="98" t="e">
        <f t="shared" si="2"/>
        <v>#DIV/0!</v>
      </c>
      <c r="O149" s="321">
        <f>FŐLAP!$E$8</f>
        <v>0</v>
      </c>
      <c r="P149" s="320">
        <f>FŐLAP!$C$10</f>
        <v>0</v>
      </c>
      <c r="Q149" s="322" t="s">
        <v>550</v>
      </c>
    </row>
    <row r="150" spans="1:17" ht="50.1" hidden="1" customHeight="1" x14ac:dyDescent="0.25">
      <c r="A150" s="101" t="s">
        <v>264</v>
      </c>
      <c r="B150" s="337"/>
      <c r="C150" s="413"/>
      <c r="D150" s="244"/>
      <c r="E150" s="244"/>
      <c r="F150" s="244"/>
      <c r="G150" s="244"/>
      <c r="H150" s="434"/>
      <c r="I150" s="245"/>
      <c r="J150" s="245"/>
      <c r="K150" s="337"/>
      <c r="L150" s="249"/>
      <c r="M150" s="250"/>
      <c r="N150" s="98" t="e">
        <f t="shared" si="2"/>
        <v>#DIV/0!</v>
      </c>
      <c r="O150" s="321">
        <f>FŐLAP!$E$8</f>
        <v>0</v>
      </c>
      <c r="P150" s="320">
        <f>FŐLAP!$C$10</f>
        <v>0</v>
      </c>
      <c r="Q150" s="322" t="s">
        <v>550</v>
      </c>
    </row>
    <row r="151" spans="1:17" ht="50.1" hidden="1" customHeight="1" x14ac:dyDescent="0.25">
      <c r="A151" s="100" t="s">
        <v>265</v>
      </c>
      <c r="B151" s="337"/>
      <c r="C151" s="413"/>
      <c r="D151" s="244"/>
      <c r="E151" s="244"/>
      <c r="F151" s="244"/>
      <c r="G151" s="244"/>
      <c r="H151" s="434"/>
      <c r="I151" s="245"/>
      <c r="J151" s="245"/>
      <c r="K151" s="337"/>
      <c r="L151" s="249"/>
      <c r="M151" s="250"/>
      <c r="N151" s="98" t="e">
        <f t="shared" si="2"/>
        <v>#DIV/0!</v>
      </c>
      <c r="O151" s="321">
        <f>FŐLAP!$E$8</f>
        <v>0</v>
      </c>
      <c r="P151" s="320">
        <f>FŐLAP!$C$10</f>
        <v>0</v>
      </c>
      <c r="Q151" s="322" t="s">
        <v>550</v>
      </c>
    </row>
    <row r="152" spans="1:17" ht="50.1" hidden="1" customHeight="1" x14ac:dyDescent="0.25">
      <c r="A152" s="100" t="s">
        <v>266</v>
      </c>
      <c r="B152" s="337"/>
      <c r="C152" s="413"/>
      <c r="D152" s="244"/>
      <c r="E152" s="244"/>
      <c r="F152" s="244"/>
      <c r="G152" s="244"/>
      <c r="H152" s="434"/>
      <c r="I152" s="245"/>
      <c r="J152" s="245"/>
      <c r="K152" s="337"/>
      <c r="L152" s="249"/>
      <c r="M152" s="250"/>
      <c r="N152" s="98" t="e">
        <f t="shared" si="2"/>
        <v>#DIV/0!</v>
      </c>
      <c r="O152" s="321">
        <f>FŐLAP!$E$8</f>
        <v>0</v>
      </c>
      <c r="P152" s="320">
        <f>FŐLAP!$C$10</f>
        <v>0</v>
      </c>
      <c r="Q152" s="322" t="s">
        <v>550</v>
      </c>
    </row>
    <row r="153" spans="1:17" ht="50.1" hidden="1" customHeight="1" x14ac:dyDescent="0.25">
      <c r="A153" s="101" t="s">
        <v>267</v>
      </c>
      <c r="B153" s="337"/>
      <c r="C153" s="413"/>
      <c r="D153" s="244"/>
      <c r="E153" s="244"/>
      <c r="F153" s="244"/>
      <c r="G153" s="244"/>
      <c r="H153" s="434"/>
      <c r="I153" s="245"/>
      <c r="J153" s="245"/>
      <c r="K153" s="337"/>
      <c r="L153" s="249"/>
      <c r="M153" s="250"/>
      <c r="N153" s="98" t="e">
        <f t="shared" si="2"/>
        <v>#DIV/0!</v>
      </c>
      <c r="O153" s="321">
        <f>FŐLAP!$E$8</f>
        <v>0</v>
      </c>
      <c r="P153" s="320">
        <f>FŐLAP!$C$10</f>
        <v>0</v>
      </c>
      <c r="Q153" s="322" t="s">
        <v>550</v>
      </c>
    </row>
    <row r="154" spans="1:17" ht="50.1" hidden="1" customHeight="1" x14ac:dyDescent="0.25">
      <c r="A154" s="100" t="s">
        <v>268</v>
      </c>
      <c r="B154" s="337"/>
      <c r="C154" s="413"/>
      <c r="D154" s="244"/>
      <c r="E154" s="244"/>
      <c r="F154" s="244"/>
      <c r="G154" s="244"/>
      <c r="H154" s="434"/>
      <c r="I154" s="245"/>
      <c r="J154" s="245"/>
      <c r="K154" s="337"/>
      <c r="L154" s="249"/>
      <c r="M154" s="250"/>
      <c r="N154" s="98" t="e">
        <f t="shared" si="2"/>
        <v>#DIV/0!</v>
      </c>
      <c r="O154" s="321">
        <f>FŐLAP!$E$8</f>
        <v>0</v>
      </c>
      <c r="P154" s="320">
        <f>FŐLAP!$C$10</f>
        <v>0</v>
      </c>
      <c r="Q154" s="322" t="s">
        <v>550</v>
      </c>
    </row>
    <row r="155" spans="1:17" ht="50.1" hidden="1" customHeight="1" x14ac:dyDescent="0.25">
      <c r="A155" s="100" t="s">
        <v>269</v>
      </c>
      <c r="B155" s="337"/>
      <c r="C155" s="413"/>
      <c r="D155" s="244"/>
      <c r="E155" s="244"/>
      <c r="F155" s="244"/>
      <c r="G155" s="244"/>
      <c r="H155" s="434"/>
      <c r="I155" s="245"/>
      <c r="J155" s="245"/>
      <c r="K155" s="337"/>
      <c r="L155" s="249"/>
      <c r="M155" s="250"/>
      <c r="N155" s="98" t="e">
        <f t="shared" si="2"/>
        <v>#DIV/0!</v>
      </c>
      <c r="O155" s="321">
        <f>FŐLAP!$E$8</f>
        <v>0</v>
      </c>
      <c r="P155" s="320">
        <f>FŐLAP!$C$10</f>
        <v>0</v>
      </c>
      <c r="Q155" s="322" t="s">
        <v>550</v>
      </c>
    </row>
    <row r="156" spans="1:17" ht="50.1" hidden="1" customHeight="1" x14ac:dyDescent="0.25">
      <c r="A156" s="101" t="s">
        <v>270</v>
      </c>
      <c r="B156" s="337"/>
      <c r="C156" s="413"/>
      <c r="D156" s="244"/>
      <c r="E156" s="244"/>
      <c r="F156" s="244"/>
      <c r="G156" s="244"/>
      <c r="H156" s="434"/>
      <c r="I156" s="245"/>
      <c r="J156" s="245"/>
      <c r="K156" s="337"/>
      <c r="L156" s="249"/>
      <c r="M156" s="250"/>
      <c r="N156" s="98" t="e">
        <f t="shared" si="2"/>
        <v>#DIV/0!</v>
      </c>
      <c r="O156" s="321">
        <f>FŐLAP!$E$8</f>
        <v>0</v>
      </c>
      <c r="P156" s="320">
        <f>FŐLAP!$C$10</f>
        <v>0</v>
      </c>
      <c r="Q156" s="322" t="s">
        <v>550</v>
      </c>
    </row>
    <row r="157" spans="1:17" ht="50.1" hidden="1" customHeight="1" x14ac:dyDescent="0.25">
      <c r="A157" s="100" t="s">
        <v>271</v>
      </c>
      <c r="B157" s="337"/>
      <c r="C157" s="413"/>
      <c r="D157" s="244"/>
      <c r="E157" s="244"/>
      <c r="F157" s="244"/>
      <c r="G157" s="244"/>
      <c r="H157" s="434"/>
      <c r="I157" s="245"/>
      <c r="J157" s="245"/>
      <c r="K157" s="337"/>
      <c r="L157" s="249"/>
      <c r="M157" s="250"/>
      <c r="N157" s="98" t="e">
        <f t="shared" si="2"/>
        <v>#DIV/0!</v>
      </c>
      <c r="O157" s="321">
        <f>FŐLAP!$E$8</f>
        <v>0</v>
      </c>
      <c r="P157" s="320">
        <f>FŐLAP!$C$10</f>
        <v>0</v>
      </c>
      <c r="Q157" s="322" t="s">
        <v>550</v>
      </c>
    </row>
    <row r="158" spans="1:17" ht="50.1" hidden="1" customHeight="1" x14ac:dyDescent="0.25">
      <c r="A158" s="100" t="s">
        <v>272</v>
      </c>
      <c r="B158" s="337"/>
      <c r="C158" s="413"/>
      <c r="D158" s="244"/>
      <c r="E158" s="244"/>
      <c r="F158" s="244"/>
      <c r="G158" s="244"/>
      <c r="H158" s="434"/>
      <c r="I158" s="245"/>
      <c r="J158" s="245"/>
      <c r="K158" s="337"/>
      <c r="L158" s="249"/>
      <c r="M158" s="250"/>
      <c r="N158" s="98" t="e">
        <f t="shared" si="2"/>
        <v>#DIV/0!</v>
      </c>
      <c r="O158" s="321">
        <f>FŐLAP!$E$8</f>
        <v>0</v>
      </c>
      <c r="P158" s="320">
        <f>FŐLAP!$C$10</f>
        <v>0</v>
      </c>
      <c r="Q158" s="322" t="s">
        <v>550</v>
      </c>
    </row>
    <row r="159" spans="1:17" ht="50.1" hidden="1" customHeight="1" x14ac:dyDescent="0.25">
      <c r="A159" s="101" t="s">
        <v>273</v>
      </c>
      <c r="B159" s="337"/>
      <c r="C159" s="413"/>
      <c r="D159" s="244"/>
      <c r="E159" s="244"/>
      <c r="F159" s="244"/>
      <c r="G159" s="244"/>
      <c r="H159" s="434"/>
      <c r="I159" s="245"/>
      <c r="J159" s="245"/>
      <c r="K159" s="337"/>
      <c r="L159" s="249"/>
      <c r="M159" s="250"/>
      <c r="N159" s="98" t="e">
        <f t="shared" si="2"/>
        <v>#DIV/0!</v>
      </c>
      <c r="O159" s="321">
        <f>FŐLAP!$E$8</f>
        <v>0</v>
      </c>
      <c r="P159" s="320">
        <f>FŐLAP!$C$10</f>
        <v>0</v>
      </c>
      <c r="Q159" s="322" t="s">
        <v>550</v>
      </c>
    </row>
    <row r="160" spans="1:17" ht="50.1" hidden="1" customHeight="1" x14ac:dyDescent="0.25">
      <c r="A160" s="100" t="s">
        <v>274</v>
      </c>
      <c r="B160" s="337"/>
      <c r="C160" s="413"/>
      <c r="D160" s="244"/>
      <c r="E160" s="244"/>
      <c r="F160" s="244"/>
      <c r="G160" s="244"/>
      <c r="H160" s="434"/>
      <c r="I160" s="245"/>
      <c r="J160" s="245"/>
      <c r="K160" s="337"/>
      <c r="L160" s="249"/>
      <c r="M160" s="250"/>
      <c r="N160" s="98" t="e">
        <f t="shared" si="2"/>
        <v>#DIV/0!</v>
      </c>
      <c r="O160" s="321">
        <f>FŐLAP!$E$8</f>
        <v>0</v>
      </c>
      <c r="P160" s="320">
        <f>FŐLAP!$C$10</f>
        <v>0</v>
      </c>
      <c r="Q160" s="322" t="s">
        <v>550</v>
      </c>
    </row>
    <row r="161" spans="1:17" ht="50.1" hidden="1" customHeight="1" x14ac:dyDescent="0.25">
      <c r="A161" s="100" t="s">
        <v>275</v>
      </c>
      <c r="B161" s="337"/>
      <c r="C161" s="413"/>
      <c r="D161" s="244"/>
      <c r="E161" s="244"/>
      <c r="F161" s="244"/>
      <c r="G161" s="244"/>
      <c r="H161" s="434"/>
      <c r="I161" s="245"/>
      <c r="J161" s="245"/>
      <c r="K161" s="337"/>
      <c r="L161" s="249"/>
      <c r="M161" s="250"/>
      <c r="N161" s="98" t="e">
        <f t="shared" si="2"/>
        <v>#DIV/0!</v>
      </c>
      <c r="O161" s="321">
        <f>FŐLAP!$E$8</f>
        <v>0</v>
      </c>
      <c r="P161" s="320">
        <f>FŐLAP!$C$10</f>
        <v>0</v>
      </c>
      <c r="Q161" s="322" t="s">
        <v>550</v>
      </c>
    </row>
    <row r="162" spans="1:17" ht="50.1" hidden="1" customHeight="1" x14ac:dyDescent="0.25">
      <c r="A162" s="100" t="s">
        <v>276</v>
      </c>
      <c r="B162" s="337"/>
      <c r="C162" s="413"/>
      <c r="D162" s="244"/>
      <c r="E162" s="244"/>
      <c r="F162" s="244"/>
      <c r="G162" s="244"/>
      <c r="H162" s="434"/>
      <c r="I162" s="245"/>
      <c r="J162" s="245"/>
      <c r="K162" s="337"/>
      <c r="L162" s="249"/>
      <c r="M162" s="250"/>
      <c r="N162" s="98" t="e">
        <f t="shared" si="2"/>
        <v>#DIV/0!</v>
      </c>
      <c r="O162" s="321">
        <f>FŐLAP!$E$8</f>
        <v>0</v>
      </c>
      <c r="P162" s="320">
        <f>FŐLAP!$C$10</f>
        <v>0</v>
      </c>
      <c r="Q162" s="322" t="s">
        <v>550</v>
      </c>
    </row>
    <row r="163" spans="1:17" ht="50.1" hidden="1" customHeight="1" x14ac:dyDescent="0.25">
      <c r="A163" s="100" t="s">
        <v>277</v>
      </c>
      <c r="B163" s="337"/>
      <c r="C163" s="413"/>
      <c r="D163" s="244"/>
      <c r="E163" s="244"/>
      <c r="F163" s="244"/>
      <c r="G163" s="244"/>
      <c r="H163" s="434"/>
      <c r="I163" s="245"/>
      <c r="J163" s="245"/>
      <c r="K163" s="337"/>
      <c r="L163" s="249"/>
      <c r="M163" s="250"/>
      <c r="N163" s="98" t="e">
        <f t="shared" si="2"/>
        <v>#DIV/0!</v>
      </c>
      <c r="O163" s="321">
        <f>FŐLAP!$E$8</f>
        <v>0</v>
      </c>
      <c r="P163" s="320">
        <f>FŐLAP!$C$10</f>
        <v>0</v>
      </c>
      <c r="Q163" s="322" t="s">
        <v>550</v>
      </c>
    </row>
    <row r="164" spans="1:17" ht="50.1" hidden="1" customHeight="1" x14ac:dyDescent="0.25">
      <c r="A164" s="101" t="s">
        <v>278</v>
      </c>
      <c r="B164" s="337"/>
      <c r="C164" s="413"/>
      <c r="D164" s="244"/>
      <c r="E164" s="244"/>
      <c r="F164" s="244"/>
      <c r="G164" s="244"/>
      <c r="H164" s="434"/>
      <c r="I164" s="245"/>
      <c r="J164" s="245"/>
      <c r="K164" s="337"/>
      <c r="L164" s="249"/>
      <c r="M164" s="250"/>
      <c r="N164" s="98" t="e">
        <f t="shared" si="2"/>
        <v>#DIV/0!</v>
      </c>
      <c r="O164" s="321">
        <f>FŐLAP!$E$8</f>
        <v>0</v>
      </c>
      <c r="P164" s="320">
        <f>FŐLAP!$C$10</f>
        <v>0</v>
      </c>
      <c r="Q164" s="322" t="s">
        <v>550</v>
      </c>
    </row>
    <row r="165" spans="1:17" ht="50.1" hidden="1" customHeight="1" collapsed="1" x14ac:dyDescent="0.25">
      <c r="A165" s="100" t="s">
        <v>279</v>
      </c>
      <c r="B165" s="337"/>
      <c r="C165" s="413"/>
      <c r="D165" s="244"/>
      <c r="E165" s="244"/>
      <c r="F165" s="244"/>
      <c r="G165" s="244"/>
      <c r="H165" s="434"/>
      <c r="I165" s="245"/>
      <c r="J165" s="245"/>
      <c r="K165" s="337"/>
      <c r="L165" s="249"/>
      <c r="M165" s="250"/>
      <c r="N165" s="98" t="e">
        <f t="shared" si="2"/>
        <v>#DIV/0!</v>
      </c>
      <c r="O165" s="321">
        <f>FŐLAP!$E$8</f>
        <v>0</v>
      </c>
      <c r="P165" s="320">
        <f>FŐLAP!$C$10</f>
        <v>0</v>
      </c>
      <c r="Q165" s="322" t="s">
        <v>550</v>
      </c>
    </row>
    <row r="166" spans="1:17" ht="50.1" hidden="1" customHeight="1" x14ac:dyDescent="0.25">
      <c r="A166" s="100" t="s">
        <v>280</v>
      </c>
      <c r="B166" s="337"/>
      <c r="C166" s="413"/>
      <c r="D166" s="244"/>
      <c r="E166" s="244"/>
      <c r="F166" s="244"/>
      <c r="G166" s="244"/>
      <c r="H166" s="434"/>
      <c r="I166" s="245"/>
      <c r="J166" s="245"/>
      <c r="K166" s="337"/>
      <c r="L166" s="249"/>
      <c r="M166" s="250"/>
      <c r="N166" s="98" t="e">
        <f t="shared" si="2"/>
        <v>#DIV/0!</v>
      </c>
      <c r="O166" s="321">
        <f>FŐLAP!$E$8</f>
        <v>0</v>
      </c>
      <c r="P166" s="320">
        <f>FŐLAP!$C$10</f>
        <v>0</v>
      </c>
      <c r="Q166" s="322" t="s">
        <v>550</v>
      </c>
    </row>
    <row r="167" spans="1:17" ht="50.1" hidden="1" customHeight="1" x14ac:dyDescent="0.25">
      <c r="A167" s="101" t="s">
        <v>281</v>
      </c>
      <c r="B167" s="337"/>
      <c r="C167" s="413"/>
      <c r="D167" s="244"/>
      <c r="E167" s="244"/>
      <c r="F167" s="244"/>
      <c r="G167" s="244"/>
      <c r="H167" s="434"/>
      <c r="I167" s="245"/>
      <c r="J167" s="245"/>
      <c r="K167" s="337"/>
      <c r="L167" s="249"/>
      <c r="M167" s="250"/>
      <c r="N167" s="98" t="e">
        <f t="shared" si="2"/>
        <v>#DIV/0!</v>
      </c>
      <c r="O167" s="321">
        <f>FŐLAP!$E$8</f>
        <v>0</v>
      </c>
      <c r="P167" s="320">
        <f>FŐLAP!$C$10</f>
        <v>0</v>
      </c>
      <c r="Q167" s="322" t="s">
        <v>550</v>
      </c>
    </row>
    <row r="168" spans="1:17" ht="50.1" hidden="1" customHeight="1" x14ac:dyDescent="0.25">
      <c r="A168" s="100" t="s">
        <v>282</v>
      </c>
      <c r="B168" s="337"/>
      <c r="C168" s="413"/>
      <c r="D168" s="244"/>
      <c r="E168" s="244"/>
      <c r="F168" s="244"/>
      <c r="G168" s="244"/>
      <c r="H168" s="434"/>
      <c r="I168" s="245"/>
      <c r="J168" s="245"/>
      <c r="K168" s="337"/>
      <c r="L168" s="249"/>
      <c r="M168" s="250"/>
      <c r="N168" s="98" t="e">
        <f t="shared" si="2"/>
        <v>#DIV/0!</v>
      </c>
      <c r="O168" s="321">
        <f>FŐLAP!$E$8</f>
        <v>0</v>
      </c>
      <c r="P168" s="320">
        <f>FŐLAP!$C$10</f>
        <v>0</v>
      </c>
      <c r="Q168" s="322" t="s">
        <v>550</v>
      </c>
    </row>
    <row r="169" spans="1:17" ht="50.1" hidden="1" customHeight="1" x14ac:dyDescent="0.25">
      <c r="A169" s="100" t="s">
        <v>283</v>
      </c>
      <c r="B169" s="337"/>
      <c r="C169" s="413"/>
      <c r="D169" s="244"/>
      <c r="E169" s="244"/>
      <c r="F169" s="244"/>
      <c r="G169" s="244"/>
      <c r="H169" s="434"/>
      <c r="I169" s="245"/>
      <c r="J169" s="245"/>
      <c r="K169" s="337"/>
      <c r="L169" s="249"/>
      <c r="M169" s="250"/>
      <c r="N169" s="98" t="e">
        <f t="shared" si="2"/>
        <v>#DIV/0!</v>
      </c>
      <c r="O169" s="321">
        <f>FŐLAP!$E$8</f>
        <v>0</v>
      </c>
      <c r="P169" s="320">
        <f>FŐLAP!$C$10</f>
        <v>0</v>
      </c>
      <c r="Q169" s="322" t="s">
        <v>550</v>
      </c>
    </row>
    <row r="170" spans="1:17" ht="50.1" hidden="1" customHeight="1" x14ac:dyDescent="0.25">
      <c r="A170" s="101" t="s">
        <v>284</v>
      </c>
      <c r="B170" s="337"/>
      <c r="C170" s="413"/>
      <c r="D170" s="244"/>
      <c r="E170" s="244"/>
      <c r="F170" s="244"/>
      <c r="G170" s="244"/>
      <c r="H170" s="434"/>
      <c r="I170" s="245"/>
      <c r="J170" s="245"/>
      <c r="K170" s="337"/>
      <c r="L170" s="249"/>
      <c r="M170" s="250"/>
      <c r="N170" s="98" t="e">
        <f t="shared" si="2"/>
        <v>#DIV/0!</v>
      </c>
      <c r="O170" s="321">
        <f>FŐLAP!$E$8</f>
        <v>0</v>
      </c>
      <c r="P170" s="320">
        <f>FŐLAP!$C$10</f>
        <v>0</v>
      </c>
      <c r="Q170" s="322" t="s">
        <v>550</v>
      </c>
    </row>
    <row r="171" spans="1:17" ht="50.1" hidden="1" customHeight="1" x14ac:dyDescent="0.25">
      <c r="A171" s="100" t="s">
        <v>285</v>
      </c>
      <c r="B171" s="337"/>
      <c r="C171" s="413"/>
      <c r="D171" s="244"/>
      <c r="E171" s="244"/>
      <c r="F171" s="244"/>
      <c r="G171" s="244"/>
      <c r="H171" s="434"/>
      <c r="I171" s="245"/>
      <c r="J171" s="245"/>
      <c r="K171" s="337"/>
      <c r="L171" s="249"/>
      <c r="M171" s="250"/>
      <c r="N171" s="98" t="e">
        <f t="shared" si="2"/>
        <v>#DIV/0!</v>
      </c>
      <c r="O171" s="321">
        <f>FŐLAP!$E$8</f>
        <v>0</v>
      </c>
      <c r="P171" s="320">
        <f>FŐLAP!$C$10</f>
        <v>0</v>
      </c>
      <c r="Q171" s="322" t="s">
        <v>550</v>
      </c>
    </row>
    <row r="172" spans="1:17" ht="50.1" hidden="1" customHeight="1" x14ac:dyDescent="0.25">
      <c r="A172" s="100" t="s">
        <v>286</v>
      </c>
      <c r="B172" s="337"/>
      <c r="C172" s="413"/>
      <c r="D172" s="244"/>
      <c r="E172" s="244"/>
      <c r="F172" s="244"/>
      <c r="G172" s="244"/>
      <c r="H172" s="434"/>
      <c r="I172" s="245"/>
      <c r="J172" s="245"/>
      <c r="K172" s="337"/>
      <c r="L172" s="249"/>
      <c r="M172" s="250"/>
      <c r="N172" s="98" t="e">
        <f t="shared" si="2"/>
        <v>#DIV/0!</v>
      </c>
      <c r="O172" s="321">
        <f>FŐLAP!$E$8</f>
        <v>0</v>
      </c>
      <c r="P172" s="320">
        <f>FŐLAP!$C$10</f>
        <v>0</v>
      </c>
      <c r="Q172" s="322" t="s">
        <v>550</v>
      </c>
    </row>
    <row r="173" spans="1:17" ht="50.1" hidden="1" customHeight="1" x14ac:dyDescent="0.25">
      <c r="A173" s="101" t="s">
        <v>287</v>
      </c>
      <c r="B173" s="337"/>
      <c r="C173" s="413"/>
      <c r="D173" s="244"/>
      <c r="E173" s="244"/>
      <c r="F173" s="244"/>
      <c r="G173" s="244"/>
      <c r="H173" s="434"/>
      <c r="I173" s="245"/>
      <c r="J173" s="245"/>
      <c r="K173" s="337"/>
      <c r="L173" s="249"/>
      <c r="M173" s="250"/>
      <c r="N173" s="98" t="e">
        <f t="shared" si="2"/>
        <v>#DIV/0!</v>
      </c>
      <c r="O173" s="321">
        <f>FŐLAP!$E$8</f>
        <v>0</v>
      </c>
      <c r="P173" s="320">
        <f>FŐLAP!$C$10</f>
        <v>0</v>
      </c>
      <c r="Q173" s="322" t="s">
        <v>550</v>
      </c>
    </row>
    <row r="174" spans="1:17" ht="50.1" hidden="1" customHeight="1" x14ac:dyDescent="0.25">
      <c r="A174" s="100" t="s">
        <v>288</v>
      </c>
      <c r="B174" s="337"/>
      <c r="C174" s="413"/>
      <c r="D174" s="244"/>
      <c r="E174" s="244"/>
      <c r="F174" s="244"/>
      <c r="G174" s="244"/>
      <c r="H174" s="434"/>
      <c r="I174" s="245"/>
      <c r="J174" s="245"/>
      <c r="K174" s="337"/>
      <c r="L174" s="249"/>
      <c r="M174" s="250"/>
      <c r="N174" s="98" t="e">
        <f t="shared" si="2"/>
        <v>#DIV/0!</v>
      </c>
      <c r="O174" s="321">
        <f>FŐLAP!$E$8</f>
        <v>0</v>
      </c>
      <c r="P174" s="320">
        <f>FŐLAP!$C$10</f>
        <v>0</v>
      </c>
      <c r="Q174" s="322" t="s">
        <v>550</v>
      </c>
    </row>
    <row r="175" spans="1:17" ht="50.1" hidden="1" customHeight="1" x14ac:dyDescent="0.25">
      <c r="A175" s="100" t="s">
        <v>289</v>
      </c>
      <c r="B175" s="337"/>
      <c r="C175" s="413"/>
      <c r="D175" s="244"/>
      <c r="E175" s="244"/>
      <c r="F175" s="244"/>
      <c r="G175" s="244"/>
      <c r="H175" s="434"/>
      <c r="I175" s="245"/>
      <c r="J175" s="245"/>
      <c r="K175" s="337"/>
      <c r="L175" s="249"/>
      <c r="M175" s="250"/>
      <c r="N175" s="98" t="e">
        <f t="shared" si="2"/>
        <v>#DIV/0!</v>
      </c>
      <c r="O175" s="321">
        <f>FŐLAP!$E$8</f>
        <v>0</v>
      </c>
      <c r="P175" s="320">
        <f>FŐLAP!$C$10</f>
        <v>0</v>
      </c>
      <c r="Q175" s="322" t="s">
        <v>550</v>
      </c>
    </row>
    <row r="176" spans="1:17" ht="50.1" hidden="1" customHeight="1" x14ac:dyDescent="0.25">
      <c r="A176" s="101" t="s">
        <v>290</v>
      </c>
      <c r="B176" s="337"/>
      <c r="C176" s="413"/>
      <c r="D176" s="244"/>
      <c r="E176" s="244"/>
      <c r="F176" s="244"/>
      <c r="G176" s="244"/>
      <c r="H176" s="434"/>
      <c r="I176" s="245"/>
      <c r="J176" s="245"/>
      <c r="K176" s="337"/>
      <c r="L176" s="249"/>
      <c r="M176" s="250"/>
      <c r="N176" s="98" t="e">
        <f t="shared" si="2"/>
        <v>#DIV/0!</v>
      </c>
      <c r="O176" s="321">
        <f>FŐLAP!$E$8</f>
        <v>0</v>
      </c>
      <c r="P176" s="320">
        <f>FŐLAP!$C$10</f>
        <v>0</v>
      </c>
      <c r="Q176" s="322" t="s">
        <v>550</v>
      </c>
    </row>
    <row r="177" spans="1:17" ht="50.1" hidden="1" customHeight="1" x14ac:dyDescent="0.25">
      <c r="A177" s="100" t="s">
        <v>291</v>
      </c>
      <c r="B177" s="337"/>
      <c r="C177" s="413"/>
      <c r="D177" s="244"/>
      <c r="E177" s="244"/>
      <c r="F177" s="244"/>
      <c r="G177" s="244"/>
      <c r="H177" s="434"/>
      <c r="I177" s="245"/>
      <c r="J177" s="245"/>
      <c r="K177" s="337"/>
      <c r="L177" s="249"/>
      <c r="M177" s="250"/>
      <c r="N177" s="98" t="e">
        <f t="shared" si="2"/>
        <v>#DIV/0!</v>
      </c>
      <c r="O177" s="321">
        <f>FŐLAP!$E$8</f>
        <v>0</v>
      </c>
      <c r="P177" s="320">
        <f>FŐLAP!$C$10</f>
        <v>0</v>
      </c>
      <c r="Q177" s="322" t="s">
        <v>550</v>
      </c>
    </row>
    <row r="178" spans="1:17" ht="50.1" hidden="1" customHeight="1" x14ac:dyDescent="0.25">
      <c r="A178" s="100" t="s">
        <v>292</v>
      </c>
      <c r="B178" s="337"/>
      <c r="C178" s="413"/>
      <c r="D178" s="244"/>
      <c r="E178" s="244"/>
      <c r="F178" s="244"/>
      <c r="G178" s="244"/>
      <c r="H178" s="434"/>
      <c r="I178" s="245"/>
      <c r="J178" s="245"/>
      <c r="K178" s="337"/>
      <c r="L178" s="249"/>
      <c r="M178" s="250"/>
      <c r="N178" s="98" t="e">
        <f t="shared" si="2"/>
        <v>#DIV/0!</v>
      </c>
      <c r="O178" s="321">
        <f>FŐLAP!$E$8</f>
        <v>0</v>
      </c>
      <c r="P178" s="320">
        <f>FŐLAP!$C$10</f>
        <v>0</v>
      </c>
      <c r="Q178" s="322" t="s">
        <v>550</v>
      </c>
    </row>
    <row r="179" spans="1:17" ht="50.1" hidden="1" customHeight="1" x14ac:dyDescent="0.25">
      <c r="A179" s="100" t="s">
        <v>293</v>
      </c>
      <c r="B179" s="337"/>
      <c r="C179" s="413"/>
      <c r="D179" s="244"/>
      <c r="E179" s="244"/>
      <c r="F179" s="244"/>
      <c r="G179" s="244"/>
      <c r="H179" s="434"/>
      <c r="I179" s="245"/>
      <c r="J179" s="245"/>
      <c r="K179" s="337"/>
      <c r="L179" s="249"/>
      <c r="M179" s="250"/>
      <c r="N179" s="98" t="e">
        <f t="shared" si="2"/>
        <v>#DIV/0!</v>
      </c>
      <c r="O179" s="321">
        <f>FŐLAP!$E$8</f>
        <v>0</v>
      </c>
      <c r="P179" s="320">
        <f>FŐLAP!$C$10</f>
        <v>0</v>
      </c>
      <c r="Q179" s="322" t="s">
        <v>550</v>
      </c>
    </row>
    <row r="180" spans="1:17" ht="50.1" hidden="1" customHeight="1" x14ac:dyDescent="0.25">
      <c r="A180" s="100" t="s">
        <v>294</v>
      </c>
      <c r="B180" s="337"/>
      <c r="C180" s="413"/>
      <c r="D180" s="244"/>
      <c r="E180" s="244"/>
      <c r="F180" s="244"/>
      <c r="G180" s="244"/>
      <c r="H180" s="434"/>
      <c r="I180" s="245"/>
      <c r="J180" s="245"/>
      <c r="K180" s="337"/>
      <c r="L180" s="249"/>
      <c r="M180" s="250"/>
      <c r="N180" s="98" t="e">
        <f t="shared" si="2"/>
        <v>#DIV/0!</v>
      </c>
      <c r="O180" s="321">
        <f>FŐLAP!$E$8</f>
        <v>0</v>
      </c>
      <c r="P180" s="320">
        <f>FŐLAP!$C$10</f>
        <v>0</v>
      </c>
      <c r="Q180" s="322" t="s">
        <v>550</v>
      </c>
    </row>
    <row r="181" spans="1:17" ht="50.1" hidden="1" customHeight="1" x14ac:dyDescent="0.25">
      <c r="A181" s="101" t="s">
        <v>295</v>
      </c>
      <c r="B181" s="337"/>
      <c r="C181" s="413"/>
      <c r="D181" s="244"/>
      <c r="E181" s="244"/>
      <c r="F181" s="244"/>
      <c r="G181" s="244"/>
      <c r="H181" s="434"/>
      <c r="I181" s="245"/>
      <c r="J181" s="245"/>
      <c r="K181" s="337"/>
      <c r="L181" s="249"/>
      <c r="M181" s="250"/>
      <c r="N181" s="98" t="e">
        <f t="shared" si="2"/>
        <v>#DIV/0!</v>
      </c>
      <c r="O181" s="321">
        <f>FŐLAP!$E$8</f>
        <v>0</v>
      </c>
      <c r="P181" s="320">
        <f>FŐLAP!$C$10</f>
        <v>0</v>
      </c>
      <c r="Q181" s="322" t="s">
        <v>550</v>
      </c>
    </row>
    <row r="182" spans="1:17" ht="50.1" hidden="1" customHeight="1" x14ac:dyDescent="0.25">
      <c r="A182" s="100" t="s">
        <v>296</v>
      </c>
      <c r="B182" s="337"/>
      <c r="C182" s="413"/>
      <c r="D182" s="244"/>
      <c r="E182" s="244"/>
      <c r="F182" s="244"/>
      <c r="G182" s="244"/>
      <c r="H182" s="434"/>
      <c r="I182" s="245"/>
      <c r="J182" s="245"/>
      <c r="K182" s="337"/>
      <c r="L182" s="249"/>
      <c r="M182" s="250"/>
      <c r="N182" s="98" t="e">
        <f t="shared" si="2"/>
        <v>#DIV/0!</v>
      </c>
      <c r="O182" s="321">
        <f>FŐLAP!$E$8</f>
        <v>0</v>
      </c>
      <c r="P182" s="320">
        <f>FŐLAP!$C$10</f>
        <v>0</v>
      </c>
      <c r="Q182" s="322" t="s">
        <v>550</v>
      </c>
    </row>
    <row r="183" spans="1:17" ht="50.1" hidden="1" customHeight="1" x14ac:dyDescent="0.25">
      <c r="A183" s="100" t="s">
        <v>297</v>
      </c>
      <c r="B183" s="337"/>
      <c r="C183" s="413"/>
      <c r="D183" s="244"/>
      <c r="E183" s="244"/>
      <c r="F183" s="244"/>
      <c r="G183" s="244"/>
      <c r="H183" s="434"/>
      <c r="I183" s="245"/>
      <c r="J183" s="245"/>
      <c r="K183" s="337"/>
      <c r="L183" s="249"/>
      <c r="M183" s="250"/>
      <c r="N183" s="98" t="e">
        <f t="shared" si="2"/>
        <v>#DIV/0!</v>
      </c>
      <c r="O183" s="321">
        <f>FŐLAP!$E$8</f>
        <v>0</v>
      </c>
      <c r="P183" s="320">
        <f>FŐLAP!$C$10</f>
        <v>0</v>
      </c>
      <c r="Q183" s="322" t="s">
        <v>550</v>
      </c>
    </row>
    <row r="184" spans="1:17" ht="50.1" hidden="1" customHeight="1" x14ac:dyDescent="0.25">
      <c r="A184" s="101" t="s">
        <v>298</v>
      </c>
      <c r="B184" s="337"/>
      <c r="C184" s="413"/>
      <c r="D184" s="244"/>
      <c r="E184" s="244"/>
      <c r="F184" s="244"/>
      <c r="G184" s="244"/>
      <c r="H184" s="434"/>
      <c r="I184" s="245"/>
      <c r="J184" s="245"/>
      <c r="K184" s="337"/>
      <c r="L184" s="249"/>
      <c r="M184" s="250"/>
      <c r="N184" s="98" t="e">
        <f t="shared" si="2"/>
        <v>#DIV/0!</v>
      </c>
      <c r="O184" s="321">
        <f>FŐLAP!$E$8</f>
        <v>0</v>
      </c>
      <c r="P184" s="320">
        <f>FŐLAP!$C$10</f>
        <v>0</v>
      </c>
      <c r="Q184" s="322" t="s">
        <v>550</v>
      </c>
    </row>
    <row r="185" spans="1:17" ht="50.1" hidden="1" customHeight="1" x14ac:dyDescent="0.25">
      <c r="A185" s="100" t="s">
        <v>299</v>
      </c>
      <c r="B185" s="337"/>
      <c r="C185" s="413"/>
      <c r="D185" s="244"/>
      <c r="E185" s="244"/>
      <c r="F185" s="244"/>
      <c r="G185" s="244"/>
      <c r="H185" s="434"/>
      <c r="I185" s="245"/>
      <c r="J185" s="245"/>
      <c r="K185" s="337"/>
      <c r="L185" s="249"/>
      <c r="M185" s="250"/>
      <c r="N185" s="98" t="e">
        <f t="shared" si="2"/>
        <v>#DIV/0!</v>
      </c>
      <c r="O185" s="321">
        <f>FŐLAP!$E$8</f>
        <v>0</v>
      </c>
      <c r="P185" s="320">
        <f>FŐLAP!$C$10</f>
        <v>0</v>
      </c>
      <c r="Q185" s="322" t="s">
        <v>550</v>
      </c>
    </row>
    <row r="186" spans="1:17" ht="50.1" hidden="1" customHeight="1" collapsed="1" x14ac:dyDescent="0.25">
      <c r="A186" s="100" t="s">
        <v>300</v>
      </c>
      <c r="B186" s="337"/>
      <c r="C186" s="413"/>
      <c r="D186" s="244"/>
      <c r="E186" s="244"/>
      <c r="F186" s="244"/>
      <c r="G186" s="244"/>
      <c r="H186" s="434"/>
      <c r="I186" s="245"/>
      <c r="J186" s="245"/>
      <c r="K186" s="337"/>
      <c r="L186" s="249"/>
      <c r="M186" s="250"/>
      <c r="N186" s="98" t="e">
        <f t="shared" si="2"/>
        <v>#DIV/0!</v>
      </c>
      <c r="O186" s="321">
        <f>FŐLAP!$E$8</f>
        <v>0</v>
      </c>
      <c r="P186" s="320">
        <f>FŐLAP!$C$10</f>
        <v>0</v>
      </c>
      <c r="Q186" s="322" t="s">
        <v>550</v>
      </c>
    </row>
    <row r="187" spans="1:17" ht="50.1" hidden="1" customHeight="1" x14ac:dyDescent="0.25">
      <c r="A187" s="101" t="s">
        <v>301</v>
      </c>
      <c r="B187" s="337"/>
      <c r="C187" s="413"/>
      <c r="D187" s="244"/>
      <c r="E187" s="244"/>
      <c r="F187" s="244"/>
      <c r="G187" s="244"/>
      <c r="H187" s="434"/>
      <c r="I187" s="245"/>
      <c r="J187" s="245"/>
      <c r="K187" s="337"/>
      <c r="L187" s="249"/>
      <c r="M187" s="250"/>
      <c r="N187" s="98" t="e">
        <f t="shared" si="2"/>
        <v>#DIV/0!</v>
      </c>
      <c r="O187" s="321">
        <f>FŐLAP!$E$8</f>
        <v>0</v>
      </c>
      <c r="P187" s="320">
        <f>FŐLAP!$C$10</f>
        <v>0</v>
      </c>
      <c r="Q187" s="322" t="s">
        <v>550</v>
      </c>
    </row>
    <row r="188" spans="1:17" ht="50.1" hidden="1" customHeight="1" x14ac:dyDescent="0.25">
      <c r="A188" s="100" t="s">
        <v>302</v>
      </c>
      <c r="B188" s="337"/>
      <c r="C188" s="413"/>
      <c r="D188" s="244"/>
      <c r="E188" s="244"/>
      <c r="F188" s="244"/>
      <c r="G188" s="244"/>
      <c r="H188" s="434"/>
      <c r="I188" s="245"/>
      <c r="J188" s="245"/>
      <c r="K188" s="337"/>
      <c r="L188" s="249"/>
      <c r="M188" s="250"/>
      <c r="N188" s="98" t="e">
        <f t="shared" si="2"/>
        <v>#DIV/0!</v>
      </c>
      <c r="O188" s="321">
        <f>FŐLAP!$E$8</f>
        <v>0</v>
      </c>
      <c r="P188" s="320">
        <f>FŐLAP!$C$10</f>
        <v>0</v>
      </c>
      <c r="Q188" s="322" t="s">
        <v>550</v>
      </c>
    </row>
    <row r="189" spans="1:17" ht="50.1" hidden="1" customHeight="1" x14ac:dyDescent="0.25">
      <c r="A189" s="100" t="s">
        <v>303</v>
      </c>
      <c r="B189" s="337"/>
      <c r="C189" s="413"/>
      <c r="D189" s="244"/>
      <c r="E189" s="244"/>
      <c r="F189" s="244"/>
      <c r="G189" s="244"/>
      <c r="H189" s="434"/>
      <c r="I189" s="245"/>
      <c r="J189" s="245"/>
      <c r="K189" s="337"/>
      <c r="L189" s="249"/>
      <c r="M189" s="250"/>
      <c r="N189" s="98" t="e">
        <f t="shared" si="2"/>
        <v>#DIV/0!</v>
      </c>
      <c r="O189" s="321">
        <f>FŐLAP!$E$8</f>
        <v>0</v>
      </c>
      <c r="P189" s="320">
        <f>FŐLAP!$C$10</f>
        <v>0</v>
      </c>
      <c r="Q189" s="322" t="s">
        <v>550</v>
      </c>
    </row>
    <row r="190" spans="1:17" ht="50.1" hidden="1" customHeight="1" x14ac:dyDescent="0.25">
      <c r="A190" s="101" t="s">
        <v>304</v>
      </c>
      <c r="B190" s="337"/>
      <c r="C190" s="413"/>
      <c r="D190" s="244"/>
      <c r="E190" s="244"/>
      <c r="F190" s="244"/>
      <c r="G190" s="244"/>
      <c r="H190" s="434"/>
      <c r="I190" s="245"/>
      <c r="J190" s="245"/>
      <c r="K190" s="337"/>
      <c r="L190" s="249"/>
      <c r="M190" s="250"/>
      <c r="N190" s="98" t="e">
        <f t="shared" si="2"/>
        <v>#DIV/0!</v>
      </c>
      <c r="O190" s="321">
        <f>FŐLAP!$E$8</f>
        <v>0</v>
      </c>
      <c r="P190" s="320">
        <f>FŐLAP!$C$10</f>
        <v>0</v>
      </c>
      <c r="Q190" s="322" t="s">
        <v>550</v>
      </c>
    </row>
    <row r="191" spans="1:17" ht="50.1" hidden="1" customHeight="1" x14ac:dyDescent="0.25">
      <c r="A191" s="100" t="s">
        <v>305</v>
      </c>
      <c r="B191" s="337"/>
      <c r="C191" s="413"/>
      <c r="D191" s="244"/>
      <c r="E191" s="244"/>
      <c r="F191" s="244"/>
      <c r="G191" s="244"/>
      <c r="H191" s="434"/>
      <c r="I191" s="245"/>
      <c r="J191" s="245"/>
      <c r="K191" s="337"/>
      <c r="L191" s="249"/>
      <c r="M191" s="250"/>
      <c r="N191" s="98" t="e">
        <f t="shared" si="2"/>
        <v>#DIV/0!</v>
      </c>
      <c r="O191" s="321">
        <f>FŐLAP!$E$8</f>
        <v>0</v>
      </c>
      <c r="P191" s="320">
        <f>FŐLAP!$C$10</f>
        <v>0</v>
      </c>
      <c r="Q191" s="322" t="s">
        <v>550</v>
      </c>
    </row>
    <row r="192" spans="1:17" ht="50.1" hidden="1" customHeight="1" x14ac:dyDescent="0.25">
      <c r="A192" s="100" t="s">
        <v>306</v>
      </c>
      <c r="B192" s="337"/>
      <c r="C192" s="413"/>
      <c r="D192" s="244"/>
      <c r="E192" s="244"/>
      <c r="F192" s="244"/>
      <c r="G192" s="244"/>
      <c r="H192" s="434"/>
      <c r="I192" s="245"/>
      <c r="J192" s="245"/>
      <c r="K192" s="337"/>
      <c r="L192" s="249"/>
      <c r="M192" s="250"/>
      <c r="N192" s="98" t="e">
        <f t="shared" si="2"/>
        <v>#DIV/0!</v>
      </c>
      <c r="O192" s="321">
        <f>FŐLAP!$E$8</f>
        <v>0</v>
      </c>
      <c r="P192" s="320">
        <f>FŐLAP!$C$10</f>
        <v>0</v>
      </c>
      <c r="Q192" s="322" t="s">
        <v>550</v>
      </c>
    </row>
    <row r="193" spans="1:17" ht="50.1" hidden="1" customHeight="1" x14ac:dyDescent="0.25">
      <c r="A193" s="101" t="s">
        <v>307</v>
      </c>
      <c r="B193" s="337"/>
      <c r="C193" s="413"/>
      <c r="D193" s="244"/>
      <c r="E193" s="244"/>
      <c r="F193" s="244"/>
      <c r="G193" s="244"/>
      <c r="H193" s="434"/>
      <c r="I193" s="245"/>
      <c r="J193" s="245"/>
      <c r="K193" s="337"/>
      <c r="L193" s="249"/>
      <c r="M193" s="250"/>
      <c r="N193" s="98" t="e">
        <f t="shared" si="2"/>
        <v>#DIV/0!</v>
      </c>
      <c r="O193" s="321">
        <f>FŐLAP!$E$8</f>
        <v>0</v>
      </c>
      <c r="P193" s="320">
        <f>FŐLAP!$C$10</f>
        <v>0</v>
      </c>
      <c r="Q193" s="322" t="s">
        <v>550</v>
      </c>
    </row>
    <row r="194" spans="1:17" ht="50.1" hidden="1" customHeight="1" x14ac:dyDescent="0.25">
      <c r="A194" s="100" t="s">
        <v>308</v>
      </c>
      <c r="B194" s="337"/>
      <c r="C194" s="413"/>
      <c r="D194" s="244"/>
      <c r="E194" s="244"/>
      <c r="F194" s="244"/>
      <c r="G194" s="244"/>
      <c r="H194" s="434"/>
      <c r="I194" s="245"/>
      <c r="J194" s="245"/>
      <c r="K194" s="337"/>
      <c r="L194" s="249"/>
      <c r="M194" s="250"/>
      <c r="N194" s="98" t="e">
        <f t="shared" si="2"/>
        <v>#DIV/0!</v>
      </c>
      <c r="O194" s="321">
        <f>FŐLAP!$E$8</f>
        <v>0</v>
      </c>
      <c r="P194" s="320">
        <f>FŐLAP!$C$10</f>
        <v>0</v>
      </c>
      <c r="Q194" s="322" t="s">
        <v>550</v>
      </c>
    </row>
    <row r="195" spans="1:17" ht="50.1" hidden="1" customHeight="1" x14ac:dyDescent="0.25">
      <c r="A195" s="100" t="s">
        <v>309</v>
      </c>
      <c r="B195" s="337"/>
      <c r="C195" s="413"/>
      <c r="D195" s="244"/>
      <c r="E195" s="244"/>
      <c r="F195" s="244"/>
      <c r="G195" s="244"/>
      <c r="H195" s="434"/>
      <c r="I195" s="245"/>
      <c r="J195" s="245"/>
      <c r="K195" s="337"/>
      <c r="L195" s="249"/>
      <c r="M195" s="250"/>
      <c r="N195" s="98" t="e">
        <f t="shared" si="2"/>
        <v>#DIV/0!</v>
      </c>
      <c r="O195" s="321">
        <f>FŐLAP!$E$8</f>
        <v>0</v>
      </c>
      <c r="P195" s="320">
        <f>FŐLAP!$C$10</f>
        <v>0</v>
      </c>
      <c r="Q195" s="322" t="s">
        <v>550</v>
      </c>
    </row>
    <row r="196" spans="1:17" ht="50.1" hidden="1" customHeight="1" x14ac:dyDescent="0.25">
      <c r="A196" s="100" t="s">
        <v>310</v>
      </c>
      <c r="B196" s="337"/>
      <c r="C196" s="413"/>
      <c r="D196" s="244"/>
      <c r="E196" s="244"/>
      <c r="F196" s="244"/>
      <c r="G196" s="244"/>
      <c r="H196" s="434"/>
      <c r="I196" s="245"/>
      <c r="J196" s="245"/>
      <c r="K196" s="337"/>
      <c r="L196" s="249"/>
      <c r="M196" s="250"/>
      <c r="N196" s="98" t="e">
        <f t="shared" si="2"/>
        <v>#DIV/0!</v>
      </c>
      <c r="O196" s="321">
        <f>FŐLAP!$E$8</f>
        <v>0</v>
      </c>
      <c r="P196" s="320">
        <f>FŐLAP!$C$10</f>
        <v>0</v>
      </c>
      <c r="Q196" s="322" t="s">
        <v>550</v>
      </c>
    </row>
    <row r="197" spans="1:17" ht="50.1" hidden="1" customHeight="1" x14ac:dyDescent="0.25">
      <c r="A197" s="100" t="s">
        <v>311</v>
      </c>
      <c r="B197" s="337"/>
      <c r="C197" s="413"/>
      <c r="D197" s="244"/>
      <c r="E197" s="244"/>
      <c r="F197" s="244"/>
      <c r="G197" s="244"/>
      <c r="H197" s="434"/>
      <c r="I197" s="245"/>
      <c r="J197" s="245"/>
      <c r="K197" s="337"/>
      <c r="L197" s="249"/>
      <c r="M197" s="250"/>
      <c r="N197" s="98" t="e">
        <f t="shared" si="2"/>
        <v>#DIV/0!</v>
      </c>
      <c r="O197" s="321">
        <f>FŐLAP!$E$8</f>
        <v>0</v>
      </c>
      <c r="P197" s="320">
        <f>FŐLAP!$C$10</f>
        <v>0</v>
      </c>
      <c r="Q197" s="322" t="s">
        <v>550</v>
      </c>
    </row>
    <row r="198" spans="1:17" ht="50.1" hidden="1" customHeight="1" x14ac:dyDescent="0.25">
      <c r="A198" s="101" t="s">
        <v>312</v>
      </c>
      <c r="B198" s="337"/>
      <c r="C198" s="413"/>
      <c r="D198" s="244"/>
      <c r="E198" s="244"/>
      <c r="F198" s="244"/>
      <c r="G198" s="244"/>
      <c r="H198" s="434"/>
      <c r="I198" s="245"/>
      <c r="J198" s="245"/>
      <c r="K198" s="337"/>
      <c r="L198" s="249"/>
      <c r="M198" s="250"/>
      <c r="N198" s="98" t="e">
        <f t="shared" si="2"/>
        <v>#DIV/0!</v>
      </c>
      <c r="O198" s="321">
        <f>FŐLAP!$E$8</f>
        <v>0</v>
      </c>
      <c r="P198" s="320">
        <f>FŐLAP!$C$10</f>
        <v>0</v>
      </c>
      <c r="Q198" s="322" t="s">
        <v>550</v>
      </c>
    </row>
    <row r="199" spans="1:17" ht="50.1" hidden="1" customHeight="1" x14ac:dyDescent="0.25">
      <c r="A199" s="100" t="s">
        <v>313</v>
      </c>
      <c r="B199" s="337"/>
      <c r="C199" s="413"/>
      <c r="D199" s="244"/>
      <c r="E199" s="244"/>
      <c r="F199" s="244"/>
      <c r="G199" s="244"/>
      <c r="H199" s="434"/>
      <c r="I199" s="245"/>
      <c r="J199" s="245"/>
      <c r="K199" s="337"/>
      <c r="L199" s="249"/>
      <c r="M199" s="250"/>
      <c r="N199" s="98" t="e">
        <f t="shared" si="2"/>
        <v>#DIV/0!</v>
      </c>
      <c r="O199" s="321">
        <f>FŐLAP!$E$8</f>
        <v>0</v>
      </c>
      <c r="P199" s="320">
        <f>FŐLAP!$C$10</f>
        <v>0</v>
      </c>
      <c r="Q199" s="322" t="s">
        <v>550</v>
      </c>
    </row>
    <row r="200" spans="1:17" ht="50.1" hidden="1" customHeight="1" x14ac:dyDescent="0.25">
      <c r="A200" s="100" t="s">
        <v>314</v>
      </c>
      <c r="B200" s="337"/>
      <c r="C200" s="413"/>
      <c r="D200" s="244"/>
      <c r="E200" s="244"/>
      <c r="F200" s="244"/>
      <c r="G200" s="244"/>
      <c r="H200" s="434"/>
      <c r="I200" s="245"/>
      <c r="J200" s="245"/>
      <c r="K200" s="337"/>
      <c r="L200" s="249"/>
      <c r="M200" s="250"/>
      <c r="N200" s="98" t="e">
        <f t="shared" si="2"/>
        <v>#DIV/0!</v>
      </c>
      <c r="O200" s="321">
        <f>FŐLAP!$E$8</f>
        <v>0</v>
      </c>
      <c r="P200" s="320">
        <f>FŐLAP!$C$10</f>
        <v>0</v>
      </c>
      <c r="Q200" s="322" t="s">
        <v>550</v>
      </c>
    </row>
    <row r="201" spans="1:17" ht="50.1" hidden="1" customHeight="1" x14ac:dyDescent="0.25">
      <c r="A201" s="101" t="s">
        <v>315</v>
      </c>
      <c r="B201" s="337"/>
      <c r="C201" s="413"/>
      <c r="D201" s="244"/>
      <c r="E201" s="244"/>
      <c r="F201" s="244"/>
      <c r="G201" s="244"/>
      <c r="H201" s="434"/>
      <c r="I201" s="245"/>
      <c r="J201" s="245"/>
      <c r="K201" s="337"/>
      <c r="L201" s="249"/>
      <c r="M201" s="250"/>
      <c r="N201" s="98" t="e">
        <f t="shared" si="2"/>
        <v>#DIV/0!</v>
      </c>
      <c r="O201" s="321">
        <f>FŐLAP!$E$8</f>
        <v>0</v>
      </c>
      <c r="P201" s="320">
        <f>FŐLAP!$C$10</f>
        <v>0</v>
      </c>
      <c r="Q201" s="322" t="s">
        <v>550</v>
      </c>
    </row>
    <row r="202" spans="1:17" ht="50.1" hidden="1" customHeight="1" x14ac:dyDescent="0.25">
      <c r="A202" s="100" t="s">
        <v>316</v>
      </c>
      <c r="B202" s="337"/>
      <c r="C202" s="413"/>
      <c r="D202" s="244"/>
      <c r="E202" s="244"/>
      <c r="F202" s="244"/>
      <c r="G202" s="244"/>
      <c r="H202" s="434"/>
      <c r="I202" s="245"/>
      <c r="J202" s="245"/>
      <c r="K202" s="337"/>
      <c r="L202" s="249"/>
      <c r="M202" s="250"/>
      <c r="N202" s="98" t="e">
        <f t="shared" ref="N202:N265" si="3">IF(M202&lt;0,0,1-(M202/L202))</f>
        <v>#DIV/0!</v>
      </c>
      <c r="O202" s="321">
        <f>FŐLAP!$E$8</f>
        <v>0</v>
      </c>
      <c r="P202" s="320">
        <f>FŐLAP!$C$10</f>
        <v>0</v>
      </c>
      <c r="Q202" s="322" t="s">
        <v>550</v>
      </c>
    </row>
    <row r="203" spans="1:17" ht="50.1" hidden="1" customHeight="1" x14ac:dyDescent="0.25">
      <c r="A203" s="100" t="s">
        <v>317</v>
      </c>
      <c r="B203" s="337"/>
      <c r="C203" s="413"/>
      <c r="D203" s="244"/>
      <c r="E203" s="244"/>
      <c r="F203" s="244"/>
      <c r="G203" s="244"/>
      <c r="H203" s="434"/>
      <c r="I203" s="245"/>
      <c r="J203" s="245"/>
      <c r="K203" s="337"/>
      <c r="L203" s="249"/>
      <c r="M203" s="250"/>
      <c r="N203" s="98" t="e">
        <f t="shared" si="3"/>
        <v>#DIV/0!</v>
      </c>
      <c r="O203" s="321">
        <f>FŐLAP!$E$8</f>
        <v>0</v>
      </c>
      <c r="P203" s="320">
        <f>FŐLAP!$C$10</f>
        <v>0</v>
      </c>
      <c r="Q203" s="322" t="s">
        <v>550</v>
      </c>
    </row>
    <row r="204" spans="1:17" ht="50.1" hidden="1" customHeight="1" x14ac:dyDescent="0.25">
      <c r="A204" s="101" t="s">
        <v>318</v>
      </c>
      <c r="B204" s="337"/>
      <c r="C204" s="413"/>
      <c r="D204" s="244"/>
      <c r="E204" s="244"/>
      <c r="F204" s="244"/>
      <c r="G204" s="244"/>
      <c r="H204" s="434"/>
      <c r="I204" s="245"/>
      <c r="J204" s="245"/>
      <c r="K204" s="337"/>
      <c r="L204" s="249"/>
      <c r="M204" s="250"/>
      <c r="N204" s="98" t="e">
        <f t="shared" si="3"/>
        <v>#DIV/0!</v>
      </c>
      <c r="O204" s="321">
        <f>FŐLAP!$E$8</f>
        <v>0</v>
      </c>
      <c r="P204" s="320">
        <f>FŐLAP!$C$10</f>
        <v>0</v>
      </c>
      <c r="Q204" s="322" t="s">
        <v>550</v>
      </c>
    </row>
    <row r="205" spans="1:17" ht="50.1" hidden="1" customHeight="1" x14ac:dyDescent="0.25">
      <c r="A205" s="100" t="s">
        <v>319</v>
      </c>
      <c r="B205" s="337"/>
      <c r="C205" s="413"/>
      <c r="D205" s="244"/>
      <c r="E205" s="244"/>
      <c r="F205" s="244"/>
      <c r="G205" s="244"/>
      <c r="H205" s="434"/>
      <c r="I205" s="245"/>
      <c r="J205" s="245"/>
      <c r="K205" s="337"/>
      <c r="L205" s="249"/>
      <c r="M205" s="250"/>
      <c r="N205" s="98" t="e">
        <f t="shared" si="3"/>
        <v>#DIV/0!</v>
      </c>
      <c r="O205" s="321">
        <f>FŐLAP!$E$8</f>
        <v>0</v>
      </c>
      <c r="P205" s="320">
        <f>FŐLAP!$C$10</f>
        <v>0</v>
      </c>
      <c r="Q205" s="322" t="s">
        <v>550</v>
      </c>
    </row>
    <row r="206" spans="1:17" ht="50.1" hidden="1" customHeight="1" x14ac:dyDescent="0.25">
      <c r="A206" s="100" t="s">
        <v>320</v>
      </c>
      <c r="B206" s="337"/>
      <c r="C206" s="413"/>
      <c r="D206" s="244"/>
      <c r="E206" s="244"/>
      <c r="F206" s="244"/>
      <c r="G206" s="244"/>
      <c r="H206" s="434"/>
      <c r="I206" s="245"/>
      <c r="J206" s="245"/>
      <c r="K206" s="337"/>
      <c r="L206" s="249"/>
      <c r="M206" s="250"/>
      <c r="N206" s="98" t="e">
        <f t="shared" si="3"/>
        <v>#DIV/0!</v>
      </c>
      <c r="O206" s="321">
        <f>FŐLAP!$E$8</f>
        <v>0</v>
      </c>
      <c r="P206" s="320">
        <f>FŐLAP!$C$10</f>
        <v>0</v>
      </c>
      <c r="Q206" s="322" t="s">
        <v>550</v>
      </c>
    </row>
    <row r="207" spans="1:17" ht="50.1" hidden="1" customHeight="1" collapsed="1" x14ac:dyDescent="0.25">
      <c r="A207" s="101" t="s">
        <v>321</v>
      </c>
      <c r="B207" s="337"/>
      <c r="C207" s="413"/>
      <c r="D207" s="244"/>
      <c r="E207" s="244"/>
      <c r="F207" s="244"/>
      <c r="G207" s="244"/>
      <c r="H207" s="434"/>
      <c r="I207" s="245"/>
      <c r="J207" s="245"/>
      <c r="K207" s="337"/>
      <c r="L207" s="249"/>
      <c r="M207" s="250"/>
      <c r="N207" s="98" t="e">
        <f t="shared" si="3"/>
        <v>#DIV/0!</v>
      </c>
      <c r="O207" s="321">
        <f>FŐLAP!$E$8</f>
        <v>0</v>
      </c>
      <c r="P207" s="320">
        <f>FŐLAP!$C$10</f>
        <v>0</v>
      </c>
      <c r="Q207" s="322" t="s">
        <v>550</v>
      </c>
    </row>
    <row r="208" spans="1:17" ht="50.1" hidden="1" customHeight="1" x14ac:dyDescent="0.25">
      <c r="A208" s="100" t="s">
        <v>322</v>
      </c>
      <c r="B208" s="337"/>
      <c r="C208" s="413"/>
      <c r="D208" s="244"/>
      <c r="E208" s="244"/>
      <c r="F208" s="244"/>
      <c r="G208" s="244"/>
      <c r="H208" s="434"/>
      <c r="I208" s="245"/>
      <c r="J208" s="245"/>
      <c r="K208" s="337"/>
      <c r="L208" s="249"/>
      <c r="M208" s="250"/>
      <c r="N208" s="98" t="e">
        <f t="shared" si="3"/>
        <v>#DIV/0!</v>
      </c>
      <c r="O208" s="321">
        <f>FŐLAP!$E$8</f>
        <v>0</v>
      </c>
      <c r="P208" s="320">
        <f>FŐLAP!$C$10</f>
        <v>0</v>
      </c>
      <c r="Q208" s="322" t="s">
        <v>550</v>
      </c>
    </row>
    <row r="209" spans="1:17" ht="50.1" hidden="1" customHeight="1" x14ac:dyDescent="0.25">
      <c r="A209" s="100" t="s">
        <v>323</v>
      </c>
      <c r="B209" s="337"/>
      <c r="C209" s="413"/>
      <c r="D209" s="244"/>
      <c r="E209" s="244"/>
      <c r="F209" s="244"/>
      <c r="G209" s="244"/>
      <c r="H209" s="434"/>
      <c r="I209" s="245"/>
      <c r="J209" s="245"/>
      <c r="K209" s="337"/>
      <c r="L209" s="249"/>
      <c r="M209" s="250"/>
      <c r="N209" s="98" t="e">
        <f t="shared" si="3"/>
        <v>#DIV/0!</v>
      </c>
      <c r="O209" s="321">
        <f>FŐLAP!$E$8</f>
        <v>0</v>
      </c>
      <c r="P209" s="320">
        <f>FŐLAP!$C$10</f>
        <v>0</v>
      </c>
      <c r="Q209" s="322" t="s">
        <v>550</v>
      </c>
    </row>
    <row r="210" spans="1:17" ht="50.1" hidden="1" customHeight="1" x14ac:dyDescent="0.25">
      <c r="A210" s="101" t="s">
        <v>324</v>
      </c>
      <c r="B210" s="337"/>
      <c r="C210" s="413"/>
      <c r="D210" s="244"/>
      <c r="E210" s="244"/>
      <c r="F210" s="244"/>
      <c r="G210" s="244"/>
      <c r="H210" s="434"/>
      <c r="I210" s="245"/>
      <c r="J210" s="245"/>
      <c r="K210" s="337"/>
      <c r="L210" s="249"/>
      <c r="M210" s="250"/>
      <c r="N210" s="98" t="e">
        <f t="shared" si="3"/>
        <v>#DIV/0!</v>
      </c>
      <c r="O210" s="321">
        <f>FŐLAP!$E$8</f>
        <v>0</v>
      </c>
      <c r="P210" s="320">
        <f>FŐLAP!$C$10</f>
        <v>0</v>
      </c>
      <c r="Q210" s="322" t="s">
        <v>550</v>
      </c>
    </row>
    <row r="211" spans="1:17" ht="50.1" hidden="1" customHeight="1" x14ac:dyDescent="0.25">
      <c r="A211" s="100" t="s">
        <v>325</v>
      </c>
      <c r="B211" s="337"/>
      <c r="C211" s="413"/>
      <c r="D211" s="244"/>
      <c r="E211" s="244"/>
      <c r="F211" s="244"/>
      <c r="G211" s="244"/>
      <c r="H211" s="434"/>
      <c r="I211" s="245"/>
      <c r="J211" s="245"/>
      <c r="K211" s="337"/>
      <c r="L211" s="249"/>
      <c r="M211" s="250"/>
      <c r="N211" s="98" t="e">
        <f t="shared" si="3"/>
        <v>#DIV/0!</v>
      </c>
      <c r="O211" s="321">
        <f>FŐLAP!$E$8</f>
        <v>0</v>
      </c>
      <c r="P211" s="320">
        <f>FŐLAP!$C$10</f>
        <v>0</v>
      </c>
      <c r="Q211" s="322" t="s">
        <v>550</v>
      </c>
    </row>
    <row r="212" spans="1:17" ht="50.1" hidden="1" customHeight="1" x14ac:dyDescent="0.25">
      <c r="A212" s="100" t="s">
        <v>326</v>
      </c>
      <c r="B212" s="337"/>
      <c r="C212" s="413"/>
      <c r="D212" s="244"/>
      <c r="E212" s="244"/>
      <c r="F212" s="244"/>
      <c r="G212" s="244"/>
      <c r="H212" s="434"/>
      <c r="I212" s="245"/>
      <c r="J212" s="245"/>
      <c r="K212" s="337"/>
      <c r="L212" s="249"/>
      <c r="M212" s="250"/>
      <c r="N212" s="98" t="e">
        <f t="shared" si="3"/>
        <v>#DIV/0!</v>
      </c>
      <c r="O212" s="321">
        <f>FŐLAP!$E$8</f>
        <v>0</v>
      </c>
      <c r="P212" s="320">
        <f>FŐLAP!$C$10</f>
        <v>0</v>
      </c>
      <c r="Q212" s="322" t="s">
        <v>550</v>
      </c>
    </row>
    <row r="213" spans="1:17" ht="50.1" hidden="1" customHeight="1" x14ac:dyDescent="0.25">
      <c r="A213" s="100" t="s">
        <v>327</v>
      </c>
      <c r="B213" s="337"/>
      <c r="C213" s="413"/>
      <c r="D213" s="244"/>
      <c r="E213" s="244"/>
      <c r="F213" s="244"/>
      <c r="G213" s="244"/>
      <c r="H213" s="434"/>
      <c r="I213" s="245"/>
      <c r="J213" s="245"/>
      <c r="K213" s="337"/>
      <c r="L213" s="249"/>
      <c r="M213" s="250"/>
      <c r="N213" s="98" t="e">
        <f t="shared" si="3"/>
        <v>#DIV/0!</v>
      </c>
      <c r="O213" s="321">
        <f>FŐLAP!$E$8</f>
        <v>0</v>
      </c>
      <c r="P213" s="320">
        <f>FŐLAP!$C$10</f>
        <v>0</v>
      </c>
      <c r="Q213" s="322" t="s">
        <v>550</v>
      </c>
    </row>
    <row r="214" spans="1:17" ht="50.1" hidden="1" customHeight="1" x14ac:dyDescent="0.25">
      <c r="A214" s="100" t="s">
        <v>328</v>
      </c>
      <c r="B214" s="337"/>
      <c r="C214" s="413"/>
      <c r="D214" s="244"/>
      <c r="E214" s="244"/>
      <c r="F214" s="244"/>
      <c r="G214" s="244"/>
      <c r="H214" s="434"/>
      <c r="I214" s="245"/>
      <c r="J214" s="245"/>
      <c r="K214" s="337"/>
      <c r="L214" s="249"/>
      <c r="M214" s="250"/>
      <c r="N214" s="98" t="e">
        <f t="shared" si="3"/>
        <v>#DIV/0!</v>
      </c>
      <c r="O214" s="321">
        <f>FŐLAP!$E$8</f>
        <v>0</v>
      </c>
      <c r="P214" s="320">
        <f>FŐLAP!$C$10</f>
        <v>0</v>
      </c>
      <c r="Q214" s="322" t="s">
        <v>550</v>
      </c>
    </row>
    <row r="215" spans="1:17" ht="50.1" hidden="1" customHeight="1" x14ac:dyDescent="0.25">
      <c r="A215" s="101" t="s">
        <v>329</v>
      </c>
      <c r="B215" s="337"/>
      <c r="C215" s="413"/>
      <c r="D215" s="244"/>
      <c r="E215" s="244"/>
      <c r="F215" s="244"/>
      <c r="G215" s="244"/>
      <c r="H215" s="434"/>
      <c r="I215" s="245"/>
      <c r="J215" s="245"/>
      <c r="K215" s="337"/>
      <c r="L215" s="249"/>
      <c r="M215" s="250"/>
      <c r="N215" s="98" t="e">
        <f t="shared" si="3"/>
        <v>#DIV/0!</v>
      </c>
      <c r="O215" s="321">
        <f>FŐLAP!$E$8</f>
        <v>0</v>
      </c>
      <c r="P215" s="320">
        <f>FŐLAP!$C$10</f>
        <v>0</v>
      </c>
      <c r="Q215" s="322" t="s">
        <v>550</v>
      </c>
    </row>
    <row r="216" spans="1:17" ht="50.1" hidden="1" customHeight="1" x14ac:dyDescent="0.25">
      <c r="A216" s="100" t="s">
        <v>330</v>
      </c>
      <c r="B216" s="337"/>
      <c r="C216" s="413"/>
      <c r="D216" s="244"/>
      <c r="E216" s="244"/>
      <c r="F216" s="244"/>
      <c r="G216" s="244"/>
      <c r="H216" s="434"/>
      <c r="I216" s="245"/>
      <c r="J216" s="245"/>
      <c r="K216" s="337"/>
      <c r="L216" s="249"/>
      <c r="M216" s="250"/>
      <c r="N216" s="98" t="e">
        <f t="shared" si="3"/>
        <v>#DIV/0!</v>
      </c>
      <c r="O216" s="321">
        <f>FŐLAP!$E$8</f>
        <v>0</v>
      </c>
      <c r="P216" s="320">
        <f>FŐLAP!$C$10</f>
        <v>0</v>
      </c>
      <c r="Q216" s="322" t="s">
        <v>550</v>
      </c>
    </row>
    <row r="217" spans="1:17" ht="50.1" hidden="1" customHeight="1" x14ac:dyDescent="0.25">
      <c r="A217" s="100" t="s">
        <v>331</v>
      </c>
      <c r="B217" s="337"/>
      <c r="C217" s="413"/>
      <c r="D217" s="244"/>
      <c r="E217" s="244"/>
      <c r="F217" s="244"/>
      <c r="G217" s="244"/>
      <c r="H217" s="434"/>
      <c r="I217" s="245"/>
      <c r="J217" s="245"/>
      <c r="K217" s="337"/>
      <c r="L217" s="249"/>
      <c r="M217" s="250"/>
      <c r="N217" s="98" t="e">
        <f t="shared" si="3"/>
        <v>#DIV/0!</v>
      </c>
      <c r="O217" s="321">
        <f>FŐLAP!$E$8</f>
        <v>0</v>
      </c>
      <c r="P217" s="320">
        <f>FŐLAP!$C$10</f>
        <v>0</v>
      </c>
      <c r="Q217" s="322" t="s">
        <v>550</v>
      </c>
    </row>
    <row r="218" spans="1:17" ht="50.1" hidden="1" customHeight="1" x14ac:dyDescent="0.25">
      <c r="A218" s="101" t="s">
        <v>332</v>
      </c>
      <c r="B218" s="337"/>
      <c r="C218" s="413"/>
      <c r="D218" s="244"/>
      <c r="E218" s="244"/>
      <c r="F218" s="244"/>
      <c r="G218" s="244"/>
      <c r="H218" s="434"/>
      <c r="I218" s="245"/>
      <c r="J218" s="245"/>
      <c r="K218" s="337"/>
      <c r="L218" s="249"/>
      <c r="M218" s="250"/>
      <c r="N218" s="98" t="e">
        <f t="shared" si="3"/>
        <v>#DIV/0!</v>
      </c>
      <c r="O218" s="321">
        <f>FŐLAP!$E$8</f>
        <v>0</v>
      </c>
      <c r="P218" s="320">
        <f>FŐLAP!$C$10</f>
        <v>0</v>
      </c>
      <c r="Q218" s="322" t="s">
        <v>550</v>
      </c>
    </row>
    <row r="219" spans="1:17" ht="50.1" hidden="1" customHeight="1" x14ac:dyDescent="0.25">
      <c r="A219" s="100" t="s">
        <v>333</v>
      </c>
      <c r="B219" s="337"/>
      <c r="C219" s="413"/>
      <c r="D219" s="244"/>
      <c r="E219" s="244"/>
      <c r="F219" s="244"/>
      <c r="G219" s="244"/>
      <c r="H219" s="434"/>
      <c r="I219" s="245"/>
      <c r="J219" s="245"/>
      <c r="K219" s="337"/>
      <c r="L219" s="249"/>
      <c r="M219" s="250"/>
      <c r="N219" s="98" t="e">
        <f t="shared" si="3"/>
        <v>#DIV/0!</v>
      </c>
      <c r="O219" s="321">
        <f>FŐLAP!$E$8</f>
        <v>0</v>
      </c>
      <c r="P219" s="320">
        <f>FŐLAP!$C$10</f>
        <v>0</v>
      </c>
      <c r="Q219" s="322" t="s">
        <v>550</v>
      </c>
    </row>
    <row r="220" spans="1:17" ht="50.1" hidden="1" customHeight="1" x14ac:dyDescent="0.25">
      <c r="A220" s="100" t="s">
        <v>334</v>
      </c>
      <c r="B220" s="337"/>
      <c r="C220" s="413"/>
      <c r="D220" s="244"/>
      <c r="E220" s="244"/>
      <c r="F220" s="244"/>
      <c r="G220" s="244"/>
      <c r="H220" s="434"/>
      <c r="I220" s="245"/>
      <c r="J220" s="245"/>
      <c r="K220" s="337"/>
      <c r="L220" s="249"/>
      <c r="M220" s="250"/>
      <c r="N220" s="98" t="e">
        <f t="shared" si="3"/>
        <v>#DIV/0!</v>
      </c>
      <c r="O220" s="321">
        <f>FŐLAP!$E$8</f>
        <v>0</v>
      </c>
      <c r="P220" s="320">
        <f>FŐLAP!$C$10</f>
        <v>0</v>
      </c>
      <c r="Q220" s="322" t="s">
        <v>550</v>
      </c>
    </row>
    <row r="221" spans="1:17" ht="50.1" hidden="1" customHeight="1" x14ac:dyDescent="0.25">
      <c r="A221" s="101" t="s">
        <v>335</v>
      </c>
      <c r="B221" s="337"/>
      <c r="C221" s="413"/>
      <c r="D221" s="244"/>
      <c r="E221" s="244"/>
      <c r="F221" s="244"/>
      <c r="G221" s="244"/>
      <c r="H221" s="434"/>
      <c r="I221" s="245"/>
      <c r="J221" s="245"/>
      <c r="K221" s="337"/>
      <c r="L221" s="249"/>
      <c r="M221" s="250"/>
      <c r="N221" s="98" t="e">
        <f t="shared" si="3"/>
        <v>#DIV/0!</v>
      </c>
      <c r="O221" s="321">
        <f>FŐLAP!$E$8</f>
        <v>0</v>
      </c>
      <c r="P221" s="320">
        <f>FŐLAP!$C$10</f>
        <v>0</v>
      </c>
      <c r="Q221" s="322" t="s">
        <v>550</v>
      </c>
    </row>
    <row r="222" spans="1:17" ht="50.1" hidden="1" customHeight="1" x14ac:dyDescent="0.25">
      <c r="A222" s="100" t="s">
        <v>336</v>
      </c>
      <c r="B222" s="337"/>
      <c r="C222" s="413"/>
      <c r="D222" s="244"/>
      <c r="E222" s="244"/>
      <c r="F222" s="244"/>
      <c r="G222" s="244"/>
      <c r="H222" s="434"/>
      <c r="I222" s="245"/>
      <c r="J222" s="245"/>
      <c r="K222" s="337"/>
      <c r="L222" s="249"/>
      <c r="M222" s="250"/>
      <c r="N222" s="98" t="e">
        <f t="shared" si="3"/>
        <v>#DIV/0!</v>
      </c>
      <c r="O222" s="321">
        <f>FŐLAP!$E$8</f>
        <v>0</v>
      </c>
      <c r="P222" s="320">
        <f>FŐLAP!$C$10</f>
        <v>0</v>
      </c>
      <c r="Q222" s="322" t="s">
        <v>550</v>
      </c>
    </row>
    <row r="223" spans="1:17" ht="50.1" hidden="1" customHeight="1" x14ac:dyDescent="0.25">
      <c r="A223" s="100" t="s">
        <v>337</v>
      </c>
      <c r="B223" s="337"/>
      <c r="C223" s="413"/>
      <c r="D223" s="244"/>
      <c r="E223" s="244"/>
      <c r="F223" s="244"/>
      <c r="G223" s="244"/>
      <c r="H223" s="434"/>
      <c r="I223" s="245"/>
      <c r="J223" s="245"/>
      <c r="K223" s="337"/>
      <c r="L223" s="249"/>
      <c r="M223" s="250"/>
      <c r="N223" s="98" t="e">
        <f t="shared" si="3"/>
        <v>#DIV/0!</v>
      </c>
      <c r="O223" s="321">
        <f>FŐLAP!$E$8</f>
        <v>0</v>
      </c>
      <c r="P223" s="320">
        <f>FŐLAP!$C$10</f>
        <v>0</v>
      </c>
      <c r="Q223" s="322" t="s">
        <v>550</v>
      </c>
    </row>
    <row r="224" spans="1:17" ht="50.1" hidden="1" customHeight="1" x14ac:dyDescent="0.25">
      <c r="A224" s="101" t="s">
        <v>338</v>
      </c>
      <c r="B224" s="337"/>
      <c r="C224" s="413"/>
      <c r="D224" s="244"/>
      <c r="E224" s="244"/>
      <c r="F224" s="244"/>
      <c r="G224" s="244"/>
      <c r="H224" s="434"/>
      <c r="I224" s="245"/>
      <c r="J224" s="245"/>
      <c r="K224" s="337"/>
      <c r="L224" s="249"/>
      <c r="M224" s="250"/>
      <c r="N224" s="98" t="e">
        <f t="shared" si="3"/>
        <v>#DIV/0!</v>
      </c>
      <c r="O224" s="321">
        <f>FŐLAP!$E$8</f>
        <v>0</v>
      </c>
      <c r="P224" s="320">
        <f>FŐLAP!$C$10</f>
        <v>0</v>
      </c>
      <c r="Q224" s="322" t="s">
        <v>550</v>
      </c>
    </row>
    <row r="225" spans="1:17" ht="50.1" hidden="1" customHeight="1" x14ac:dyDescent="0.25">
      <c r="A225" s="100" t="s">
        <v>339</v>
      </c>
      <c r="B225" s="337"/>
      <c r="C225" s="413"/>
      <c r="D225" s="244"/>
      <c r="E225" s="244"/>
      <c r="F225" s="244"/>
      <c r="G225" s="244"/>
      <c r="H225" s="434"/>
      <c r="I225" s="245"/>
      <c r="J225" s="245"/>
      <c r="K225" s="337"/>
      <c r="L225" s="249"/>
      <c r="M225" s="250"/>
      <c r="N225" s="98" t="e">
        <f t="shared" si="3"/>
        <v>#DIV/0!</v>
      </c>
      <c r="O225" s="321">
        <f>FŐLAP!$E$8</f>
        <v>0</v>
      </c>
      <c r="P225" s="320">
        <f>FŐLAP!$C$10</f>
        <v>0</v>
      </c>
      <c r="Q225" s="322" t="s">
        <v>550</v>
      </c>
    </row>
    <row r="226" spans="1:17" ht="50.1" hidden="1" customHeight="1" x14ac:dyDescent="0.25">
      <c r="A226" s="100" t="s">
        <v>340</v>
      </c>
      <c r="B226" s="337"/>
      <c r="C226" s="413"/>
      <c r="D226" s="244"/>
      <c r="E226" s="244"/>
      <c r="F226" s="244"/>
      <c r="G226" s="244"/>
      <c r="H226" s="434"/>
      <c r="I226" s="245"/>
      <c r="J226" s="245"/>
      <c r="K226" s="337"/>
      <c r="L226" s="249"/>
      <c r="M226" s="250"/>
      <c r="N226" s="98" t="e">
        <f t="shared" si="3"/>
        <v>#DIV/0!</v>
      </c>
      <c r="O226" s="321">
        <f>FŐLAP!$E$8</f>
        <v>0</v>
      </c>
      <c r="P226" s="320">
        <f>FŐLAP!$C$10</f>
        <v>0</v>
      </c>
      <c r="Q226" s="322" t="s">
        <v>550</v>
      </c>
    </row>
    <row r="227" spans="1:17" ht="50.1" hidden="1" customHeight="1" x14ac:dyDescent="0.25">
      <c r="A227" s="101" t="s">
        <v>341</v>
      </c>
      <c r="B227" s="337"/>
      <c r="C227" s="413"/>
      <c r="D227" s="244"/>
      <c r="E227" s="244"/>
      <c r="F227" s="244"/>
      <c r="G227" s="244"/>
      <c r="H227" s="434"/>
      <c r="I227" s="245"/>
      <c r="J227" s="245"/>
      <c r="K227" s="337"/>
      <c r="L227" s="249"/>
      <c r="M227" s="250"/>
      <c r="N227" s="98" t="e">
        <f t="shared" si="3"/>
        <v>#DIV/0!</v>
      </c>
      <c r="O227" s="321">
        <f>FŐLAP!$E$8</f>
        <v>0</v>
      </c>
      <c r="P227" s="320">
        <f>FŐLAP!$C$10</f>
        <v>0</v>
      </c>
      <c r="Q227" s="322" t="s">
        <v>550</v>
      </c>
    </row>
    <row r="228" spans="1:17" ht="50.1" hidden="1" customHeight="1" collapsed="1" x14ac:dyDescent="0.25">
      <c r="A228" s="100" t="s">
        <v>342</v>
      </c>
      <c r="B228" s="337"/>
      <c r="C228" s="413"/>
      <c r="D228" s="244"/>
      <c r="E228" s="244"/>
      <c r="F228" s="244"/>
      <c r="G228" s="244"/>
      <c r="H228" s="434"/>
      <c r="I228" s="245"/>
      <c r="J228" s="245"/>
      <c r="K228" s="337"/>
      <c r="L228" s="249"/>
      <c r="M228" s="250"/>
      <c r="N228" s="98" t="e">
        <f t="shared" si="3"/>
        <v>#DIV/0!</v>
      </c>
      <c r="O228" s="321">
        <f>FŐLAP!$E$8</f>
        <v>0</v>
      </c>
      <c r="P228" s="320">
        <f>FŐLAP!$C$10</f>
        <v>0</v>
      </c>
      <c r="Q228" s="322" t="s">
        <v>550</v>
      </c>
    </row>
    <row r="229" spans="1:17" ht="50.1" hidden="1" customHeight="1" x14ac:dyDescent="0.25">
      <c r="A229" s="100" t="s">
        <v>343</v>
      </c>
      <c r="B229" s="337"/>
      <c r="C229" s="413"/>
      <c r="D229" s="244"/>
      <c r="E229" s="244"/>
      <c r="F229" s="244"/>
      <c r="G229" s="244"/>
      <c r="H229" s="434"/>
      <c r="I229" s="245"/>
      <c r="J229" s="245"/>
      <c r="K229" s="337"/>
      <c r="L229" s="249"/>
      <c r="M229" s="250"/>
      <c r="N229" s="98" t="e">
        <f t="shared" si="3"/>
        <v>#DIV/0!</v>
      </c>
      <c r="O229" s="321">
        <f>FŐLAP!$E$8</f>
        <v>0</v>
      </c>
      <c r="P229" s="320">
        <f>FŐLAP!$C$10</f>
        <v>0</v>
      </c>
      <c r="Q229" s="322" t="s">
        <v>550</v>
      </c>
    </row>
    <row r="230" spans="1:17" ht="50.1" hidden="1" customHeight="1" x14ac:dyDescent="0.25">
      <c r="A230" s="100" t="s">
        <v>344</v>
      </c>
      <c r="B230" s="337"/>
      <c r="C230" s="413"/>
      <c r="D230" s="244"/>
      <c r="E230" s="244"/>
      <c r="F230" s="244"/>
      <c r="G230" s="244"/>
      <c r="H230" s="434"/>
      <c r="I230" s="245"/>
      <c r="J230" s="245"/>
      <c r="K230" s="337"/>
      <c r="L230" s="249"/>
      <c r="M230" s="250"/>
      <c r="N230" s="98" t="e">
        <f t="shared" si="3"/>
        <v>#DIV/0!</v>
      </c>
      <c r="O230" s="321">
        <f>FŐLAP!$E$8</f>
        <v>0</v>
      </c>
      <c r="P230" s="320">
        <f>FŐLAP!$C$10</f>
        <v>0</v>
      </c>
      <c r="Q230" s="322" t="s">
        <v>550</v>
      </c>
    </row>
    <row r="231" spans="1:17" ht="50.1" hidden="1" customHeight="1" x14ac:dyDescent="0.25">
      <c r="A231" s="100" t="s">
        <v>345</v>
      </c>
      <c r="B231" s="337"/>
      <c r="C231" s="413"/>
      <c r="D231" s="244"/>
      <c r="E231" s="244"/>
      <c r="F231" s="244"/>
      <c r="G231" s="244"/>
      <c r="H231" s="434"/>
      <c r="I231" s="245"/>
      <c r="J231" s="245"/>
      <c r="K231" s="337"/>
      <c r="L231" s="249"/>
      <c r="M231" s="250"/>
      <c r="N231" s="98" t="e">
        <f t="shared" si="3"/>
        <v>#DIV/0!</v>
      </c>
      <c r="O231" s="321">
        <f>FŐLAP!$E$8</f>
        <v>0</v>
      </c>
      <c r="P231" s="320">
        <f>FŐLAP!$C$10</f>
        <v>0</v>
      </c>
      <c r="Q231" s="322" t="s">
        <v>550</v>
      </c>
    </row>
    <row r="232" spans="1:17" ht="50.1" hidden="1" customHeight="1" x14ac:dyDescent="0.25">
      <c r="A232" s="101" t="s">
        <v>346</v>
      </c>
      <c r="B232" s="337"/>
      <c r="C232" s="413"/>
      <c r="D232" s="244"/>
      <c r="E232" s="244"/>
      <c r="F232" s="244"/>
      <c r="G232" s="244"/>
      <c r="H232" s="434"/>
      <c r="I232" s="245"/>
      <c r="J232" s="245"/>
      <c r="K232" s="337"/>
      <c r="L232" s="249"/>
      <c r="M232" s="250"/>
      <c r="N232" s="98" t="e">
        <f t="shared" si="3"/>
        <v>#DIV/0!</v>
      </c>
      <c r="O232" s="321">
        <f>FŐLAP!$E$8</f>
        <v>0</v>
      </c>
      <c r="P232" s="320">
        <f>FŐLAP!$C$10</f>
        <v>0</v>
      </c>
      <c r="Q232" s="322" t="s">
        <v>550</v>
      </c>
    </row>
    <row r="233" spans="1:17" ht="50.1" hidden="1" customHeight="1" x14ac:dyDescent="0.25">
      <c r="A233" s="100" t="s">
        <v>347</v>
      </c>
      <c r="B233" s="337"/>
      <c r="C233" s="413"/>
      <c r="D233" s="244"/>
      <c r="E233" s="244"/>
      <c r="F233" s="244"/>
      <c r="G233" s="244"/>
      <c r="H233" s="434"/>
      <c r="I233" s="245"/>
      <c r="J233" s="245"/>
      <c r="K233" s="337"/>
      <c r="L233" s="249"/>
      <c r="M233" s="250"/>
      <c r="N233" s="98" t="e">
        <f t="shared" si="3"/>
        <v>#DIV/0!</v>
      </c>
      <c r="O233" s="321">
        <f>FŐLAP!$E$8</f>
        <v>0</v>
      </c>
      <c r="P233" s="320">
        <f>FŐLAP!$C$10</f>
        <v>0</v>
      </c>
      <c r="Q233" s="322" t="s">
        <v>550</v>
      </c>
    </row>
    <row r="234" spans="1:17" ht="50.1" hidden="1" customHeight="1" x14ac:dyDescent="0.25">
      <c r="A234" s="100" t="s">
        <v>348</v>
      </c>
      <c r="B234" s="337"/>
      <c r="C234" s="413"/>
      <c r="D234" s="244"/>
      <c r="E234" s="244"/>
      <c r="F234" s="244"/>
      <c r="G234" s="244"/>
      <c r="H234" s="434"/>
      <c r="I234" s="245"/>
      <c r="J234" s="245"/>
      <c r="K234" s="337"/>
      <c r="L234" s="249"/>
      <c r="M234" s="250"/>
      <c r="N234" s="98" t="e">
        <f t="shared" si="3"/>
        <v>#DIV/0!</v>
      </c>
      <c r="O234" s="321">
        <f>FŐLAP!$E$8</f>
        <v>0</v>
      </c>
      <c r="P234" s="320">
        <f>FŐLAP!$C$10</f>
        <v>0</v>
      </c>
      <c r="Q234" s="322" t="s">
        <v>550</v>
      </c>
    </row>
    <row r="235" spans="1:17" ht="50.1" hidden="1" customHeight="1" x14ac:dyDescent="0.25">
      <c r="A235" s="101" t="s">
        <v>349</v>
      </c>
      <c r="B235" s="337"/>
      <c r="C235" s="413"/>
      <c r="D235" s="244"/>
      <c r="E235" s="244"/>
      <c r="F235" s="244"/>
      <c r="G235" s="244"/>
      <c r="H235" s="434"/>
      <c r="I235" s="245"/>
      <c r="J235" s="245"/>
      <c r="K235" s="337"/>
      <c r="L235" s="249"/>
      <c r="M235" s="250"/>
      <c r="N235" s="98" t="e">
        <f t="shared" si="3"/>
        <v>#DIV/0!</v>
      </c>
      <c r="O235" s="321">
        <f>FŐLAP!$E$8</f>
        <v>0</v>
      </c>
      <c r="P235" s="320">
        <f>FŐLAP!$C$10</f>
        <v>0</v>
      </c>
      <c r="Q235" s="322" t="s">
        <v>550</v>
      </c>
    </row>
    <row r="236" spans="1:17" ht="50.1" hidden="1" customHeight="1" x14ac:dyDescent="0.25">
      <c r="A236" s="100" t="s">
        <v>350</v>
      </c>
      <c r="B236" s="337"/>
      <c r="C236" s="413"/>
      <c r="D236" s="244"/>
      <c r="E236" s="244"/>
      <c r="F236" s="244"/>
      <c r="G236" s="244"/>
      <c r="H236" s="434"/>
      <c r="I236" s="245"/>
      <c r="J236" s="245"/>
      <c r="K236" s="337"/>
      <c r="L236" s="249"/>
      <c r="M236" s="250"/>
      <c r="N236" s="98" t="e">
        <f t="shared" si="3"/>
        <v>#DIV/0!</v>
      </c>
      <c r="O236" s="321">
        <f>FŐLAP!$E$8</f>
        <v>0</v>
      </c>
      <c r="P236" s="320">
        <f>FŐLAP!$C$10</f>
        <v>0</v>
      </c>
      <c r="Q236" s="322" t="s">
        <v>550</v>
      </c>
    </row>
    <row r="237" spans="1:17" ht="50.1" hidden="1" customHeight="1" x14ac:dyDescent="0.25">
      <c r="A237" s="100" t="s">
        <v>351</v>
      </c>
      <c r="B237" s="337"/>
      <c r="C237" s="413"/>
      <c r="D237" s="244"/>
      <c r="E237" s="244"/>
      <c r="F237" s="244"/>
      <c r="G237" s="244"/>
      <c r="H237" s="434"/>
      <c r="I237" s="245"/>
      <c r="J237" s="245"/>
      <c r="K237" s="337"/>
      <c r="L237" s="249"/>
      <c r="M237" s="250"/>
      <c r="N237" s="98" t="e">
        <f t="shared" si="3"/>
        <v>#DIV/0!</v>
      </c>
      <c r="O237" s="321">
        <f>FŐLAP!$E$8</f>
        <v>0</v>
      </c>
      <c r="P237" s="320">
        <f>FŐLAP!$C$10</f>
        <v>0</v>
      </c>
      <c r="Q237" s="322" t="s">
        <v>550</v>
      </c>
    </row>
    <row r="238" spans="1:17" ht="50.1" hidden="1" customHeight="1" x14ac:dyDescent="0.25">
      <c r="A238" s="101" t="s">
        <v>352</v>
      </c>
      <c r="B238" s="337"/>
      <c r="C238" s="413"/>
      <c r="D238" s="244"/>
      <c r="E238" s="244"/>
      <c r="F238" s="244"/>
      <c r="G238" s="244"/>
      <c r="H238" s="434"/>
      <c r="I238" s="245"/>
      <c r="J238" s="245"/>
      <c r="K238" s="337"/>
      <c r="L238" s="249"/>
      <c r="M238" s="250"/>
      <c r="N238" s="98" t="e">
        <f t="shared" si="3"/>
        <v>#DIV/0!</v>
      </c>
      <c r="O238" s="321">
        <f>FŐLAP!$E$8</f>
        <v>0</v>
      </c>
      <c r="P238" s="320">
        <f>FŐLAP!$C$10</f>
        <v>0</v>
      </c>
      <c r="Q238" s="322" t="s">
        <v>550</v>
      </c>
    </row>
    <row r="239" spans="1:17" ht="50.1" hidden="1" customHeight="1" x14ac:dyDescent="0.25">
      <c r="A239" s="100" t="s">
        <v>353</v>
      </c>
      <c r="B239" s="337"/>
      <c r="C239" s="413"/>
      <c r="D239" s="244"/>
      <c r="E239" s="244"/>
      <c r="F239" s="244"/>
      <c r="G239" s="244"/>
      <c r="H239" s="434"/>
      <c r="I239" s="245"/>
      <c r="J239" s="245"/>
      <c r="K239" s="337"/>
      <c r="L239" s="249"/>
      <c r="M239" s="250"/>
      <c r="N239" s="98" t="e">
        <f t="shared" si="3"/>
        <v>#DIV/0!</v>
      </c>
      <c r="O239" s="321">
        <f>FŐLAP!$E$8</f>
        <v>0</v>
      </c>
      <c r="P239" s="320">
        <f>FŐLAP!$C$10</f>
        <v>0</v>
      </c>
      <c r="Q239" s="322" t="s">
        <v>550</v>
      </c>
    </row>
    <row r="240" spans="1:17" ht="50.1" hidden="1" customHeight="1" x14ac:dyDescent="0.25">
      <c r="A240" s="100" t="s">
        <v>354</v>
      </c>
      <c r="B240" s="337"/>
      <c r="C240" s="413"/>
      <c r="D240" s="244"/>
      <c r="E240" s="244"/>
      <c r="F240" s="244"/>
      <c r="G240" s="244"/>
      <c r="H240" s="434"/>
      <c r="I240" s="245"/>
      <c r="J240" s="245"/>
      <c r="K240" s="337"/>
      <c r="L240" s="249"/>
      <c r="M240" s="250"/>
      <c r="N240" s="98" t="e">
        <f t="shared" si="3"/>
        <v>#DIV/0!</v>
      </c>
      <c r="O240" s="321">
        <f>FŐLAP!$E$8</f>
        <v>0</v>
      </c>
      <c r="P240" s="320">
        <f>FŐLAP!$C$10</f>
        <v>0</v>
      </c>
      <c r="Q240" s="322" t="s">
        <v>550</v>
      </c>
    </row>
    <row r="241" spans="1:17" ht="50.1" hidden="1" customHeight="1" x14ac:dyDescent="0.25">
      <c r="A241" s="101" t="s">
        <v>355</v>
      </c>
      <c r="B241" s="337"/>
      <c r="C241" s="413"/>
      <c r="D241" s="244"/>
      <c r="E241" s="244"/>
      <c r="F241" s="244"/>
      <c r="G241" s="244"/>
      <c r="H241" s="434"/>
      <c r="I241" s="245"/>
      <c r="J241" s="245"/>
      <c r="K241" s="337"/>
      <c r="L241" s="249"/>
      <c r="M241" s="250"/>
      <c r="N241" s="98" t="e">
        <f t="shared" si="3"/>
        <v>#DIV/0!</v>
      </c>
      <c r="O241" s="321">
        <f>FŐLAP!$E$8</f>
        <v>0</v>
      </c>
      <c r="P241" s="320">
        <f>FŐLAP!$C$10</f>
        <v>0</v>
      </c>
      <c r="Q241" s="322" t="s">
        <v>550</v>
      </c>
    </row>
    <row r="242" spans="1:17" ht="50.1" hidden="1" customHeight="1" x14ac:dyDescent="0.25">
      <c r="A242" s="100" t="s">
        <v>356</v>
      </c>
      <c r="B242" s="337"/>
      <c r="C242" s="413"/>
      <c r="D242" s="244"/>
      <c r="E242" s="244"/>
      <c r="F242" s="244"/>
      <c r="G242" s="244"/>
      <c r="H242" s="434"/>
      <c r="I242" s="245"/>
      <c r="J242" s="245"/>
      <c r="K242" s="337"/>
      <c r="L242" s="249"/>
      <c r="M242" s="250"/>
      <c r="N242" s="98" t="e">
        <f t="shared" si="3"/>
        <v>#DIV/0!</v>
      </c>
      <c r="O242" s="321">
        <f>FŐLAP!$E$8</f>
        <v>0</v>
      </c>
      <c r="P242" s="320">
        <f>FŐLAP!$C$10</f>
        <v>0</v>
      </c>
      <c r="Q242" s="322" t="s">
        <v>550</v>
      </c>
    </row>
    <row r="243" spans="1:17" ht="50.1" hidden="1" customHeight="1" x14ac:dyDescent="0.25">
      <c r="A243" s="100" t="s">
        <v>357</v>
      </c>
      <c r="B243" s="337"/>
      <c r="C243" s="413"/>
      <c r="D243" s="244"/>
      <c r="E243" s="244"/>
      <c r="F243" s="244"/>
      <c r="G243" s="244"/>
      <c r="H243" s="434"/>
      <c r="I243" s="245"/>
      <c r="J243" s="245"/>
      <c r="K243" s="337"/>
      <c r="L243" s="249"/>
      <c r="M243" s="250"/>
      <c r="N243" s="98" t="e">
        <f t="shared" si="3"/>
        <v>#DIV/0!</v>
      </c>
      <c r="O243" s="321">
        <f>FŐLAP!$E$8</f>
        <v>0</v>
      </c>
      <c r="P243" s="320">
        <f>FŐLAP!$C$10</f>
        <v>0</v>
      </c>
      <c r="Q243" s="322" t="s">
        <v>550</v>
      </c>
    </row>
    <row r="244" spans="1:17" ht="50.1" hidden="1" customHeight="1" x14ac:dyDescent="0.25">
      <c r="A244" s="101" t="s">
        <v>358</v>
      </c>
      <c r="B244" s="337"/>
      <c r="C244" s="413"/>
      <c r="D244" s="244"/>
      <c r="E244" s="244"/>
      <c r="F244" s="244"/>
      <c r="G244" s="244"/>
      <c r="H244" s="434"/>
      <c r="I244" s="245"/>
      <c r="J244" s="245"/>
      <c r="K244" s="337"/>
      <c r="L244" s="249"/>
      <c r="M244" s="250"/>
      <c r="N244" s="98" t="e">
        <f t="shared" si="3"/>
        <v>#DIV/0!</v>
      </c>
      <c r="O244" s="321">
        <f>FŐLAP!$E$8</f>
        <v>0</v>
      </c>
      <c r="P244" s="320">
        <f>FŐLAP!$C$10</f>
        <v>0</v>
      </c>
      <c r="Q244" s="322" t="s">
        <v>550</v>
      </c>
    </row>
    <row r="245" spans="1:17" ht="50.1" hidden="1" customHeight="1" x14ac:dyDescent="0.25">
      <c r="A245" s="100" t="s">
        <v>359</v>
      </c>
      <c r="B245" s="337"/>
      <c r="C245" s="413"/>
      <c r="D245" s="244"/>
      <c r="E245" s="244"/>
      <c r="F245" s="244"/>
      <c r="G245" s="244"/>
      <c r="H245" s="434"/>
      <c r="I245" s="245"/>
      <c r="J245" s="245"/>
      <c r="K245" s="337"/>
      <c r="L245" s="249"/>
      <c r="M245" s="250"/>
      <c r="N245" s="98" t="e">
        <f t="shared" si="3"/>
        <v>#DIV/0!</v>
      </c>
      <c r="O245" s="321">
        <f>FŐLAP!$E$8</f>
        <v>0</v>
      </c>
      <c r="P245" s="320">
        <f>FŐLAP!$C$10</f>
        <v>0</v>
      </c>
      <c r="Q245" s="322" t="s">
        <v>550</v>
      </c>
    </row>
    <row r="246" spans="1:17" ht="50.1" hidden="1" customHeight="1" x14ac:dyDescent="0.25">
      <c r="A246" s="100" t="s">
        <v>360</v>
      </c>
      <c r="B246" s="337"/>
      <c r="C246" s="413"/>
      <c r="D246" s="244"/>
      <c r="E246" s="244"/>
      <c r="F246" s="244"/>
      <c r="G246" s="244"/>
      <c r="H246" s="434"/>
      <c r="I246" s="245"/>
      <c r="J246" s="245"/>
      <c r="K246" s="337"/>
      <c r="L246" s="249"/>
      <c r="M246" s="250"/>
      <c r="N246" s="98" t="e">
        <f t="shared" si="3"/>
        <v>#DIV/0!</v>
      </c>
      <c r="O246" s="321">
        <f>FŐLAP!$E$8</f>
        <v>0</v>
      </c>
      <c r="P246" s="320">
        <f>FŐLAP!$C$10</f>
        <v>0</v>
      </c>
      <c r="Q246" s="322" t="s">
        <v>550</v>
      </c>
    </row>
    <row r="247" spans="1:17" ht="50.1" hidden="1" customHeight="1" x14ac:dyDescent="0.25">
      <c r="A247" s="100" t="s">
        <v>361</v>
      </c>
      <c r="B247" s="337"/>
      <c r="C247" s="413"/>
      <c r="D247" s="244"/>
      <c r="E247" s="244"/>
      <c r="F247" s="244"/>
      <c r="G247" s="244"/>
      <c r="H247" s="434"/>
      <c r="I247" s="245"/>
      <c r="J247" s="245"/>
      <c r="K247" s="337"/>
      <c r="L247" s="249"/>
      <c r="M247" s="250"/>
      <c r="N247" s="98" t="e">
        <f t="shared" si="3"/>
        <v>#DIV/0!</v>
      </c>
      <c r="O247" s="321">
        <f>FŐLAP!$E$8</f>
        <v>0</v>
      </c>
      <c r="P247" s="320">
        <f>FŐLAP!$C$10</f>
        <v>0</v>
      </c>
      <c r="Q247" s="322" t="s">
        <v>550</v>
      </c>
    </row>
    <row r="248" spans="1:17" ht="50.1" hidden="1" customHeight="1" x14ac:dyDescent="0.25">
      <c r="A248" s="100" t="s">
        <v>362</v>
      </c>
      <c r="B248" s="337"/>
      <c r="C248" s="413"/>
      <c r="D248" s="244"/>
      <c r="E248" s="244"/>
      <c r="F248" s="244"/>
      <c r="G248" s="244"/>
      <c r="H248" s="434"/>
      <c r="I248" s="245"/>
      <c r="J248" s="245"/>
      <c r="K248" s="337"/>
      <c r="L248" s="249"/>
      <c r="M248" s="250"/>
      <c r="N248" s="98" t="e">
        <f t="shared" si="3"/>
        <v>#DIV/0!</v>
      </c>
      <c r="O248" s="321">
        <f>FŐLAP!$E$8</f>
        <v>0</v>
      </c>
      <c r="P248" s="320">
        <f>FŐLAP!$C$10</f>
        <v>0</v>
      </c>
      <c r="Q248" s="322" t="s">
        <v>550</v>
      </c>
    </row>
    <row r="249" spans="1:17" ht="50.1" hidden="1" customHeight="1" collapsed="1" x14ac:dyDescent="0.25">
      <c r="A249" s="101" t="s">
        <v>363</v>
      </c>
      <c r="B249" s="337"/>
      <c r="C249" s="413"/>
      <c r="D249" s="244"/>
      <c r="E249" s="244"/>
      <c r="F249" s="244"/>
      <c r="G249" s="244"/>
      <c r="H249" s="434"/>
      <c r="I249" s="245"/>
      <c r="J249" s="245"/>
      <c r="K249" s="337"/>
      <c r="L249" s="249"/>
      <c r="M249" s="250"/>
      <c r="N249" s="98" t="e">
        <f t="shared" si="3"/>
        <v>#DIV/0!</v>
      </c>
      <c r="O249" s="321">
        <f>FŐLAP!$E$8</f>
        <v>0</v>
      </c>
      <c r="P249" s="320">
        <f>FŐLAP!$C$10</f>
        <v>0</v>
      </c>
      <c r="Q249" s="322" t="s">
        <v>550</v>
      </c>
    </row>
    <row r="250" spans="1:17" ht="50.1" hidden="1" customHeight="1" x14ac:dyDescent="0.25">
      <c r="A250" s="100" t="s">
        <v>364</v>
      </c>
      <c r="B250" s="337"/>
      <c r="C250" s="413"/>
      <c r="D250" s="244"/>
      <c r="E250" s="244"/>
      <c r="F250" s="244"/>
      <c r="G250" s="244"/>
      <c r="H250" s="434"/>
      <c r="I250" s="245"/>
      <c r="J250" s="245"/>
      <c r="K250" s="337"/>
      <c r="L250" s="249"/>
      <c r="M250" s="250"/>
      <c r="N250" s="98" t="e">
        <f t="shared" si="3"/>
        <v>#DIV/0!</v>
      </c>
      <c r="O250" s="321">
        <f>FŐLAP!$E$8</f>
        <v>0</v>
      </c>
      <c r="P250" s="320">
        <f>FŐLAP!$C$10</f>
        <v>0</v>
      </c>
      <c r="Q250" s="322" t="s">
        <v>550</v>
      </c>
    </row>
    <row r="251" spans="1:17" ht="50.1" hidden="1" customHeight="1" x14ac:dyDescent="0.25">
      <c r="A251" s="100" t="s">
        <v>365</v>
      </c>
      <c r="B251" s="337"/>
      <c r="C251" s="413"/>
      <c r="D251" s="244"/>
      <c r="E251" s="244"/>
      <c r="F251" s="244"/>
      <c r="G251" s="244"/>
      <c r="H251" s="434"/>
      <c r="I251" s="245"/>
      <c r="J251" s="245"/>
      <c r="K251" s="337"/>
      <c r="L251" s="249"/>
      <c r="M251" s="250"/>
      <c r="N251" s="98" t="e">
        <f t="shared" si="3"/>
        <v>#DIV/0!</v>
      </c>
      <c r="O251" s="321">
        <f>FŐLAP!$E$8</f>
        <v>0</v>
      </c>
      <c r="P251" s="320">
        <f>FŐLAP!$C$10</f>
        <v>0</v>
      </c>
      <c r="Q251" s="322" t="s">
        <v>550</v>
      </c>
    </row>
    <row r="252" spans="1:17" ht="50.1" hidden="1" customHeight="1" x14ac:dyDescent="0.25">
      <c r="A252" s="101" t="s">
        <v>366</v>
      </c>
      <c r="B252" s="337"/>
      <c r="C252" s="413"/>
      <c r="D252" s="244"/>
      <c r="E252" s="244"/>
      <c r="F252" s="244"/>
      <c r="G252" s="244"/>
      <c r="H252" s="434"/>
      <c r="I252" s="245"/>
      <c r="J252" s="245"/>
      <c r="K252" s="337"/>
      <c r="L252" s="249"/>
      <c r="M252" s="250"/>
      <c r="N252" s="98" t="e">
        <f t="shared" si="3"/>
        <v>#DIV/0!</v>
      </c>
      <c r="O252" s="321">
        <f>FŐLAP!$E$8</f>
        <v>0</v>
      </c>
      <c r="P252" s="320">
        <f>FŐLAP!$C$10</f>
        <v>0</v>
      </c>
      <c r="Q252" s="322" t="s">
        <v>550</v>
      </c>
    </row>
    <row r="253" spans="1:17" ht="50.1" hidden="1" customHeight="1" x14ac:dyDescent="0.25">
      <c r="A253" s="100" t="s">
        <v>367</v>
      </c>
      <c r="B253" s="337"/>
      <c r="C253" s="413"/>
      <c r="D253" s="244"/>
      <c r="E253" s="244"/>
      <c r="F253" s="244"/>
      <c r="G253" s="244"/>
      <c r="H253" s="434"/>
      <c r="I253" s="245"/>
      <c r="J253" s="245"/>
      <c r="K253" s="337"/>
      <c r="L253" s="249"/>
      <c r="M253" s="250"/>
      <c r="N253" s="98" t="e">
        <f t="shared" si="3"/>
        <v>#DIV/0!</v>
      </c>
      <c r="O253" s="321">
        <f>FŐLAP!$E$8</f>
        <v>0</v>
      </c>
      <c r="P253" s="320">
        <f>FŐLAP!$C$10</f>
        <v>0</v>
      </c>
      <c r="Q253" s="322" t="s">
        <v>550</v>
      </c>
    </row>
    <row r="254" spans="1:17" ht="50.1" hidden="1" customHeight="1" x14ac:dyDescent="0.25">
      <c r="A254" s="100" t="s">
        <v>368</v>
      </c>
      <c r="B254" s="337"/>
      <c r="C254" s="413"/>
      <c r="D254" s="244"/>
      <c r="E254" s="244"/>
      <c r="F254" s="244"/>
      <c r="G254" s="244"/>
      <c r="H254" s="434"/>
      <c r="I254" s="245"/>
      <c r="J254" s="245"/>
      <c r="K254" s="337"/>
      <c r="L254" s="249"/>
      <c r="M254" s="250"/>
      <c r="N254" s="98" t="e">
        <f t="shared" si="3"/>
        <v>#DIV/0!</v>
      </c>
      <c r="O254" s="321">
        <f>FŐLAP!$E$8</f>
        <v>0</v>
      </c>
      <c r="P254" s="320">
        <f>FŐLAP!$C$10</f>
        <v>0</v>
      </c>
      <c r="Q254" s="322" t="s">
        <v>550</v>
      </c>
    </row>
    <row r="255" spans="1:17" ht="50.1" hidden="1" customHeight="1" x14ac:dyDescent="0.25">
      <c r="A255" s="101" t="s">
        <v>369</v>
      </c>
      <c r="B255" s="337"/>
      <c r="C255" s="413"/>
      <c r="D255" s="244"/>
      <c r="E255" s="244"/>
      <c r="F255" s="244"/>
      <c r="G255" s="244"/>
      <c r="H255" s="434"/>
      <c r="I255" s="245"/>
      <c r="J255" s="245"/>
      <c r="K255" s="337"/>
      <c r="L255" s="249"/>
      <c r="M255" s="250"/>
      <c r="N255" s="98" t="e">
        <f t="shared" si="3"/>
        <v>#DIV/0!</v>
      </c>
      <c r="O255" s="321">
        <f>FŐLAP!$E$8</f>
        <v>0</v>
      </c>
      <c r="P255" s="320">
        <f>FŐLAP!$C$10</f>
        <v>0</v>
      </c>
      <c r="Q255" s="322" t="s">
        <v>550</v>
      </c>
    </row>
    <row r="256" spans="1:17" ht="50.1" hidden="1" customHeight="1" x14ac:dyDescent="0.25">
      <c r="A256" s="100" t="s">
        <v>370</v>
      </c>
      <c r="B256" s="337"/>
      <c r="C256" s="413"/>
      <c r="D256" s="244"/>
      <c r="E256" s="244"/>
      <c r="F256" s="244"/>
      <c r="G256" s="244"/>
      <c r="H256" s="434"/>
      <c r="I256" s="245"/>
      <c r="J256" s="245"/>
      <c r="K256" s="337"/>
      <c r="L256" s="249"/>
      <c r="M256" s="250"/>
      <c r="N256" s="98" t="e">
        <f t="shared" si="3"/>
        <v>#DIV/0!</v>
      </c>
      <c r="O256" s="321">
        <f>FŐLAP!$E$8</f>
        <v>0</v>
      </c>
      <c r="P256" s="320">
        <f>FŐLAP!$C$10</f>
        <v>0</v>
      </c>
      <c r="Q256" s="322" t="s">
        <v>550</v>
      </c>
    </row>
    <row r="257" spans="1:17" ht="50.1" hidden="1" customHeight="1" x14ac:dyDescent="0.25">
      <c r="A257" s="100" t="s">
        <v>371</v>
      </c>
      <c r="B257" s="337"/>
      <c r="C257" s="413"/>
      <c r="D257" s="244"/>
      <c r="E257" s="244"/>
      <c r="F257" s="244"/>
      <c r="G257" s="244"/>
      <c r="H257" s="434"/>
      <c r="I257" s="245"/>
      <c r="J257" s="245"/>
      <c r="K257" s="337"/>
      <c r="L257" s="249"/>
      <c r="M257" s="250"/>
      <c r="N257" s="98" t="e">
        <f t="shared" si="3"/>
        <v>#DIV/0!</v>
      </c>
      <c r="O257" s="321">
        <f>FŐLAP!$E$8</f>
        <v>0</v>
      </c>
      <c r="P257" s="320">
        <f>FŐLAP!$C$10</f>
        <v>0</v>
      </c>
      <c r="Q257" s="322" t="s">
        <v>550</v>
      </c>
    </row>
    <row r="258" spans="1:17" ht="50.1" hidden="1" customHeight="1" x14ac:dyDescent="0.25">
      <c r="A258" s="101" t="s">
        <v>372</v>
      </c>
      <c r="B258" s="337"/>
      <c r="C258" s="413"/>
      <c r="D258" s="244"/>
      <c r="E258" s="244"/>
      <c r="F258" s="244"/>
      <c r="G258" s="244"/>
      <c r="H258" s="434"/>
      <c r="I258" s="245"/>
      <c r="J258" s="245"/>
      <c r="K258" s="337"/>
      <c r="L258" s="249"/>
      <c r="M258" s="250"/>
      <c r="N258" s="98" t="e">
        <f t="shared" si="3"/>
        <v>#DIV/0!</v>
      </c>
      <c r="O258" s="321">
        <f>FŐLAP!$E$8</f>
        <v>0</v>
      </c>
      <c r="P258" s="320">
        <f>FŐLAP!$C$10</f>
        <v>0</v>
      </c>
      <c r="Q258" s="322" t="s">
        <v>550</v>
      </c>
    </row>
    <row r="259" spans="1:17" ht="50.1" hidden="1" customHeight="1" x14ac:dyDescent="0.25">
      <c r="A259" s="100" t="s">
        <v>373</v>
      </c>
      <c r="B259" s="337"/>
      <c r="C259" s="413"/>
      <c r="D259" s="244"/>
      <c r="E259" s="244"/>
      <c r="F259" s="244"/>
      <c r="G259" s="244"/>
      <c r="H259" s="434"/>
      <c r="I259" s="245"/>
      <c r="J259" s="245"/>
      <c r="K259" s="337"/>
      <c r="L259" s="249"/>
      <c r="M259" s="250"/>
      <c r="N259" s="98" t="e">
        <f t="shared" si="3"/>
        <v>#DIV/0!</v>
      </c>
      <c r="O259" s="321">
        <f>FŐLAP!$E$8</f>
        <v>0</v>
      </c>
      <c r="P259" s="320">
        <f>FŐLAP!$C$10</f>
        <v>0</v>
      </c>
      <c r="Q259" s="322" t="s">
        <v>550</v>
      </c>
    </row>
    <row r="260" spans="1:17" ht="50.1" hidden="1" customHeight="1" x14ac:dyDescent="0.25">
      <c r="A260" s="100" t="s">
        <v>374</v>
      </c>
      <c r="B260" s="337"/>
      <c r="C260" s="413"/>
      <c r="D260" s="244"/>
      <c r="E260" s="244"/>
      <c r="F260" s="244"/>
      <c r="G260" s="244"/>
      <c r="H260" s="434"/>
      <c r="I260" s="245"/>
      <c r="J260" s="245"/>
      <c r="K260" s="337"/>
      <c r="L260" s="249"/>
      <c r="M260" s="250"/>
      <c r="N260" s="98" t="e">
        <f t="shared" si="3"/>
        <v>#DIV/0!</v>
      </c>
      <c r="O260" s="321">
        <f>FŐLAP!$E$8</f>
        <v>0</v>
      </c>
      <c r="P260" s="320">
        <f>FŐLAP!$C$10</f>
        <v>0</v>
      </c>
      <c r="Q260" s="322" t="s">
        <v>550</v>
      </c>
    </row>
    <row r="261" spans="1:17" ht="50.1" hidden="1" customHeight="1" x14ac:dyDescent="0.25">
      <c r="A261" s="101" t="s">
        <v>375</v>
      </c>
      <c r="B261" s="337"/>
      <c r="C261" s="413"/>
      <c r="D261" s="244"/>
      <c r="E261" s="244"/>
      <c r="F261" s="244"/>
      <c r="G261" s="244"/>
      <c r="H261" s="434"/>
      <c r="I261" s="245"/>
      <c r="J261" s="245"/>
      <c r="K261" s="337"/>
      <c r="L261" s="249"/>
      <c r="M261" s="250"/>
      <c r="N261" s="98" t="e">
        <f t="shared" si="3"/>
        <v>#DIV/0!</v>
      </c>
      <c r="O261" s="321">
        <f>FŐLAP!$E$8</f>
        <v>0</v>
      </c>
      <c r="P261" s="320">
        <f>FŐLAP!$C$10</f>
        <v>0</v>
      </c>
      <c r="Q261" s="322" t="s">
        <v>550</v>
      </c>
    </row>
    <row r="262" spans="1:17" ht="50.1" hidden="1" customHeight="1" x14ac:dyDescent="0.25">
      <c r="A262" s="100" t="s">
        <v>376</v>
      </c>
      <c r="B262" s="337"/>
      <c r="C262" s="413"/>
      <c r="D262" s="244"/>
      <c r="E262" s="244"/>
      <c r="F262" s="244"/>
      <c r="G262" s="244"/>
      <c r="H262" s="434"/>
      <c r="I262" s="245"/>
      <c r="J262" s="245"/>
      <c r="K262" s="337"/>
      <c r="L262" s="249"/>
      <c r="M262" s="250"/>
      <c r="N262" s="98" t="e">
        <f t="shared" si="3"/>
        <v>#DIV/0!</v>
      </c>
      <c r="O262" s="321">
        <f>FŐLAP!$E$8</f>
        <v>0</v>
      </c>
      <c r="P262" s="320">
        <f>FŐLAP!$C$10</f>
        <v>0</v>
      </c>
      <c r="Q262" s="322" t="s">
        <v>550</v>
      </c>
    </row>
    <row r="263" spans="1:17" ht="50.1" hidden="1" customHeight="1" x14ac:dyDescent="0.25">
      <c r="A263" s="100" t="s">
        <v>377</v>
      </c>
      <c r="B263" s="337"/>
      <c r="C263" s="413"/>
      <c r="D263" s="244"/>
      <c r="E263" s="244"/>
      <c r="F263" s="244"/>
      <c r="G263" s="244"/>
      <c r="H263" s="434"/>
      <c r="I263" s="245"/>
      <c r="J263" s="245"/>
      <c r="K263" s="337"/>
      <c r="L263" s="249"/>
      <c r="M263" s="250"/>
      <c r="N263" s="98" t="e">
        <f t="shared" si="3"/>
        <v>#DIV/0!</v>
      </c>
      <c r="O263" s="321">
        <f>FŐLAP!$E$8</f>
        <v>0</v>
      </c>
      <c r="P263" s="320">
        <f>FŐLAP!$C$10</f>
        <v>0</v>
      </c>
      <c r="Q263" s="322" t="s">
        <v>550</v>
      </c>
    </row>
    <row r="264" spans="1:17" ht="50.1" hidden="1" customHeight="1" x14ac:dyDescent="0.25">
      <c r="A264" s="100" t="s">
        <v>378</v>
      </c>
      <c r="B264" s="337"/>
      <c r="C264" s="413"/>
      <c r="D264" s="244"/>
      <c r="E264" s="244"/>
      <c r="F264" s="244"/>
      <c r="G264" s="244"/>
      <c r="H264" s="434"/>
      <c r="I264" s="245"/>
      <c r="J264" s="245"/>
      <c r="K264" s="337"/>
      <c r="L264" s="249"/>
      <c r="M264" s="250"/>
      <c r="N264" s="98" t="e">
        <f t="shared" si="3"/>
        <v>#DIV/0!</v>
      </c>
      <c r="O264" s="321">
        <f>FŐLAP!$E$8</f>
        <v>0</v>
      </c>
      <c r="P264" s="320">
        <f>FŐLAP!$C$10</f>
        <v>0</v>
      </c>
      <c r="Q264" s="322" t="s">
        <v>550</v>
      </c>
    </row>
    <row r="265" spans="1:17" ht="50.1" hidden="1" customHeight="1" x14ac:dyDescent="0.25">
      <c r="A265" s="100" t="s">
        <v>379</v>
      </c>
      <c r="B265" s="337"/>
      <c r="C265" s="413"/>
      <c r="D265" s="244"/>
      <c r="E265" s="244"/>
      <c r="F265" s="244"/>
      <c r="G265" s="244"/>
      <c r="H265" s="434"/>
      <c r="I265" s="245"/>
      <c r="J265" s="245"/>
      <c r="K265" s="337"/>
      <c r="L265" s="249"/>
      <c r="M265" s="250"/>
      <c r="N265" s="98" t="e">
        <f t="shared" si="3"/>
        <v>#DIV/0!</v>
      </c>
      <c r="O265" s="321">
        <f>FŐLAP!$E$8</f>
        <v>0</v>
      </c>
      <c r="P265" s="320">
        <f>FŐLAP!$C$10</f>
        <v>0</v>
      </c>
      <c r="Q265" s="322" t="s">
        <v>550</v>
      </c>
    </row>
    <row r="266" spans="1:17" ht="50.1" hidden="1" customHeight="1" x14ac:dyDescent="0.25">
      <c r="A266" s="101" t="s">
        <v>380</v>
      </c>
      <c r="B266" s="337"/>
      <c r="C266" s="413"/>
      <c r="D266" s="244"/>
      <c r="E266" s="244"/>
      <c r="F266" s="244"/>
      <c r="G266" s="244"/>
      <c r="H266" s="434"/>
      <c r="I266" s="245"/>
      <c r="J266" s="245"/>
      <c r="K266" s="337"/>
      <c r="L266" s="249"/>
      <c r="M266" s="250"/>
      <c r="N266" s="98" t="e">
        <f t="shared" ref="N266:N308" si="4">IF(M266&lt;0,0,1-(M266/L266))</f>
        <v>#DIV/0!</v>
      </c>
      <c r="O266" s="321">
        <f>FŐLAP!$E$8</f>
        <v>0</v>
      </c>
      <c r="P266" s="320">
        <f>FŐLAP!$C$10</f>
        <v>0</v>
      </c>
      <c r="Q266" s="322" t="s">
        <v>550</v>
      </c>
    </row>
    <row r="267" spans="1:17" ht="50.1" hidden="1" customHeight="1" x14ac:dyDescent="0.25">
      <c r="A267" s="100" t="s">
        <v>381</v>
      </c>
      <c r="B267" s="337"/>
      <c r="C267" s="413"/>
      <c r="D267" s="244"/>
      <c r="E267" s="244"/>
      <c r="F267" s="244"/>
      <c r="G267" s="244"/>
      <c r="H267" s="434"/>
      <c r="I267" s="245"/>
      <c r="J267" s="245"/>
      <c r="K267" s="337"/>
      <c r="L267" s="249"/>
      <c r="M267" s="250"/>
      <c r="N267" s="98" t="e">
        <f t="shared" si="4"/>
        <v>#DIV/0!</v>
      </c>
      <c r="O267" s="321">
        <f>FŐLAP!$E$8</f>
        <v>0</v>
      </c>
      <c r="P267" s="320">
        <f>FŐLAP!$C$10</f>
        <v>0</v>
      </c>
      <c r="Q267" s="322" t="s">
        <v>550</v>
      </c>
    </row>
    <row r="268" spans="1:17" ht="50.1" hidden="1" customHeight="1" x14ac:dyDescent="0.25">
      <c r="A268" s="100" t="s">
        <v>382</v>
      </c>
      <c r="B268" s="337"/>
      <c r="C268" s="413"/>
      <c r="D268" s="244"/>
      <c r="E268" s="244"/>
      <c r="F268" s="244"/>
      <c r="G268" s="244"/>
      <c r="H268" s="434"/>
      <c r="I268" s="245"/>
      <c r="J268" s="245"/>
      <c r="K268" s="337"/>
      <c r="L268" s="249"/>
      <c r="M268" s="250"/>
      <c r="N268" s="98" t="e">
        <f t="shared" si="4"/>
        <v>#DIV/0!</v>
      </c>
      <c r="O268" s="321">
        <f>FŐLAP!$E$8</f>
        <v>0</v>
      </c>
      <c r="P268" s="320">
        <f>FŐLAP!$C$10</f>
        <v>0</v>
      </c>
      <c r="Q268" s="322" t="s">
        <v>550</v>
      </c>
    </row>
    <row r="269" spans="1:17" ht="50.1" hidden="1" customHeight="1" x14ac:dyDescent="0.25">
      <c r="A269" s="101" t="s">
        <v>383</v>
      </c>
      <c r="B269" s="337"/>
      <c r="C269" s="413"/>
      <c r="D269" s="244"/>
      <c r="E269" s="244"/>
      <c r="F269" s="244"/>
      <c r="G269" s="244"/>
      <c r="H269" s="434"/>
      <c r="I269" s="245"/>
      <c r="J269" s="245"/>
      <c r="K269" s="337"/>
      <c r="L269" s="249"/>
      <c r="M269" s="250"/>
      <c r="N269" s="98" t="e">
        <f t="shared" si="4"/>
        <v>#DIV/0!</v>
      </c>
      <c r="O269" s="321">
        <f>FŐLAP!$E$8</f>
        <v>0</v>
      </c>
      <c r="P269" s="320">
        <f>FŐLAP!$C$10</f>
        <v>0</v>
      </c>
      <c r="Q269" s="322" t="s">
        <v>550</v>
      </c>
    </row>
    <row r="270" spans="1:17" ht="49.5" hidden="1" customHeight="1" collapsed="1" x14ac:dyDescent="0.25">
      <c r="A270" s="100" t="s">
        <v>384</v>
      </c>
      <c r="B270" s="337"/>
      <c r="C270" s="413"/>
      <c r="D270" s="244"/>
      <c r="E270" s="244"/>
      <c r="F270" s="244"/>
      <c r="G270" s="244"/>
      <c r="H270" s="434"/>
      <c r="I270" s="245"/>
      <c r="J270" s="245"/>
      <c r="K270" s="337"/>
      <c r="L270" s="249"/>
      <c r="M270" s="250"/>
      <c r="N270" s="98" t="e">
        <f t="shared" si="4"/>
        <v>#DIV/0!</v>
      </c>
      <c r="O270" s="321">
        <f>FŐLAP!$E$8</f>
        <v>0</v>
      </c>
      <c r="P270" s="320">
        <f>FŐLAP!$C$10</f>
        <v>0</v>
      </c>
      <c r="Q270" s="322" t="s">
        <v>550</v>
      </c>
    </row>
    <row r="271" spans="1:17" ht="50.1" hidden="1" customHeight="1" x14ac:dyDescent="0.25">
      <c r="A271" s="100" t="s">
        <v>385</v>
      </c>
      <c r="B271" s="337"/>
      <c r="C271" s="413"/>
      <c r="D271" s="244"/>
      <c r="E271" s="244"/>
      <c r="F271" s="244"/>
      <c r="G271" s="244"/>
      <c r="H271" s="434"/>
      <c r="I271" s="245"/>
      <c r="J271" s="245"/>
      <c r="K271" s="337"/>
      <c r="L271" s="249"/>
      <c r="M271" s="250"/>
      <c r="N271" s="98" t="e">
        <f t="shared" si="4"/>
        <v>#DIV/0!</v>
      </c>
      <c r="O271" s="321">
        <f>FŐLAP!$E$8</f>
        <v>0</v>
      </c>
      <c r="P271" s="320">
        <f>FŐLAP!$C$10</f>
        <v>0</v>
      </c>
      <c r="Q271" s="322" t="s">
        <v>550</v>
      </c>
    </row>
    <row r="272" spans="1:17" ht="50.1" hidden="1" customHeight="1" x14ac:dyDescent="0.25">
      <c r="A272" s="101" t="s">
        <v>386</v>
      </c>
      <c r="B272" s="337"/>
      <c r="C272" s="413"/>
      <c r="D272" s="244"/>
      <c r="E272" s="244"/>
      <c r="F272" s="244"/>
      <c r="G272" s="244"/>
      <c r="H272" s="434"/>
      <c r="I272" s="245"/>
      <c r="J272" s="245"/>
      <c r="K272" s="337"/>
      <c r="L272" s="249"/>
      <c r="M272" s="250"/>
      <c r="N272" s="98" t="e">
        <f t="shared" si="4"/>
        <v>#DIV/0!</v>
      </c>
      <c r="O272" s="321">
        <f>FŐLAP!$E$8</f>
        <v>0</v>
      </c>
      <c r="P272" s="320">
        <f>FŐLAP!$C$10</f>
        <v>0</v>
      </c>
      <c r="Q272" s="322" t="s">
        <v>550</v>
      </c>
    </row>
    <row r="273" spans="1:17" ht="50.1" hidden="1" customHeight="1" x14ac:dyDescent="0.25">
      <c r="A273" s="100" t="s">
        <v>387</v>
      </c>
      <c r="B273" s="337"/>
      <c r="C273" s="413"/>
      <c r="D273" s="244"/>
      <c r="E273" s="244"/>
      <c r="F273" s="244"/>
      <c r="G273" s="244"/>
      <c r="H273" s="434"/>
      <c r="I273" s="245"/>
      <c r="J273" s="245"/>
      <c r="K273" s="337"/>
      <c r="L273" s="249"/>
      <c r="M273" s="250"/>
      <c r="N273" s="98" t="e">
        <f t="shared" si="4"/>
        <v>#DIV/0!</v>
      </c>
      <c r="O273" s="321">
        <f>FŐLAP!$E$8</f>
        <v>0</v>
      </c>
      <c r="P273" s="320">
        <f>FŐLAP!$C$10</f>
        <v>0</v>
      </c>
      <c r="Q273" s="322" t="s">
        <v>550</v>
      </c>
    </row>
    <row r="274" spans="1:17" ht="50.1" hidden="1" customHeight="1" x14ac:dyDescent="0.25">
      <c r="A274" s="100" t="s">
        <v>388</v>
      </c>
      <c r="B274" s="337"/>
      <c r="C274" s="413"/>
      <c r="D274" s="244"/>
      <c r="E274" s="244"/>
      <c r="F274" s="244"/>
      <c r="G274" s="244"/>
      <c r="H274" s="434"/>
      <c r="I274" s="245"/>
      <c r="J274" s="245"/>
      <c r="K274" s="337"/>
      <c r="L274" s="249"/>
      <c r="M274" s="250"/>
      <c r="N274" s="98" t="e">
        <f t="shared" si="4"/>
        <v>#DIV/0!</v>
      </c>
      <c r="O274" s="321">
        <f>FŐLAP!$E$8</f>
        <v>0</v>
      </c>
      <c r="P274" s="320">
        <f>FŐLAP!$C$10</f>
        <v>0</v>
      </c>
      <c r="Q274" s="322" t="s">
        <v>550</v>
      </c>
    </row>
    <row r="275" spans="1:17" ht="50.1" hidden="1" customHeight="1" x14ac:dyDescent="0.25">
      <c r="A275" s="101" t="s">
        <v>389</v>
      </c>
      <c r="B275" s="337"/>
      <c r="C275" s="413"/>
      <c r="D275" s="244"/>
      <c r="E275" s="244"/>
      <c r="F275" s="244"/>
      <c r="G275" s="244"/>
      <c r="H275" s="434"/>
      <c r="I275" s="245"/>
      <c r="J275" s="245"/>
      <c r="K275" s="337"/>
      <c r="L275" s="249"/>
      <c r="M275" s="250"/>
      <c r="N275" s="98" t="e">
        <f t="shared" si="4"/>
        <v>#DIV/0!</v>
      </c>
      <c r="O275" s="321">
        <f>FŐLAP!$E$8</f>
        <v>0</v>
      </c>
      <c r="P275" s="320">
        <f>FŐLAP!$C$10</f>
        <v>0</v>
      </c>
      <c r="Q275" s="322" t="s">
        <v>550</v>
      </c>
    </row>
    <row r="276" spans="1:17" ht="50.1" hidden="1" customHeight="1" x14ac:dyDescent="0.25">
      <c r="A276" s="100" t="s">
        <v>390</v>
      </c>
      <c r="B276" s="337"/>
      <c r="C276" s="413"/>
      <c r="D276" s="244"/>
      <c r="E276" s="244"/>
      <c r="F276" s="244"/>
      <c r="G276" s="244"/>
      <c r="H276" s="434"/>
      <c r="I276" s="245"/>
      <c r="J276" s="245"/>
      <c r="K276" s="337"/>
      <c r="L276" s="249"/>
      <c r="M276" s="250"/>
      <c r="N276" s="98" t="e">
        <f t="shared" si="4"/>
        <v>#DIV/0!</v>
      </c>
      <c r="O276" s="321">
        <f>FŐLAP!$E$8</f>
        <v>0</v>
      </c>
      <c r="P276" s="320">
        <f>FŐLAP!$C$10</f>
        <v>0</v>
      </c>
      <c r="Q276" s="322" t="s">
        <v>550</v>
      </c>
    </row>
    <row r="277" spans="1:17" ht="50.1" hidden="1" customHeight="1" x14ac:dyDescent="0.25">
      <c r="A277" s="100" t="s">
        <v>391</v>
      </c>
      <c r="B277" s="337"/>
      <c r="C277" s="413"/>
      <c r="D277" s="244"/>
      <c r="E277" s="244"/>
      <c r="F277" s="244"/>
      <c r="G277" s="244"/>
      <c r="H277" s="434"/>
      <c r="I277" s="245"/>
      <c r="J277" s="245"/>
      <c r="K277" s="337"/>
      <c r="L277" s="249"/>
      <c r="M277" s="250"/>
      <c r="N277" s="98" t="e">
        <f t="shared" si="4"/>
        <v>#DIV/0!</v>
      </c>
      <c r="O277" s="321">
        <f>FŐLAP!$E$8</f>
        <v>0</v>
      </c>
      <c r="P277" s="320">
        <f>FŐLAP!$C$10</f>
        <v>0</v>
      </c>
      <c r="Q277" s="322" t="s">
        <v>550</v>
      </c>
    </row>
    <row r="278" spans="1:17" ht="50.1" hidden="1" customHeight="1" x14ac:dyDescent="0.25">
      <c r="A278" s="101" t="s">
        <v>392</v>
      </c>
      <c r="B278" s="337"/>
      <c r="C278" s="413"/>
      <c r="D278" s="244"/>
      <c r="E278" s="244"/>
      <c r="F278" s="244"/>
      <c r="G278" s="244"/>
      <c r="H278" s="434"/>
      <c r="I278" s="245"/>
      <c r="J278" s="245"/>
      <c r="K278" s="337"/>
      <c r="L278" s="249"/>
      <c r="M278" s="250"/>
      <c r="N278" s="98" t="e">
        <f t="shared" si="4"/>
        <v>#DIV/0!</v>
      </c>
      <c r="O278" s="321">
        <f>FŐLAP!$E$8</f>
        <v>0</v>
      </c>
      <c r="P278" s="320">
        <f>FŐLAP!$C$10</f>
        <v>0</v>
      </c>
      <c r="Q278" s="322" t="s">
        <v>550</v>
      </c>
    </row>
    <row r="279" spans="1:17" ht="50.1" hidden="1" customHeight="1" x14ac:dyDescent="0.25">
      <c r="A279" s="100" t="s">
        <v>393</v>
      </c>
      <c r="B279" s="337"/>
      <c r="C279" s="413"/>
      <c r="D279" s="244"/>
      <c r="E279" s="244"/>
      <c r="F279" s="244"/>
      <c r="G279" s="244"/>
      <c r="H279" s="434"/>
      <c r="I279" s="245"/>
      <c r="J279" s="245"/>
      <c r="K279" s="337"/>
      <c r="L279" s="249"/>
      <c r="M279" s="250"/>
      <c r="N279" s="98" t="e">
        <f t="shared" si="4"/>
        <v>#DIV/0!</v>
      </c>
      <c r="O279" s="321">
        <f>FŐLAP!$E$8</f>
        <v>0</v>
      </c>
      <c r="P279" s="320">
        <f>FŐLAP!$C$10</f>
        <v>0</v>
      </c>
      <c r="Q279" s="322" t="s">
        <v>550</v>
      </c>
    </row>
    <row r="280" spans="1:17" ht="50.1" hidden="1" customHeight="1" x14ac:dyDescent="0.25">
      <c r="A280" s="100" t="s">
        <v>394</v>
      </c>
      <c r="B280" s="337"/>
      <c r="C280" s="413"/>
      <c r="D280" s="244"/>
      <c r="E280" s="244"/>
      <c r="F280" s="244"/>
      <c r="G280" s="244"/>
      <c r="H280" s="434"/>
      <c r="I280" s="245"/>
      <c r="J280" s="245"/>
      <c r="K280" s="337"/>
      <c r="L280" s="249"/>
      <c r="M280" s="250"/>
      <c r="N280" s="98" t="e">
        <f t="shared" si="4"/>
        <v>#DIV/0!</v>
      </c>
      <c r="O280" s="321">
        <f>FŐLAP!$E$8</f>
        <v>0</v>
      </c>
      <c r="P280" s="320">
        <f>FŐLAP!$C$10</f>
        <v>0</v>
      </c>
      <c r="Q280" s="322" t="s">
        <v>550</v>
      </c>
    </row>
    <row r="281" spans="1:17" ht="50.1" hidden="1" customHeight="1" x14ac:dyDescent="0.25">
      <c r="A281" s="101" t="s">
        <v>395</v>
      </c>
      <c r="B281" s="337"/>
      <c r="C281" s="413"/>
      <c r="D281" s="244"/>
      <c r="E281" s="244"/>
      <c r="F281" s="244"/>
      <c r="G281" s="244"/>
      <c r="H281" s="434"/>
      <c r="I281" s="245"/>
      <c r="J281" s="245"/>
      <c r="K281" s="337"/>
      <c r="L281" s="249"/>
      <c r="M281" s="250"/>
      <c r="N281" s="98" t="e">
        <f t="shared" si="4"/>
        <v>#DIV/0!</v>
      </c>
      <c r="O281" s="321">
        <f>FŐLAP!$E$8</f>
        <v>0</v>
      </c>
      <c r="P281" s="320">
        <f>FŐLAP!$C$10</f>
        <v>0</v>
      </c>
      <c r="Q281" s="322" t="s">
        <v>550</v>
      </c>
    </row>
    <row r="282" spans="1:17" ht="50.1" hidden="1" customHeight="1" x14ac:dyDescent="0.25">
      <c r="A282" s="100" t="s">
        <v>396</v>
      </c>
      <c r="B282" s="337"/>
      <c r="C282" s="413"/>
      <c r="D282" s="244"/>
      <c r="E282" s="244"/>
      <c r="F282" s="244"/>
      <c r="G282" s="244"/>
      <c r="H282" s="434"/>
      <c r="I282" s="245"/>
      <c r="J282" s="245"/>
      <c r="K282" s="337"/>
      <c r="L282" s="249"/>
      <c r="M282" s="250"/>
      <c r="N282" s="98" t="e">
        <f t="shared" si="4"/>
        <v>#DIV/0!</v>
      </c>
      <c r="O282" s="321">
        <f>FŐLAP!$E$8</f>
        <v>0</v>
      </c>
      <c r="P282" s="320">
        <f>FŐLAP!$C$10</f>
        <v>0</v>
      </c>
      <c r="Q282" s="322" t="s">
        <v>550</v>
      </c>
    </row>
    <row r="283" spans="1:17" ht="50.1" hidden="1" customHeight="1" x14ac:dyDescent="0.25">
      <c r="A283" s="100" t="s">
        <v>397</v>
      </c>
      <c r="B283" s="337"/>
      <c r="C283" s="413"/>
      <c r="D283" s="244"/>
      <c r="E283" s="244"/>
      <c r="F283" s="244"/>
      <c r="G283" s="244"/>
      <c r="H283" s="434"/>
      <c r="I283" s="245"/>
      <c r="J283" s="245"/>
      <c r="K283" s="337"/>
      <c r="L283" s="249"/>
      <c r="M283" s="250"/>
      <c r="N283" s="98" t="e">
        <f t="shared" si="4"/>
        <v>#DIV/0!</v>
      </c>
      <c r="O283" s="321">
        <f>FŐLAP!$E$8</f>
        <v>0</v>
      </c>
      <c r="P283" s="320">
        <f>FŐLAP!$C$10</f>
        <v>0</v>
      </c>
      <c r="Q283" s="322" t="s">
        <v>550</v>
      </c>
    </row>
    <row r="284" spans="1:17" ht="50.1" hidden="1" customHeight="1" x14ac:dyDescent="0.25">
      <c r="A284" s="101" t="s">
        <v>398</v>
      </c>
      <c r="B284" s="337"/>
      <c r="C284" s="413"/>
      <c r="D284" s="244"/>
      <c r="E284" s="244"/>
      <c r="F284" s="244"/>
      <c r="G284" s="244"/>
      <c r="H284" s="434"/>
      <c r="I284" s="245"/>
      <c r="J284" s="245"/>
      <c r="K284" s="337"/>
      <c r="L284" s="249"/>
      <c r="M284" s="250"/>
      <c r="N284" s="98" t="e">
        <f t="shared" si="4"/>
        <v>#DIV/0!</v>
      </c>
      <c r="O284" s="321">
        <f>FŐLAP!$E$8</f>
        <v>0</v>
      </c>
      <c r="P284" s="320">
        <f>FŐLAP!$C$10</f>
        <v>0</v>
      </c>
      <c r="Q284" s="322" t="s">
        <v>550</v>
      </c>
    </row>
    <row r="285" spans="1:17" ht="50.1" hidden="1" customHeight="1" x14ac:dyDescent="0.25">
      <c r="A285" s="100" t="s">
        <v>399</v>
      </c>
      <c r="B285" s="337"/>
      <c r="C285" s="413"/>
      <c r="D285" s="244"/>
      <c r="E285" s="244"/>
      <c r="F285" s="244"/>
      <c r="G285" s="244"/>
      <c r="H285" s="434"/>
      <c r="I285" s="245"/>
      <c r="J285" s="245"/>
      <c r="K285" s="337"/>
      <c r="L285" s="249"/>
      <c r="M285" s="250"/>
      <c r="N285" s="98" t="e">
        <f t="shared" si="4"/>
        <v>#DIV/0!</v>
      </c>
      <c r="O285" s="321">
        <f>FŐLAP!$E$8</f>
        <v>0</v>
      </c>
      <c r="P285" s="320">
        <f>FŐLAP!$C$10</f>
        <v>0</v>
      </c>
      <c r="Q285" s="322" t="s">
        <v>550</v>
      </c>
    </row>
    <row r="286" spans="1:17" ht="50.1" hidden="1" customHeight="1" x14ac:dyDescent="0.25">
      <c r="A286" s="100" t="s">
        <v>400</v>
      </c>
      <c r="B286" s="337"/>
      <c r="C286" s="413"/>
      <c r="D286" s="244"/>
      <c r="E286" s="244"/>
      <c r="F286" s="244"/>
      <c r="G286" s="244"/>
      <c r="H286" s="434"/>
      <c r="I286" s="245"/>
      <c r="J286" s="245"/>
      <c r="K286" s="337"/>
      <c r="L286" s="249"/>
      <c r="M286" s="250"/>
      <c r="N286" s="98" t="e">
        <f t="shared" si="4"/>
        <v>#DIV/0!</v>
      </c>
      <c r="O286" s="321">
        <f>FŐLAP!$E$8</f>
        <v>0</v>
      </c>
      <c r="P286" s="320">
        <f>FŐLAP!$C$10</f>
        <v>0</v>
      </c>
      <c r="Q286" s="322" t="s">
        <v>550</v>
      </c>
    </row>
    <row r="287" spans="1:17" ht="50.1" hidden="1" customHeight="1" x14ac:dyDescent="0.25">
      <c r="A287" s="101" t="s">
        <v>401</v>
      </c>
      <c r="B287" s="337"/>
      <c r="C287" s="413"/>
      <c r="D287" s="244"/>
      <c r="E287" s="244"/>
      <c r="F287" s="244"/>
      <c r="G287" s="244"/>
      <c r="H287" s="434"/>
      <c r="I287" s="245"/>
      <c r="J287" s="245"/>
      <c r="K287" s="337"/>
      <c r="L287" s="249"/>
      <c r="M287" s="250"/>
      <c r="N287" s="98" t="e">
        <f t="shared" si="4"/>
        <v>#DIV/0!</v>
      </c>
      <c r="O287" s="321">
        <f>FŐLAP!$E$8</f>
        <v>0</v>
      </c>
      <c r="P287" s="320">
        <f>FŐLAP!$C$10</f>
        <v>0</v>
      </c>
      <c r="Q287" s="322" t="s">
        <v>550</v>
      </c>
    </row>
    <row r="288" spans="1:17" ht="50.1" hidden="1" customHeight="1" x14ac:dyDescent="0.25">
      <c r="A288" s="100" t="s">
        <v>402</v>
      </c>
      <c r="B288" s="337"/>
      <c r="C288" s="413"/>
      <c r="D288" s="244"/>
      <c r="E288" s="244"/>
      <c r="F288" s="244"/>
      <c r="G288" s="244"/>
      <c r="H288" s="434"/>
      <c r="I288" s="245"/>
      <c r="J288" s="245"/>
      <c r="K288" s="337"/>
      <c r="L288" s="249"/>
      <c r="M288" s="250"/>
      <c r="N288" s="98" t="e">
        <f t="shared" si="4"/>
        <v>#DIV/0!</v>
      </c>
      <c r="O288" s="321">
        <f>FŐLAP!$E$8</f>
        <v>0</v>
      </c>
      <c r="P288" s="320">
        <f>FŐLAP!$C$10</f>
        <v>0</v>
      </c>
      <c r="Q288" s="322" t="s">
        <v>550</v>
      </c>
    </row>
    <row r="289" spans="1:17" ht="50.1" hidden="1" customHeight="1" x14ac:dyDescent="0.25">
      <c r="A289" s="100" t="s">
        <v>403</v>
      </c>
      <c r="B289" s="337"/>
      <c r="C289" s="413"/>
      <c r="D289" s="244"/>
      <c r="E289" s="244"/>
      <c r="F289" s="244"/>
      <c r="G289" s="244"/>
      <c r="H289" s="434"/>
      <c r="I289" s="245"/>
      <c r="J289" s="245"/>
      <c r="K289" s="337"/>
      <c r="L289" s="249"/>
      <c r="M289" s="250"/>
      <c r="N289" s="98" t="e">
        <f t="shared" si="4"/>
        <v>#DIV/0!</v>
      </c>
      <c r="O289" s="321">
        <f>FŐLAP!$E$8</f>
        <v>0</v>
      </c>
      <c r="P289" s="320">
        <f>FŐLAP!$C$10</f>
        <v>0</v>
      </c>
      <c r="Q289" s="322" t="s">
        <v>550</v>
      </c>
    </row>
    <row r="290" spans="1:17" ht="50.1" hidden="1" customHeight="1" x14ac:dyDescent="0.25">
      <c r="A290" s="101" t="s">
        <v>404</v>
      </c>
      <c r="B290" s="337"/>
      <c r="C290" s="413"/>
      <c r="D290" s="244"/>
      <c r="E290" s="244"/>
      <c r="F290" s="244"/>
      <c r="G290" s="244"/>
      <c r="H290" s="434"/>
      <c r="I290" s="245"/>
      <c r="J290" s="245"/>
      <c r="K290" s="337"/>
      <c r="L290" s="249"/>
      <c r="M290" s="250"/>
      <c r="N290" s="98" t="e">
        <f t="shared" si="4"/>
        <v>#DIV/0!</v>
      </c>
      <c r="O290" s="321">
        <f>FŐLAP!$E$8</f>
        <v>0</v>
      </c>
      <c r="P290" s="320">
        <f>FŐLAP!$C$10</f>
        <v>0</v>
      </c>
      <c r="Q290" s="322" t="s">
        <v>550</v>
      </c>
    </row>
    <row r="291" spans="1:17" ht="50.1" hidden="1" customHeight="1" x14ac:dyDescent="0.25">
      <c r="A291" s="100" t="s">
        <v>405</v>
      </c>
      <c r="B291" s="337"/>
      <c r="C291" s="413"/>
      <c r="D291" s="244"/>
      <c r="E291" s="244"/>
      <c r="F291" s="244"/>
      <c r="G291" s="244"/>
      <c r="H291" s="434"/>
      <c r="I291" s="245"/>
      <c r="J291" s="245"/>
      <c r="K291" s="337"/>
      <c r="L291" s="249"/>
      <c r="M291" s="250"/>
      <c r="N291" s="98" t="e">
        <f t="shared" si="4"/>
        <v>#DIV/0!</v>
      </c>
      <c r="O291" s="321">
        <f>FŐLAP!$E$8</f>
        <v>0</v>
      </c>
      <c r="P291" s="320">
        <f>FŐLAP!$C$10</f>
        <v>0</v>
      </c>
      <c r="Q291" s="322" t="s">
        <v>550</v>
      </c>
    </row>
    <row r="292" spans="1:17" ht="50.1" hidden="1" customHeight="1" x14ac:dyDescent="0.25">
      <c r="A292" s="100" t="s">
        <v>406</v>
      </c>
      <c r="B292" s="337"/>
      <c r="C292" s="413"/>
      <c r="D292" s="244"/>
      <c r="E292" s="244"/>
      <c r="F292" s="244"/>
      <c r="G292" s="244"/>
      <c r="H292" s="434"/>
      <c r="I292" s="245"/>
      <c r="J292" s="245"/>
      <c r="K292" s="337"/>
      <c r="L292" s="249"/>
      <c r="M292" s="250"/>
      <c r="N292" s="98" t="e">
        <f t="shared" si="4"/>
        <v>#DIV/0!</v>
      </c>
      <c r="O292" s="321">
        <f>FŐLAP!$E$8</f>
        <v>0</v>
      </c>
      <c r="P292" s="320">
        <f>FŐLAP!$C$10</f>
        <v>0</v>
      </c>
      <c r="Q292" s="322" t="s">
        <v>550</v>
      </c>
    </row>
    <row r="293" spans="1:17" ht="50.1" hidden="1" customHeight="1" x14ac:dyDescent="0.25">
      <c r="A293" s="101" t="s">
        <v>407</v>
      </c>
      <c r="B293" s="337"/>
      <c r="C293" s="413"/>
      <c r="D293" s="244"/>
      <c r="E293" s="244"/>
      <c r="F293" s="244"/>
      <c r="G293" s="244"/>
      <c r="H293" s="434"/>
      <c r="I293" s="245"/>
      <c r="J293" s="245"/>
      <c r="K293" s="337"/>
      <c r="L293" s="249"/>
      <c r="M293" s="250"/>
      <c r="N293" s="98" t="e">
        <f t="shared" si="4"/>
        <v>#DIV/0!</v>
      </c>
      <c r="O293" s="321">
        <f>FŐLAP!$E$8</f>
        <v>0</v>
      </c>
      <c r="P293" s="320">
        <f>FŐLAP!$C$10</f>
        <v>0</v>
      </c>
      <c r="Q293" s="322" t="s">
        <v>550</v>
      </c>
    </row>
    <row r="294" spans="1:17" ht="50.1" hidden="1" customHeight="1" x14ac:dyDescent="0.25">
      <c r="A294" s="100" t="s">
        <v>408</v>
      </c>
      <c r="B294" s="337"/>
      <c r="C294" s="413"/>
      <c r="D294" s="244"/>
      <c r="E294" s="244"/>
      <c r="F294" s="244"/>
      <c r="G294" s="244"/>
      <c r="H294" s="434"/>
      <c r="I294" s="245"/>
      <c r="J294" s="245"/>
      <c r="K294" s="337"/>
      <c r="L294" s="249"/>
      <c r="M294" s="250"/>
      <c r="N294" s="98" t="e">
        <f t="shared" si="4"/>
        <v>#DIV/0!</v>
      </c>
      <c r="O294" s="321">
        <f>FŐLAP!$E$8</f>
        <v>0</v>
      </c>
      <c r="P294" s="320">
        <f>FŐLAP!$C$10</f>
        <v>0</v>
      </c>
      <c r="Q294" s="322" t="s">
        <v>550</v>
      </c>
    </row>
    <row r="295" spans="1:17" ht="50.1" hidden="1" customHeight="1" x14ac:dyDescent="0.25">
      <c r="A295" s="100" t="s">
        <v>409</v>
      </c>
      <c r="B295" s="337"/>
      <c r="C295" s="413"/>
      <c r="D295" s="244"/>
      <c r="E295" s="244"/>
      <c r="F295" s="244"/>
      <c r="G295" s="244"/>
      <c r="H295" s="434"/>
      <c r="I295" s="245"/>
      <c r="J295" s="245"/>
      <c r="K295" s="337"/>
      <c r="L295" s="249"/>
      <c r="M295" s="250"/>
      <c r="N295" s="98" t="e">
        <f t="shared" si="4"/>
        <v>#DIV/0!</v>
      </c>
      <c r="O295" s="321">
        <f>FŐLAP!$E$8</f>
        <v>0</v>
      </c>
      <c r="P295" s="320">
        <f>FŐLAP!$C$10</f>
        <v>0</v>
      </c>
      <c r="Q295" s="322" t="s">
        <v>550</v>
      </c>
    </row>
    <row r="296" spans="1:17" ht="50.1" hidden="1" customHeight="1" x14ac:dyDescent="0.25">
      <c r="A296" s="101" t="s">
        <v>410</v>
      </c>
      <c r="B296" s="337"/>
      <c r="C296" s="413"/>
      <c r="D296" s="244"/>
      <c r="E296" s="244"/>
      <c r="F296" s="244"/>
      <c r="G296" s="244"/>
      <c r="H296" s="434"/>
      <c r="I296" s="245"/>
      <c r="J296" s="245"/>
      <c r="K296" s="337"/>
      <c r="L296" s="249"/>
      <c r="M296" s="250"/>
      <c r="N296" s="98" t="e">
        <f t="shared" si="4"/>
        <v>#DIV/0!</v>
      </c>
      <c r="O296" s="321">
        <f>FŐLAP!$E$8</f>
        <v>0</v>
      </c>
      <c r="P296" s="320">
        <f>FŐLAP!$C$10</f>
        <v>0</v>
      </c>
      <c r="Q296" s="322" t="s">
        <v>550</v>
      </c>
    </row>
    <row r="297" spans="1:17" ht="50.1" hidden="1" customHeight="1" x14ac:dyDescent="0.25">
      <c r="A297" s="100" t="s">
        <v>411</v>
      </c>
      <c r="B297" s="337"/>
      <c r="C297" s="413"/>
      <c r="D297" s="244"/>
      <c r="E297" s="244"/>
      <c r="F297" s="244"/>
      <c r="G297" s="244"/>
      <c r="H297" s="434"/>
      <c r="I297" s="245"/>
      <c r="J297" s="245"/>
      <c r="K297" s="337"/>
      <c r="L297" s="249"/>
      <c r="M297" s="250"/>
      <c r="N297" s="98" t="e">
        <f t="shared" si="4"/>
        <v>#DIV/0!</v>
      </c>
      <c r="O297" s="321">
        <f>FŐLAP!$E$8</f>
        <v>0</v>
      </c>
      <c r="P297" s="320">
        <f>FŐLAP!$C$10</f>
        <v>0</v>
      </c>
      <c r="Q297" s="322" t="s">
        <v>550</v>
      </c>
    </row>
    <row r="298" spans="1:17" ht="50.1" hidden="1" customHeight="1" x14ac:dyDescent="0.25">
      <c r="A298" s="100" t="s">
        <v>412</v>
      </c>
      <c r="B298" s="337"/>
      <c r="C298" s="413"/>
      <c r="D298" s="244"/>
      <c r="E298" s="244"/>
      <c r="F298" s="244"/>
      <c r="G298" s="244"/>
      <c r="H298" s="434"/>
      <c r="I298" s="245"/>
      <c r="J298" s="245"/>
      <c r="K298" s="337"/>
      <c r="L298" s="249"/>
      <c r="M298" s="250"/>
      <c r="N298" s="98" t="e">
        <f t="shared" si="4"/>
        <v>#DIV/0!</v>
      </c>
      <c r="O298" s="321">
        <f>FŐLAP!$E$8</f>
        <v>0</v>
      </c>
      <c r="P298" s="320">
        <f>FŐLAP!$C$10</f>
        <v>0</v>
      </c>
      <c r="Q298" s="322" t="s">
        <v>550</v>
      </c>
    </row>
    <row r="299" spans="1:17" ht="50.1" hidden="1" customHeight="1" x14ac:dyDescent="0.25">
      <c r="A299" s="101" t="s">
        <v>413</v>
      </c>
      <c r="B299" s="337"/>
      <c r="C299" s="413"/>
      <c r="D299" s="244"/>
      <c r="E299" s="244"/>
      <c r="F299" s="244"/>
      <c r="G299" s="244"/>
      <c r="H299" s="434"/>
      <c r="I299" s="245"/>
      <c r="J299" s="245"/>
      <c r="K299" s="337"/>
      <c r="L299" s="249"/>
      <c r="M299" s="250"/>
      <c r="N299" s="98" t="e">
        <f t="shared" si="4"/>
        <v>#DIV/0!</v>
      </c>
      <c r="O299" s="321">
        <f>FŐLAP!$E$8</f>
        <v>0</v>
      </c>
      <c r="P299" s="320">
        <f>FŐLAP!$C$10</f>
        <v>0</v>
      </c>
      <c r="Q299" s="322" t="s">
        <v>550</v>
      </c>
    </row>
    <row r="300" spans="1:17" ht="50.1" hidden="1" customHeight="1" x14ac:dyDescent="0.25">
      <c r="A300" s="100" t="s">
        <v>414</v>
      </c>
      <c r="B300" s="337"/>
      <c r="C300" s="413"/>
      <c r="D300" s="244"/>
      <c r="E300" s="244"/>
      <c r="F300" s="244"/>
      <c r="G300" s="244"/>
      <c r="H300" s="434"/>
      <c r="I300" s="245"/>
      <c r="J300" s="245"/>
      <c r="K300" s="337"/>
      <c r="L300" s="249"/>
      <c r="M300" s="250"/>
      <c r="N300" s="98" t="e">
        <f t="shared" si="4"/>
        <v>#DIV/0!</v>
      </c>
      <c r="O300" s="321">
        <f>FŐLAP!$E$8</f>
        <v>0</v>
      </c>
      <c r="P300" s="320">
        <f>FŐLAP!$C$10</f>
        <v>0</v>
      </c>
      <c r="Q300" s="322" t="s">
        <v>550</v>
      </c>
    </row>
    <row r="301" spans="1:17" ht="50.1" hidden="1" customHeight="1" x14ac:dyDescent="0.25">
      <c r="A301" s="100" t="s">
        <v>415</v>
      </c>
      <c r="B301" s="337"/>
      <c r="C301" s="413"/>
      <c r="D301" s="244"/>
      <c r="E301" s="244"/>
      <c r="F301" s="244"/>
      <c r="G301" s="244"/>
      <c r="H301" s="434"/>
      <c r="I301" s="245"/>
      <c r="J301" s="245"/>
      <c r="K301" s="337"/>
      <c r="L301" s="249"/>
      <c r="M301" s="250"/>
      <c r="N301" s="98" t="e">
        <f t="shared" si="4"/>
        <v>#DIV/0!</v>
      </c>
      <c r="O301" s="321">
        <f>FŐLAP!$E$8</f>
        <v>0</v>
      </c>
      <c r="P301" s="320">
        <f>FŐLAP!$C$10</f>
        <v>0</v>
      </c>
      <c r="Q301" s="322" t="s">
        <v>550</v>
      </c>
    </row>
    <row r="302" spans="1:17" ht="49.5" hidden="1" customHeight="1" x14ac:dyDescent="0.25">
      <c r="A302" s="100" t="s">
        <v>416</v>
      </c>
      <c r="B302" s="337"/>
      <c r="C302" s="413"/>
      <c r="D302" s="244"/>
      <c r="E302" s="244"/>
      <c r="F302" s="244"/>
      <c r="G302" s="244"/>
      <c r="H302" s="434"/>
      <c r="I302" s="245"/>
      <c r="J302" s="245"/>
      <c r="K302" s="337"/>
      <c r="L302" s="249"/>
      <c r="M302" s="250"/>
      <c r="N302" s="98" t="e">
        <f t="shared" si="4"/>
        <v>#DIV/0!</v>
      </c>
      <c r="O302" s="321">
        <f>FŐLAP!$E$8</f>
        <v>0</v>
      </c>
      <c r="P302" s="320">
        <f>FŐLAP!$C$10</f>
        <v>0</v>
      </c>
      <c r="Q302" s="322" t="s">
        <v>550</v>
      </c>
    </row>
    <row r="303" spans="1:17" ht="50.1" hidden="1" customHeight="1" x14ac:dyDescent="0.25">
      <c r="A303" s="101" t="s">
        <v>417</v>
      </c>
      <c r="B303" s="337"/>
      <c r="C303" s="413"/>
      <c r="D303" s="244"/>
      <c r="E303" s="244"/>
      <c r="F303" s="244"/>
      <c r="G303" s="244"/>
      <c r="H303" s="434"/>
      <c r="I303" s="245"/>
      <c r="J303" s="245"/>
      <c r="K303" s="337"/>
      <c r="L303" s="249"/>
      <c r="M303" s="250"/>
      <c r="N303" s="98" t="e">
        <f t="shared" si="4"/>
        <v>#DIV/0!</v>
      </c>
      <c r="O303" s="321">
        <f>FŐLAP!$E$8</f>
        <v>0</v>
      </c>
      <c r="P303" s="320">
        <f>FŐLAP!$C$10</f>
        <v>0</v>
      </c>
      <c r="Q303" s="322" t="s">
        <v>550</v>
      </c>
    </row>
    <row r="304" spans="1:17" ht="50.1" hidden="1" customHeight="1" x14ac:dyDescent="0.25">
      <c r="A304" s="100" t="s">
        <v>418</v>
      </c>
      <c r="B304" s="337"/>
      <c r="C304" s="413"/>
      <c r="D304" s="244"/>
      <c r="E304" s="244"/>
      <c r="F304" s="244"/>
      <c r="G304" s="244"/>
      <c r="H304" s="434"/>
      <c r="I304" s="245"/>
      <c r="J304" s="245"/>
      <c r="K304" s="337"/>
      <c r="L304" s="249"/>
      <c r="M304" s="250"/>
      <c r="N304" s="98" t="e">
        <f t="shared" si="4"/>
        <v>#DIV/0!</v>
      </c>
      <c r="O304" s="321">
        <f>FŐLAP!$E$8</f>
        <v>0</v>
      </c>
      <c r="P304" s="320">
        <f>FŐLAP!$C$10</f>
        <v>0</v>
      </c>
      <c r="Q304" s="322" t="s">
        <v>550</v>
      </c>
    </row>
    <row r="305" spans="1:17" ht="49.5" hidden="1" customHeight="1" x14ac:dyDescent="0.25">
      <c r="A305" s="100" t="s">
        <v>419</v>
      </c>
      <c r="B305" s="337"/>
      <c r="C305" s="413"/>
      <c r="D305" s="244"/>
      <c r="E305" s="244"/>
      <c r="F305" s="244"/>
      <c r="G305" s="244"/>
      <c r="H305" s="434"/>
      <c r="I305" s="245"/>
      <c r="J305" s="245"/>
      <c r="K305" s="337"/>
      <c r="L305" s="249"/>
      <c r="M305" s="250"/>
      <c r="N305" s="98" t="e">
        <f t="shared" si="4"/>
        <v>#DIV/0!</v>
      </c>
      <c r="O305" s="321">
        <f>FŐLAP!$E$8</f>
        <v>0</v>
      </c>
      <c r="P305" s="320">
        <f>FŐLAP!$C$10</f>
        <v>0</v>
      </c>
      <c r="Q305" s="322" t="s">
        <v>550</v>
      </c>
    </row>
    <row r="306" spans="1:17" ht="50.1" hidden="1" customHeight="1" x14ac:dyDescent="0.25">
      <c r="A306" s="100" t="s">
        <v>420</v>
      </c>
      <c r="B306" s="337"/>
      <c r="C306" s="413"/>
      <c r="D306" s="244"/>
      <c r="E306" s="244"/>
      <c r="F306" s="244"/>
      <c r="G306" s="244"/>
      <c r="H306" s="434"/>
      <c r="I306" s="245"/>
      <c r="J306" s="245"/>
      <c r="K306" s="337"/>
      <c r="L306" s="249"/>
      <c r="M306" s="250"/>
      <c r="N306" s="98" t="e">
        <f t="shared" si="4"/>
        <v>#DIV/0!</v>
      </c>
      <c r="O306" s="321">
        <f>FŐLAP!$E$8</f>
        <v>0</v>
      </c>
      <c r="P306" s="320">
        <f>FŐLAP!$C$10</f>
        <v>0</v>
      </c>
      <c r="Q306" s="322" t="s">
        <v>550</v>
      </c>
    </row>
    <row r="307" spans="1:17" ht="49.5" hidden="1" customHeight="1" x14ac:dyDescent="0.25">
      <c r="A307" s="101" t="s">
        <v>421</v>
      </c>
      <c r="B307" s="337"/>
      <c r="C307" s="413"/>
      <c r="D307" s="244"/>
      <c r="E307" s="244"/>
      <c r="F307" s="244"/>
      <c r="G307" s="244"/>
      <c r="H307" s="434"/>
      <c r="I307" s="245"/>
      <c r="J307" s="245"/>
      <c r="K307" s="337"/>
      <c r="L307" s="249"/>
      <c r="M307" s="250"/>
      <c r="N307" s="98" t="e">
        <f t="shared" si="4"/>
        <v>#DIV/0!</v>
      </c>
      <c r="O307" s="321">
        <f>FŐLAP!$E$8</f>
        <v>0</v>
      </c>
      <c r="P307" s="320">
        <f>FŐLAP!$C$10</f>
        <v>0</v>
      </c>
      <c r="Q307" s="322" t="s">
        <v>550</v>
      </c>
    </row>
    <row r="308" spans="1:17" ht="50.1" customHeight="1" x14ac:dyDescent="0.25">
      <c r="A308" s="100" t="s">
        <v>422</v>
      </c>
      <c r="B308" s="337"/>
      <c r="C308" s="413"/>
      <c r="D308" s="244"/>
      <c r="E308" s="244"/>
      <c r="F308" s="311"/>
      <c r="G308" s="244"/>
      <c r="H308" s="434"/>
      <c r="I308" s="245"/>
      <c r="J308" s="245"/>
      <c r="K308" s="337"/>
      <c r="L308" s="249"/>
      <c r="M308" s="250"/>
      <c r="N308" s="98" t="e">
        <f t="shared" si="4"/>
        <v>#DIV/0!</v>
      </c>
      <c r="O308" s="321">
        <f>FŐLAP!$E$8</f>
        <v>0</v>
      </c>
      <c r="P308" s="320">
        <f>FŐLAP!$C$10</f>
        <v>0</v>
      </c>
      <c r="Q308" s="322" t="s">
        <v>550</v>
      </c>
    </row>
    <row r="309" spans="1:17" ht="50.1" customHeight="1" x14ac:dyDescent="0.25">
      <c r="A309" s="572" t="s">
        <v>45</v>
      </c>
      <c r="B309" s="573"/>
      <c r="C309" s="573"/>
      <c r="D309" s="573"/>
      <c r="E309" s="573"/>
      <c r="F309" s="573"/>
      <c r="G309" s="573"/>
      <c r="H309" s="573"/>
      <c r="I309" s="573"/>
      <c r="J309" s="573"/>
      <c r="K309" s="574"/>
      <c r="L309" s="99">
        <f>SUM(L9:L308)</f>
        <v>0</v>
      </c>
      <c r="M309" s="99">
        <f>SUM(M9:M308)</f>
        <v>0</v>
      </c>
      <c r="N309" s="22"/>
    </row>
    <row r="310" spans="1:17" ht="50.1" customHeight="1" x14ac:dyDescent="0.25">
      <c r="A310" s="114"/>
      <c r="B310" s="115"/>
      <c r="C310" s="115"/>
      <c r="D310" s="115"/>
      <c r="E310" s="115"/>
      <c r="F310" s="115"/>
      <c r="G310" s="115"/>
      <c r="H310" s="573" t="s">
        <v>483</v>
      </c>
      <c r="I310" s="573"/>
      <c r="J310" s="573"/>
      <c r="K310" s="574"/>
      <c r="L310" s="99">
        <f>SUMIF(G9:G308,"141019030",L9:L308)</f>
        <v>0</v>
      </c>
      <c r="M310" s="99">
        <f>SUMIF(G9:G308,"141019030",M9:M308)</f>
        <v>0</v>
      </c>
      <c r="N310" s="22"/>
    </row>
    <row r="311" spans="1:17" ht="50.1" customHeight="1" x14ac:dyDescent="0.25">
      <c r="A311" s="114"/>
      <c r="B311" s="115"/>
      <c r="C311" s="115"/>
      <c r="D311" s="115"/>
      <c r="E311" s="115"/>
      <c r="F311" s="115"/>
      <c r="G311" s="115"/>
      <c r="H311" s="573" t="s">
        <v>484</v>
      </c>
      <c r="I311" s="573"/>
      <c r="J311" s="573"/>
      <c r="K311" s="574"/>
      <c r="L311" s="99">
        <f>SUMIF(G9:G308,"241019030",L9:L308)</f>
        <v>0</v>
      </c>
      <c r="M311" s="99">
        <f>SUMIF(G9:G308,"241019030",M9:M308)</f>
        <v>0</v>
      </c>
      <c r="N311" s="22"/>
    </row>
    <row r="312" spans="1:17" ht="50.1" customHeight="1" x14ac:dyDescent="0.25">
      <c r="A312" s="572" t="s">
        <v>639</v>
      </c>
      <c r="B312" s="573"/>
      <c r="C312" s="573"/>
      <c r="D312" s="573"/>
      <c r="E312" s="573"/>
      <c r="F312" s="573"/>
      <c r="G312" s="573"/>
      <c r="H312" s="573"/>
      <c r="I312" s="573"/>
      <c r="J312" s="573"/>
      <c r="K312" s="574"/>
      <c r="L312" s="251">
        <v>0</v>
      </c>
      <c r="M312" s="251">
        <v>0</v>
      </c>
      <c r="N312" s="22"/>
    </row>
    <row r="313" spans="1:17" ht="50.1" customHeight="1" x14ac:dyDescent="0.25">
      <c r="A313" s="572" t="s">
        <v>640</v>
      </c>
      <c r="B313" s="573"/>
      <c r="C313" s="573"/>
      <c r="D313" s="573"/>
      <c r="E313" s="573"/>
      <c r="F313" s="573"/>
      <c r="G313" s="573"/>
      <c r="H313" s="573"/>
      <c r="I313" s="573"/>
      <c r="J313" s="573"/>
      <c r="K313" s="574"/>
      <c r="L313" s="251">
        <v>0</v>
      </c>
      <c r="M313" s="251">
        <v>0</v>
      </c>
      <c r="N313" s="22"/>
    </row>
    <row r="314" spans="1:17" ht="50.1" customHeight="1" x14ac:dyDescent="0.25">
      <c r="A314" s="575" t="s">
        <v>641</v>
      </c>
      <c r="B314" s="576"/>
      <c r="C314" s="576"/>
      <c r="D314" s="576"/>
      <c r="E314" s="576"/>
      <c r="F314" s="576"/>
      <c r="G314" s="576"/>
      <c r="H314" s="576"/>
      <c r="I314" s="576"/>
      <c r="J314" s="576"/>
      <c r="K314" s="577"/>
      <c r="L314" s="252">
        <f>ROUNDUP((L310-L312),0)</f>
        <v>0</v>
      </c>
      <c r="M314" s="252">
        <f>ROUNDUP((M310-M312),0)</f>
        <v>0</v>
      </c>
      <c r="N314" s="22"/>
    </row>
    <row r="315" spans="1:17" ht="50.1" customHeight="1" x14ac:dyDescent="0.25">
      <c r="A315" s="575" t="s">
        <v>642</v>
      </c>
      <c r="B315" s="576"/>
      <c r="C315" s="576"/>
      <c r="D315" s="576"/>
      <c r="E315" s="576"/>
      <c r="F315" s="576"/>
      <c r="G315" s="576"/>
      <c r="H315" s="576"/>
      <c r="I315" s="576"/>
      <c r="J315" s="576"/>
      <c r="K315" s="577"/>
      <c r="L315" s="252">
        <f>ROUNDUP((L311-L313),0)</f>
        <v>0</v>
      </c>
      <c r="M315" s="252">
        <f>ROUNDUP((M311-M313),0)</f>
        <v>0</v>
      </c>
      <c r="N315" s="22"/>
    </row>
    <row r="316" spans="1:17" ht="50.1" customHeight="1" x14ac:dyDescent="0.25">
      <c r="A316" s="572" t="s">
        <v>599</v>
      </c>
      <c r="B316" s="573"/>
      <c r="C316" s="573"/>
      <c r="D316" s="573"/>
      <c r="E316" s="573"/>
      <c r="F316" s="573"/>
      <c r="G316" s="573"/>
      <c r="H316" s="573"/>
      <c r="I316" s="573"/>
      <c r="J316" s="573"/>
      <c r="K316" s="574"/>
      <c r="L316" s="99">
        <f>SUM(L314:L315)</f>
        <v>0</v>
      </c>
      <c r="M316" s="99">
        <f>SUM(M314:M315)</f>
        <v>0</v>
      </c>
      <c r="N316" s="22"/>
    </row>
    <row r="317" spans="1:17" ht="33" x14ac:dyDescent="0.25">
      <c r="A317" s="54" t="s">
        <v>602</v>
      </c>
      <c r="L317" s="105"/>
      <c r="M317" s="105"/>
    </row>
    <row r="318" spans="1:17" ht="50.25" customHeight="1" x14ac:dyDescent="0.25">
      <c r="A318" s="54" t="s">
        <v>652</v>
      </c>
      <c r="L318" s="105"/>
      <c r="M318" s="105"/>
    </row>
    <row r="319" spans="1:17" ht="35.25" customHeight="1" x14ac:dyDescent="0.25">
      <c r="A319" s="294" t="s">
        <v>653</v>
      </c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7" ht="35.25" customHeight="1" x14ac:dyDescent="0.25">
      <c r="A320" s="54" t="s">
        <v>684</v>
      </c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ht="35.25" customHeight="1" x14ac:dyDescent="0.25">
      <c r="A321" s="22" t="s">
        <v>520</v>
      </c>
      <c r="B321" s="23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ht="35.25" customHeight="1" x14ac:dyDescent="0.25">
      <c r="A322" s="23" t="s">
        <v>542</v>
      </c>
      <c r="B322" s="24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ht="35.25" customHeight="1" x14ac:dyDescent="0.25">
      <c r="A323" s="23" t="s">
        <v>522</v>
      </c>
      <c r="B323" s="24"/>
      <c r="C323" s="23"/>
      <c r="D323" s="23"/>
      <c r="E323" s="23"/>
      <c r="F323" s="23"/>
      <c r="G323" s="23"/>
    </row>
    <row r="324" spans="1:15" ht="18.75" customHeight="1" x14ac:dyDescent="0.25">
      <c r="A324" s="24"/>
      <c r="B324" s="24"/>
      <c r="C324" s="24"/>
      <c r="D324" s="24"/>
      <c r="E324" s="24"/>
      <c r="F324" s="24"/>
      <c r="G324" s="24"/>
      <c r="N324" s="24"/>
      <c r="O324" s="24"/>
    </row>
    <row r="325" spans="1:15" ht="32.25" customHeight="1" x14ac:dyDescent="0.25">
      <c r="A325" s="580" t="s">
        <v>44</v>
      </c>
      <c r="B325" s="580"/>
      <c r="C325" s="416"/>
      <c r="D325" s="24"/>
      <c r="E325" s="24"/>
      <c r="F325" s="24"/>
      <c r="G325" s="24"/>
      <c r="L325" s="579"/>
      <c r="M325" s="579"/>
      <c r="N325" s="24"/>
    </row>
    <row r="326" spans="1:15" ht="36" customHeight="1" x14ac:dyDescent="0.25">
      <c r="A326" s="24"/>
      <c r="B326" s="24"/>
      <c r="C326" s="24"/>
      <c r="D326" s="24"/>
      <c r="E326" s="24"/>
      <c r="F326" s="24"/>
      <c r="G326" s="24"/>
      <c r="L326" s="578"/>
      <c r="M326" s="578"/>
      <c r="N326" s="24"/>
    </row>
    <row r="327" spans="1:15" ht="27" customHeight="1" x14ac:dyDescent="0.25">
      <c r="A327" s="23"/>
      <c r="B327" s="23"/>
      <c r="C327" s="23"/>
      <c r="D327" s="23"/>
      <c r="E327" s="23"/>
      <c r="F327" s="23"/>
      <c r="G327" s="23"/>
      <c r="L327" s="578"/>
      <c r="M327" s="578"/>
    </row>
  </sheetData>
  <sheetProtection password="9D8B" sheet="1" objects="1" scenarios="1" formatRows="0" selectLockedCells="1"/>
  <dataConsolidate/>
  <mergeCells count="18">
    <mergeCell ref="L326:M326"/>
    <mergeCell ref="L327:M327"/>
    <mergeCell ref="A309:K309"/>
    <mergeCell ref="H310:K310"/>
    <mergeCell ref="H311:K311"/>
    <mergeCell ref="A312:K312"/>
    <mergeCell ref="A313:K313"/>
    <mergeCell ref="A6:B6"/>
    <mergeCell ref="L325:M325"/>
    <mergeCell ref="A314:K314"/>
    <mergeCell ref="A315:K315"/>
    <mergeCell ref="A316:K316"/>
    <mergeCell ref="A325:B325"/>
    <mergeCell ref="M2:N2"/>
    <mergeCell ref="A3:N3"/>
    <mergeCell ref="A4:N4"/>
    <mergeCell ref="A5:B5"/>
    <mergeCell ref="C5:L5"/>
  </mergeCells>
  <conditionalFormatting sqref="N9:N26">
    <cfRule type="cellIs" dxfId="1556" priority="379" operator="lessThan">
      <formula>0</formula>
    </cfRule>
    <cfRule type="cellIs" dxfId="1555" priority="380" operator="lessThan">
      <formula>0</formula>
    </cfRule>
    <cfRule type="containsErrors" dxfId="1554" priority="381">
      <formula>ISERROR(N9)</formula>
    </cfRule>
  </conditionalFormatting>
  <conditionalFormatting sqref="N33:N37 N48">
    <cfRule type="cellIs" dxfId="1553" priority="376" operator="lessThan">
      <formula>0</formula>
    </cfRule>
    <cfRule type="cellIs" dxfId="1552" priority="377" operator="lessThan">
      <formula>0</formula>
    </cfRule>
    <cfRule type="containsErrors" dxfId="1551" priority="378">
      <formula>ISERROR(N33)</formula>
    </cfRule>
  </conditionalFormatting>
  <conditionalFormatting sqref="N27:N30">
    <cfRule type="cellIs" dxfId="1550" priority="373" operator="lessThan">
      <formula>0</formula>
    </cfRule>
    <cfRule type="cellIs" dxfId="1549" priority="374" operator="lessThan">
      <formula>0</formula>
    </cfRule>
    <cfRule type="containsErrors" dxfId="1548" priority="375">
      <formula>ISERROR(N27)</formula>
    </cfRule>
  </conditionalFormatting>
  <conditionalFormatting sqref="N31:N32">
    <cfRule type="cellIs" dxfId="1547" priority="370" operator="lessThan">
      <formula>0</formula>
    </cfRule>
    <cfRule type="cellIs" dxfId="1546" priority="371" operator="lessThan">
      <formula>0</formula>
    </cfRule>
    <cfRule type="containsErrors" dxfId="1545" priority="372">
      <formula>ISERROR(N31)</formula>
    </cfRule>
  </conditionalFormatting>
  <conditionalFormatting sqref="N44:N47">
    <cfRule type="cellIs" dxfId="1544" priority="367" operator="lessThan">
      <formula>0</formula>
    </cfRule>
    <cfRule type="cellIs" dxfId="1543" priority="368" operator="lessThan">
      <formula>0</formula>
    </cfRule>
    <cfRule type="containsErrors" dxfId="1542" priority="369">
      <formula>ISERROR(N44)</formula>
    </cfRule>
  </conditionalFormatting>
  <conditionalFormatting sqref="N38:N41">
    <cfRule type="cellIs" dxfId="1541" priority="364" operator="lessThan">
      <formula>0</formula>
    </cfRule>
    <cfRule type="cellIs" dxfId="1540" priority="365" operator="lessThan">
      <formula>0</formula>
    </cfRule>
    <cfRule type="containsErrors" dxfId="1539" priority="366">
      <formula>ISERROR(N38)</formula>
    </cfRule>
  </conditionalFormatting>
  <conditionalFormatting sqref="N42:N43">
    <cfRule type="cellIs" dxfId="1538" priority="361" operator="lessThan">
      <formula>0</formula>
    </cfRule>
    <cfRule type="cellIs" dxfId="1537" priority="362" operator="lessThan">
      <formula>0</formula>
    </cfRule>
    <cfRule type="containsErrors" dxfId="1536" priority="363">
      <formula>ISERROR(N42)</formula>
    </cfRule>
  </conditionalFormatting>
  <conditionalFormatting sqref="N59">
    <cfRule type="cellIs" dxfId="1535" priority="358" operator="lessThan">
      <formula>0</formula>
    </cfRule>
    <cfRule type="cellIs" dxfId="1534" priority="359" operator="lessThan">
      <formula>0</formula>
    </cfRule>
    <cfRule type="containsErrors" dxfId="1533" priority="360">
      <formula>ISERROR(N59)</formula>
    </cfRule>
  </conditionalFormatting>
  <conditionalFormatting sqref="N55:N58">
    <cfRule type="cellIs" dxfId="1532" priority="355" operator="lessThan">
      <formula>0</formula>
    </cfRule>
    <cfRule type="cellIs" dxfId="1531" priority="356" operator="lessThan">
      <formula>0</formula>
    </cfRule>
    <cfRule type="containsErrors" dxfId="1530" priority="357">
      <formula>ISERROR(N55)</formula>
    </cfRule>
  </conditionalFormatting>
  <conditionalFormatting sqref="N49:N52">
    <cfRule type="cellIs" dxfId="1529" priority="352" operator="lessThan">
      <formula>0</formula>
    </cfRule>
    <cfRule type="cellIs" dxfId="1528" priority="353" operator="lessThan">
      <formula>0</formula>
    </cfRule>
    <cfRule type="containsErrors" dxfId="1527" priority="354">
      <formula>ISERROR(N49)</formula>
    </cfRule>
  </conditionalFormatting>
  <conditionalFormatting sqref="N53:N54">
    <cfRule type="cellIs" dxfId="1526" priority="349" operator="lessThan">
      <formula>0</formula>
    </cfRule>
    <cfRule type="cellIs" dxfId="1525" priority="350" operator="lessThan">
      <formula>0</formula>
    </cfRule>
    <cfRule type="containsErrors" dxfId="1524" priority="351">
      <formula>ISERROR(N53)</formula>
    </cfRule>
  </conditionalFormatting>
  <conditionalFormatting sqref="N70">
    <cfRule type="cellIs" dxfId="1523" priority="346" operator="lessThan">
      <formula>0</formula>
    </cfRule>
    <cfRule type="cellIs" dxfId="1522" priority="347" operator="lessThan">
      <formula>0</formula>
    </cfRule>
    <cfRule type="containsErrors" dxfId="1521" priority="348">
      <formula>ISERROR(N70)</formula>
    </cfRule>
  </conditionalFormatting>
  <conditionalFormatting sqref="N66:N69">
    <cfRule type="cellIs" dxfId="1520" priority="343" operator="lessThan">
      <formula>0</formula>
    </cfRule>
    <cfRule type="cellIs" dxfId="1519" priority="344" operator="lessThan">
      <formula>0</formula>
    </cfRule>
    <cfRule type="containsErrors" dxfId="1518" priority="345">
      <formula>ISERROR(N66)</formula>
    </cfRule>
  </conditionalFormatting>
  <conditionalFormatting sqref="N60:N63">
    <cfRule type="cellIs" dxfId="1517" priority="340" operator="lessThan">
      <formula>0</formula>
    </cfRule>
    <cfRule type="cellIs" dxfId="1516" priority="341" operator="lessThan">
      <formula>0</formula>
    </cfRule>
    <cfRule type="containsErrors" dxfId="1515" priority="342">
      <formula>ISERROR(N60)</formula>
    </cfRule>
  </conditionalFormatting>
  <conditionalFormatting sqref="N102">
    <cfRule type="cellIs" dxfId="1514" priority="322" operator="lessThan">
      <formula>0</formula>
    </cfRule>
    <cfRule type="cellIs" dxfId="1513" priority="323" operator="lessThan">
      <formula>0</formula>
    </cfRule>
    <cfRule type="containsErrors" dxfId="1512" priority="324">
      <formula>ISERROR(N102)</formula>
    </cfRule>
  </conditionalFormatting>
  <conditionalFormatting sqref="N64:N65">
    <cfRule type="cellIs" dxfId="1511" priority="337" operator="lessThan">
      <formula>0</formula>
    </cfRule>
    <cfRule type="cellIs" dxfId="1510" priority="338" operator="lessThan">
      <formula>0</formula>
    </cfRule>
    <cfRule type="containsErrors" dxfId="1509" priority="339">
      <formula>ISERROR(N64)</formula>
    </cfRule>
  </conditionalFormatting>
  <conditionalFormatting sqref="N98:N101">
    <cfRule type="cellIs" dxfId="1508" priority="319" operator="lessThan">
      <formula>0</formula>
    </cfRule>
    <cfRule type="cellIs" dxfId="1507" priority="320" operator="lessThan">
      <formula>0</formula>
    </cfRule>
    <cfRule type="containsErrors" dxfId="1506" priority="321">
      <formula>ISERROR(N98)</formula>
    </cfRule>
  </conditionalFormatting>
  <conditionalFormatting sqref="N81">
    <cfRule type="cellIs" dxfId="1505" priority="334" operator="lessThan">
      <formula>0</formula>
    </cfRule>
    <cfRule type="cellIs" dxfId="1504" priority="335" operator="lessThan">
      <formula>0</formula>
    </cfRule>
    <cfRule type="containsErrors" dxfId="1503" priority="336">
      <formula>ISERROR(N81)</formula>
    </cfRule>
  </conditionalFormatting>
  <conditionalFormatting sqref="N77:N80">
    <cfRule type="cellIs" dxfId="1502" priority="331" operator="lessThan">
      <formula>0</formula>
    </cfRule>
    <cfRule type="cellIs" dxfId="1501" priority="332" operator="lessThan">
      <formula>0</formula>
    </cfRule>
    <cfRule type="containsErrors" dxfId="1500" priority="333">
      <formula>ISERROR(N77)</formula>
    </cfRule>
  </conditionalFormatting>
  <conditionalFormatting sqref="N86 N97">
    <cfRule type="cellIs" dxfId="1499" priority="313" operator="lessThan">
      <formula>0</formula>
    </cfRule>
    <cfRule type="cellIs" dxfId="1498" priority="314" operator="lessThan">
      <formula>0</formula>
    </cfRule>
    <cfRule type="containsErrors" dxfId="1497" priority="315">
      <formula>ISERROR(N86)</formula>
    </cfRule>
  </conditionalFormatting>
  <conditionalFormatting sqref="N82:N85">
    <cfRule type="cellIs" dxfId="1496" priority="316" operator="lessThan">
      <formula>0</formula>
    </cfRule>
    <cfRule type="cellIs" dxfId="1495" priority="317" operator="lessThan">
      <formula>0</formula>
    </cfRule>
    <cfRule type="containsErrors" dxfId="1494" priority="318">
      <formula>ISERROR(N82)</formula>
    </cfRule>
  </conditionalFormatting>
  <conditionalFormatting sqref="N75:N76">
    <cfRule type="cellIs" dxfId="1493" priority="325" operator="lessThan">
      <formula>0</formula>
    </cfRule>
    <cfRule type="cellIs" dxfId="1492" priority="326" operator="lessThan">
      <formula>0</formula>
    </cfRule>
    <cfRule type="containsErrors" dxfId="1491" priority="327">
      <formula>ISERROR(N75)</formula>
    </cfRule>
  </conditionalFormatting>
  <conditionalFormatting sqref="N71:N74">
    <cfRule type="cellIs" dxfId="1490" priority="328" operator="lessThan">
      <formula>0</formula>
    </cfRule>
    <cfRule type="cellIs" dxfId="1489" priority="329" operator="lessThan">
      <formula>0</formula>
    </cfRule>
    <cfRule type="containsErrors" dxfId="1488" priority="330">
      <formula>ISERROR(N71)</formula>
    </cfRule>
  </conditionalFormatting>
  <conditionalFormatting sqref="N117:N118">
    <cfRule type="cellIs" dxfId="1487" priority="301" operator="lessThan">
      <formula>0</formula>
    </cfRule>
    <cfRule type="cellIs" dxfId="1486" priority="302" operator="lessThan">
      <formula>0</formula>
    </cfRule>
    <cfRule type="containsErrors" dxfId="1485" priority="303">
      <formula>ISERROR(N117)</formula>
    </cfRule>
  </conditionalFormatting>
  <conditionalFormatting sqref="N144">
    <cfRule type="cellIs" dxfId="1484" priority="298" operator="lessThan">
      <formula>0</formula>
    </cfRule>
    <cfRule type="cellIs" dxfId="1483" priority="299" operator="lessThan">
      <formula>0</formula>
    </cfRule>
    <cfRule type="containsErrors" dxfId="1482" priority="300">
      <formula>ISERROR(N144)</formula>
    </cfRule>
  </conditionalFormatting>
  <conditionalFormatting sqref="N123">
    <cfRule type="cellIs" dxfId="1481" priority="310" operator="lessThan">
      <formula>0</formula>
    </cfRule>
    <cfRule type="cellIs" dxfId="1480" priority="311" operator="lessThan">
      <formula>0</formula>
    </cfRule>
    <cfRule type="containsErrors" dxfId="1479" priority="312">
      <formula>ISERROR(N123)</formula>
    </cfRule>
  </conditionalFormatting>
  <conditionalFormatting sqref="N119:N122">
    <cfRule type="cellIs" dxfId="1478" priority="307" operator="lessThan">
      <formula>0</formula>
    </cfRule>
    <cfRule type="cellIs" dxfId="1477" priority="308" operator="lessThan">
      <formula>0</formula>
    </cfRule>
    <cfRule type="containsErrors" dxfId="1476" priority="309">
      <formula>ISERROR(N119)</formula>
    </cfRule>
  </conditionalFormatting>
  <conditionalFormatting sqref="N165">
    <cfRule type="cellIs" dxfId="1475" priority="286" operator="lessThan">
      <formula>0</formula>
    </cfRule>
    <cfRule type="cellIs" dxfId="1474" priority="287" operator="lessThan">
      <formula>0</formula>
    </cfRule>
    <cfRule type="containsErrors" dxfId="1473" priority="288">
      <formula>ISERROR(N165)</formula>
    </cfRule>
  </conditionalFormatting>
  <conditionalFormatting sqref="N140:N143">
    <cfRule type="cellIs" dxfId="1472" priority="295" operator="lessThan">
      <formula>0</formula>
    </cfRule>
    <cfRule type="cellIs" dxfId="1471" priority="296" operator="lessThan">
      <formula>0</formula>
    </cfRule>
    <cfRule type="containsErrors" dxfId="1470" priority="297">
      <formula>ISERROR(N140)</formula>
    </cfRule>
  </conditionalFormatting>
  <conditionalFormatting sqref="N124:N127">
    <cfRule type="cellIs" dxfId="1469" priority="292" operator="lessThan">
      <formula>0</formula>
    </cfRule>
    <cfRule type="cellIs" dxfId="1468" priority="293" operator="lessThan">
      <formula>0</formula>
    </cfRule>
    <cfRule type="containsErrors" dxfId="1467" priority="294">
      <formula>ISERROR(N124)</formula>
    </cfRule>
  </conditionalFormatting>
  <conditionalFormatting sqref="N103:N106">
    <cfRule type="cellIs" dxfId="1466" priority="304" operator="lessThan">
      <formula>0</formula>
    </cfRule>
    <cfRule type="cellIs" dxfId="1465" priority="305" operator="lessThan">
      <formula>0</formula>
    </cfRule>
    <cfRule type="containsErrors" dxfId="1464" priority="306">
      <formula>ISERROR(N103)</formula>
    </cfRule>
  </conditionalFormatting>
  <conditionalFormatting sqref="N182:N185">
    <cfRule type="cellIs" dxfId="1463" priority="271" operator="lessThan">
      <formula>0</formula>
    </cfRule>
    <cfRule type="cellIs" dxfId="1462" priority="272" operator="lessThan">
      <formula>0</formula>
    </cfRule>
    <cfRule type="containsErrors" dxfId="1461" priority="273">
      <formula>ISERROR(N182)</formula>
    </cfRule>
  </conditionalFormatting>
  <conditionalFormatting sqref="N161:N164">
    <cfRule type="cellIs" dxfId="1460" priority="283" operator="lessThan">
      <formula>0</formula>
    </cfRule>
    <cfRule type="cellIs" dxfId="1459" priority="284" operator="lessThan">
      <formula>0</formula>
    </cfRule>
    <cfRule type="containsErrors" dxfId="1458" priority="285">
      <formula>ISERROR(N161)</formula>
    </cfRule>
  </conditionalFormatting>
  <conditionalFormatting sqref="N145:N148">
    <cfRule type="cellIs" dxfId="1457" priority="280" operator="lessThan">
      <formula>0</formula>
    </cfRule>
    <cfRule type="cellIs" dxfId="1456" priority="281" operator="lessThan">
      <formula>0</formula>
    </cfRule>
    <cfRule type="containsErrors" dxfId="1455" priority="282">
      <formula>ISERROR(N145)</formula>
    </cfRule>
  </conditionalFormatting>
  <conditionalFormatting sqref="N149 N160">
    <cfRule type="cellIs" dxfId="1454" priority="277" operator="lessThan">
      <formula>0</formula>
    </cfRule>
    <cfRule type="cellIs" dxfId="1453" priority="278" operator="lessThan">
      <formula>0</formula>
    </cfRule>
    <cfRule type="containsErrors" dxfId="1452" priority="279">
      <formula>ISERROR(N149)</formula>
    </cfRule>
  </conditionalFormatting>
  <conditionalFormatting sqref="N128:N129">
    <cfRule type="cellIs" dxfId="1451" priority="289" operator="lessThan">
      <formula>0</formula>
    </cfRule>
    <cfRule type="cellIs" dxfId="1450" priority="290" operator="lessThan">
      <formula>0</formula>
    </cfRule>
    <cfRule type="containsErrors" dxfId="1449" priority="291">
      <formula>ISERROR(N128)</formula>
    </cfRule>
  </conditionalFormatting>
  <conditionalFormatting sqref="N187:N190">
    <cfRule type="cellIs" dxfId="1448" priority="256" operator="lessThan">
      <formula>0</formula>
    </cfRule>
    <cfRule type="cellIs" dxfId="1447" priority="257" operator="lessThan">
      <formula>0</formula>
    </cfRule>
    <cfRule type="containsErrors" dxfId="1446" priority="258">
      <formula>ISERROR(N187)</formula>
    </cfRule>
  </conditionalFormatting>
  <conditionalFormatting sqref="N166:N169">
    <cfRule type="cellIs" dxfId="1445" priority="268" operator="lessThan">
      <formula>0</formula>
    </cfRule>
    <cfRule type="cellIs" dxfId="1444" priority="269" operator="lessThan">
      <formula>0</formula>
    </cfRule>
    <cfRule type="containsErrors" dxfId="1443" priority="270">
      <formula>ISERROR(N166)</formula>
    </cfRule>
  </conditionalFormatting>
  <conditionalFormatting sqref="N170 N181">
    <cfRule type="cellIs" dxfId="1442" priority="265" operator="lessThan">
      <formula>0</formula>
    </cfRule>
    <cfRule type="cellIs" dxfId="1441" priority="266" operator="lessThan">
      <formula>0</formula>
    </cfRule>
    <cfRule type="containsErrors" dxfId="1440" priority="267">
      <formula>ISERROR(N170)</formula>
    </cfRule>
  </conditionalFormatting>
  <conditionalFormatting sqref="N207">
    <cfRule type="cellIs" dxfId="1439" priority="262" operator="lessThan">
      <formula>0</formula>
    </cfRule>
    <cfRule type="cellIs" dxfId="1438" priority="263" operator="lessThan">
      <formula>0</formula>
    </cfRule>
    <cfRule type="containsErrors" dxfId="1437" priority="264">
      <formula>ISERROR(N207)</formula>
    </cfRule>
  </conditionalFormatting>
  <conditionalFormatting sqref="N186">
    <cfRule type="cellIs" dxfId="1436" priority="274" operator="lessThan">
      <formula>0</formula>
    </cfRule>
    <cfRule type="cellIs" dxfId="1435" priority="275" operator="lessThan">
      <formula>0</formula>
    </cfRule>
    <cfRule type="containsErrors" dxfId="1434" priority="276">
      <formula>ISERROR(N186)</formula>
    </cfRule>
  </conditionalFormatting>
  <conditionalFormatting sqref="N212:N213">
    <cfRule type="cellIs" dxfId="1433" priority="241" operator="lessThan">
      <formula>0</formula>
    </cfRule>
    <cfRule type="cellIs" dxfId="1432" priority="242" operator="lessThan">
      <formula>0</formula>
    </cfRule>
    <cfRule type="containsErrors" dxfId="1431" priority="243">
      <formula>ISERROR(N212)</formula>
    </cfRule>
  </conditionalFormatting>
  <conditionalFormatting sqref="N191 N202">
    <cfRule type="cellIs" dxfId="1430" priority="253" operator="lessThan">
      <formula>0</formula>
    </cfRule>
    <cfRule type="cellIs" dxfId="1429" priority="254" operator="lessThan">
      <formula>0</formula>
    </cfRule>
    <cfRule type="containsErrors" dxfId="1428" priority="255">
      <formula>ISERROR(N191)</formula>
    </cfRule>
  </conditionalFormatting>
  <conditionalFormatting sqref="N228">
    <cfRule type="cellIs" dxfId="1427" priority="250" operator="lessThan">
      <formula>0</formula>
    </cfRule>
    <cfRule type="cellIs" dxfId="1426" priority="251" operator="lessThan">
      <formula>0</formula>
    </cfRule>
    <cfRule type="containsErrors" dxfId="1425" priority="252">
      <formula>ISERROR(N228)</formula>
    </cfRule>
  </conditionalFormatting>
  <conditionalFormatting sqref="N214 N225:N227">
    <cfRule type="cellIs" dxfId="1424" priority="247" operator="lessThan">
      <formula>0</formula>
    </cfRule>
    <cfRule type="cellIs" dxfId="1423" priority="248" operator="lessThan">
      <formula>0</formula>
    </cfRule>
    <cfRule type="containsErrors" dxfId="1422" priority="249">
      <formula>ISERROR(N214)</formula>
    </cfRule>
  </conditionalFormatting>
  <conditionalFormatting sqref="N203:N206">
    <cfRule type="cellIs" dxfId="1421" priority="259" operator="lessThan">
      <formula>0</formula>
    </cfRule>
    <cfRule type="cellIs" dxfId="1420" priority="260" operator="lessThan">
      <formula>0</formula>
    </cfRule>
    <cfRule type="containsErrors" dxfId="1419" priority="261">
      <formula>ISERROR(N203)</formula>
    </cfRule>
  </conditionalFormatting>
  <conditionalFormatting sqref="N249">
    <cfRule type="cellIs" dxfId="1418" priority="238" operator="lessThan">
      <formula>0</formula>
    </cfRule>
    <cfRule type="cellIs" dxfId="1417" priority="239" operator="lessThan">
      <formula>0</formula>
    </cfRule>
    <cfRule type="containsErrors" dxfId="1416" priority="240">
      <formula>ISERROR(N249)</formula>
    </cfRule>
  </conditionalFormatting>
  <conditionalFormatting sqref="N235:N237 N248">
    <cfRule type="cellIs" dxfId="1415" priority="235" operator="lessThan">
      <formula>0</formula>
    </cfRule>
    <cfRule type="cellIs" dxfId="1414" priority="236" operator="lessThan">
      <formula>0</formula>
    </cfRule>
    <cfRule type="containsErrors" dxfId="1413" priority="237">
      <formula>ISERROR(N235)</formula>
    </cfRule>
  </conditionalFormatting>
  <conditionalFormatting sqref="N229:N232">
    <cfRule type="cellIs" dxfId="1412" priority="232" operator="lessThan">
      <formula>0</formula>
    </cfRule>
    <cfRule type="cellIs" dxfId="1411" priority="233" operator="lessThan">
      <formula>0</formula>
    </cfRule>
    <cfRule type="containsErrors" dxfId="1410" priority="234">
      <formula>ISERROR(N229)</formula>
    </cfRule>
  </conditionalFormatting>
  <conditionalFormatting sqref="N208:N211">
    <cfRule type="cellIs" dxfId="1409" priority="244" operator="lessThan">
      <formula>0</formula>
    </cfRule>
    <cfRule type="cellIs" dxfId="1408" priority="245" operator="lessThan">
      <formula>0</formula>
    </cfRule>
    <cfRule type="containsErrors" dxfId="1407" priority="246">
      <formula>ISERROR(N208)</formula>
    </cfRule>
  </conditionalFormatting>
  <conditionalFormatting sqref="N233:N234">
    <cfRule type="cellIs" dxfId="1406" priority="229" operator="lessThan">
      <formula>0</formula>
    </cfRule>
    <cfRule type="cellIs" dxfId="1405" priority="230" operator="lessThan">
      <formula>0</formula>
    </cfRule>
    <cfRule type="containsErrors" dxfId="1404" priority="231">
      <formula>ISERROR(N233)</formula>
    </cfRule>
  </conditionalFormatting>
  <conditionalFormatting sqref="N238:N239">
    <cfRule type="cellIs" dxfId="1403" priority="220" operator="lessThan">
      <formula>0</formula>
    </cfRule>
    <cfRule type="cellIs" dxfId="1402" priority="221" operator="lessThan">
      <formula>0</formula>
    </cfRule>
    <cfRule type="containsErrors" dxfId="1401" priority="222">
      <formula>ISERROR(N238)</formula>
    </cfRule>
  </conditionalFormatting>
  <conditionalFormatting sqref="N240:N241">
    <cfRule type="cellIs" dxfId="1400" priority="217" operator="lessThan">
      <formula>0</formula>
    </cfRule>
    <cfRule type="cellIs" dxfId="1399" priority="218" operator="lessThan">
      <formula>0</formula>
    </cfRule>
    <cfRule type="containsErrors" dxfId="1398" priority="219">
      <formula>ISERROR(N240)</formula>
    </cfRule>
  </conditionalFormatting>
  <conditionalFormatting sqref="N224">
    <cfRule type="cellIs" dxfId="1397" priority="202" operator="lessThan">
      <formula>0</formula>
    </cfRule>
    <cfRule type="cellIs" dxfId="1396" priority="203" operator="lessThan">
      <formula>0</formula>
    </cfRule>
    <cfRule type="containsErrors" dxfId="1395" priority="204">
      <formula>ISERROR(N224)</formula>
    </cfRule>
  </conditionalFormatting>
  <conditionalFormatting sqref="N243:N244">
    <cfRule type="cellIs" dxfId="1394" priority="214" operator="lessThan">
      <formula>0</formula>
    </cfRule>
    <cfRule type="cellIs" dxfId="1393" priority="215" operator="lessThan">
      <formula>0</formula>
    </cfRule>
    <cfRule type="containsErrors" dxfId="1392" priority="216">
      <formula>ISERROR(N243)</formula>
    </cfRule>
  </conditionalFormatting>
  <conditionalFormatting sqref="N245:N246">
    <cfRule type="cellIs" dxfId="1391" priority="211" operator="lessThan">
      <formula>0</formula>
    </cfRule>
    <cfRule type="cellIs" dxfId="1390" priority="212" operator="lessThan">
      <formula>0</formula>
    </cfRule>
    <cfRule type="containsErrors" dxfId="1389" priority="213">
      <formula>ISERROR(N245)</formula>
    </cfRule>
  </conditionalFormatting>
  <conditionalFormatting sqref="N247">
    <cfRule type="cellIs" dxfId="1388" priority="226" operator="lessThan">
      <formula>0</formula>
    </cfRule>
    <cfRule type="cellIs" dxfId="1387" priority="227" operator="lessThan">
      <formula>0</formula>
    </cfRule>
    <cfRule type="containsErrors" dxfId="1386" priority="228">
      <formula>ISERROR(N247)</formula>
    </cfRule>
  </conditionalFormatting>
  <conditionalFormatting sqref="N242">
    <cfRule type="cellIs" dxfId="1385" priority="223" operator="lessThan">
      <formula>0</formula>
    </cfRule>
    <cfRule type="cellIs" dxfId="1384" priority="224" operator="lessThan">
      <formula>0</formula>
    </cfRule>
    <cfRule type="containsErrors" dxfId="1383" priority="225">
      <formula>ISERROR(N242)</formula>
    </cfRule>
  </conditionalFormatting>
  <conditionalFormatting sqref="N215:N216">
    <cfRule type="cellIs" dxfId="1382" priority="205" operator="lessThan">
      <formula>0</formula>
    </cfRule>
    <cfRule type="cellIs" dxfId="1381" priority="206" operator="lessThan">
      <formula>0</formula>
    </cfRule>
    <cfRule type="containsErrors" dxfId="1380" priority="207">
      <formula>ISERROR(N215)</formula>
    </cfRule>
  </conditionalFormatting>
  <conditionalFormatting sqref="N201">
    <cfRule type="cellIs" dxfId="1379" priority="187" operator="lessThan">
      <formula>0</formula>
    </cfRule>
    <cfRule type="cellIs" dxfId="1378" priority="188" operator="lessThan">
      <formula>0</formula>
    </cfRule>
    <cfRule type="containsErrors" dxfId="1377" priority="189">
      <formula>ISERROR(N201)</formula>
    </cfRule>
  </conditionalFormatting>
  <conditionalFormatting sqref="N220:N221">
    <cfRule type="cellIs" dxfId="1376" priority="199" operator="lessThan">
      <formula>0</formula>
    </cfRule>
    <cfRule type="cellIs" dxfId="1375" priority="200" operator="lessThan">
      <formula>0</formula>
    </cfRule>
    <cfRule type="containsErrors" dxfId="1374" priority="201">
      <formula>ISERROR(N220)</formula>
    </cfRule>
  </conditionalFormatting>
  <conditionalFormatting sqref="N222:N223">
    <cfRule type="cellIs" dxfId="1373" priority="196" operator="lessThan">
      <formula>0</formula>
    </cfRule>
    <cfRule type="cellIs" dxfId="1372" priority="197" operator="lessThan">
      <formula>0</formula>
    </cfRule>
    <cfRule type="containsErrors" dxfId="1371" priority="198">
      <formula>ISERROR(N222)</formula>
    </cfRule>
  </conditionalFormatting>
  <conditionalFormatting sqref="N217:N219">
    <cfRule type="cellIs" dxfId="1370" priority="208" operator="lessThan">
      <formula>0</formula>
    </cfRule>
    <cfRule type="cellIs" dxfId="1369" priority="209" operator="lessThan">
      <formula>0</formula>
    </cfRule>
    <cfRule type="containsErrors" dxfId="1368" priority="210">
      <formula>ISERROR(N217)</formula>
    </cfRule>
  </conditionalFormatting>
  <conditionalFormatting sqref="N192:N193">
    <cfRule type="cellIs" dxfId="1367" priority="190" operator="lessThan">
      <formula>0</formula>
    </cfRule>
    <cfRule type="cellIs" dxfId="1366" priority="191" operator="lessThan">
      <formula>0</formula>
    </cfRule>
    <cfRule type="containsErrors" dxfId="1365" priority="192">
      <formula>ISERROR(N192)</formula>
    </cfRule>
  </conditionalFormatting>
  <conditionalFormatting sqref="N197:N198">
    <cfRule type="cellIs" dxfId="1364" priority="184" operator="lessThan">
      <formula>0</formula>
    </cfRule>
    <cfRule type="cellIs" dxfId="1363" priority="185" operator="lessThan">
      <formula>0</formula>
    </cfRule>
    <cfRule type="containsErrors" dxfId="1362" priority="186">
      <formula>ISERROR(N197)</formula>
    </cfRule>
  </conditionalFormatting>
  <conditionalFormatting sqref="N199:N200">
    <cfRule type="cellIs" dxfId="1361" priority="181" operator="lessThan">
      <formula>0</formula>
    </cfRule>
    <cfRule type="cellIs" dxfId="1360" priority="182" operator="lessThan">
      <formula>0</formula>
    </cfRule>
    <cfRule type="containsErrors" dxfId="1359" priority="183">
      <formula>ISERROR(N199)</formula>
    </cfRule>
  </conditionalFormatting>
  <conditionalFormatting sqref="N180">
    <cfRule type="cellIs" dxfId="1358" priority="172" operator="lessThan">
      <formula>0</formula>
    </cfRule>
    <cfRule type="cellIs" dxfId="1357" priority="173" operator="lessThan">
      <formula>0</formula>
    </cfRule>
    <cfRule type="containsErrors" dxfId="1356" priority="174">
      <formula>ISERROR(N180)</formula>
    </cfRule>
  </conditionalFormatting>
  <conditionalFormatting sqref="N171:N172">
    <cfRule type="cellIs" dxfId="1355" priority="175" operator="lessThan">
      <formula>0</formula>
    </cfRule>
    <cfRule type="cellIs" dxfId="1354" priority="176" operator="lessThan">
      <formula>0</formula>
    </cfRule>
    <cfRule type="containsErrors" dxfId="1353" priority="177">
      <formula>ISERROR(N171)</formula>
    </cfRule>
  </conditionalFormatting>
  <conditionalFormatting sqref="N159">
    <cfRule type="cellIs" dxfId="1352" priority="157" operator="lessThan">
      <formula>0</formula>
    </cfRule>
    <cfRule type="cellIs" dxfId="1351" priority="158" operator="lessThan">
      <formula>0</formula>
    </cfRule>
    <cfRule type="containsErrors" dxfId="1350" priority="159">
      <formula>ISERROR(N159)</formula>
    </cfRule>
  </conditionalFormatting>
  <conditionalFormatting sqref="N176:N177">
    <cfRule type="cellIs" dxfId="1349" priority="169" operator="lessThan">
      <formula>0</formula>
    </cfRule>
    <cfRule type="cellIs" dxfId="1348" priority="170" operator="lessThan">
      <formula>0</formula>
    </cfRule>
    <cfRule type="containsErrors" dxfId="1347" priority="171">
      <formula>ISERROR(N176)</formula>
    </cfRule>
  </conditionalFormatting>
  <conditionalFormatting sqref="N178:N179">
    <cfRule type="cellIs" dxfId="1346" priority="166" operator="lessThan">
      <formula>0</formula>
    </cfRule>
    <cfRule type="cellIs" dxfId="1345" priority="167" operator="lessThan">
      <formula>0</formula>
    </cfRule>
    <cfRule type="containsErrors" dxfId="1344" priority="168">
      <formula>ISERROR(N178)</formula>
    </cfRule>
  </conditionalFormatting>
  <conditionalFormatting sqref="N194:N196">
    <cfRule type="cellIs" dxfId="1343" priority="193" operator="lessThan">
      <formula>0</formula>
    </cfRule>
    <cfRule type="cellIs" dxfId="1342" priority="194" operator="lessThan">
      <formula>0</formula>
    </cfRule>
    <cfRule type="containsErrors" dxfId="1341" priority="195">
      <formula>ISERROR(N194)</formula>
    </cfRule>
  </conditionalFormatting>
  <conditionalFormatting sqref="N150:N151">
    <cfRule type="cellIs" dxfId="1340" priority="160" operator="lessThan">
      <formula>0</formula>
    </cfRule>
    <cfRule type="cellIs" dxfId="1339" priority="161" operator="lessThan">
      <formula>0</formula>
    </cfRule>
    <cfRule type="containsErrors" dxfId="1338" priority="162">
      <formula>ISERROR(N150)</formula>
    </cfRule>
  </conditionalFormatting>
  <conditionalFormatting sqref="N155:N156">
    <cfRule type="cellIs" dxfId="1337" priority="154" operator="lessThan">
      <formula>0</formula>
    </cfRule>
    <cfRule type="cellIs" dxfId="1336" priority="155" operator="lessThan">
      <formula>0</formula>
    </cfRule>
    <cfRule type="containsErrors" dxfId="1335" priority="156">
      <formula>ISERROR(N155)</formula>
    </cfRule>
  </conditionalFormatting>
  <conditionalFormatting sqref="N157:N158">
    <cfRule type="cellIs" dxfId="1334" priority="151" operator="lessThan">
      <formula>0</formula>
    </cfRule>
    <cfRule type="cellIs" dxfId="1333" priority="152" operator="lessThan">
      <formula>0</formula>
    </cfRule>
    <cfRule type="containsErrors" dxfId="1332" priority="153">
      <formula>ISERROR(N157)</formula>
    </cfRule>
  </conditionalFormatting>
  <conditionalFormatting sqref="N139">
    <cfRule type="cellIs" dxfId="1331" priority="142" operator="lessThan">
      <formula>0</formula>
    </cfRule>
    <cfRule type="cellIs" dxfId="1330" priority="143" operator="lessThan">
      <formula>0</formula>
    </cfRule>
    <cfRule type="containsErrors" dxfId="1329" priority="144">
      <formula>ISERROR(N139)</formula>
    </cfRule>
  </conditionalFormatting>
  <conditionalFormatting sqref="N173:N175">
    <cfRule type="cellIs" dxfId="1328" priority="178" operator="lessThan">
      <formula>0</formula>
    </cfRule>
    <cfRule type="cellIs" dxfId="1327" priority="179" operator="lessThan">
      <formula>0</formula>
    </cfRule>
    <cfRule type="containsErrors" dxfId="1326" priority="180">
      <formula>ISERROR(N173)</formula>
    </cfRule>
  </conditionalFormatting>
  <conditionalFormatting sqref="N130:N131">
    <cfRule type="cellIs" dxfId="1325" priority="145" operator="lessThan">
      <formula>0</formula>
    </cfRule>
    <cfRule type="cellIs" dxfId="1324" priority="146" operator="lessThan">
      <formula>0</formula>
    </cfRule>
    <cfRule type="containsErrors" dxfId="1323" priority="147">
      <formula>ISERROR(N130)</formula>
    </cfRule>
  </conditionalFormatting>
  <conditionalFormatting sqref="N116">
    <cfRule type="cellIs" dxfId="1322" priority="127" operator="lessThan">
      <formula>0</formula>
    </cfRule>
    <cfRule type="cellIs" dxfId="1321" priority="128" operator="lessThan">
      <formula>0</formula>
    </cfRule>
    <cfRule type="containsErrors" dxfId="1320" priority="129">
      <formula>ISERROR(N116)</formula>
    </cfRule>
  </conditionalFormatting>
  <conditionalFormatting sqref="N135:N136">
    <cfRule type="cellIs" dxfId="1319" priority="139" operator="lessThan">
      <formula>0</formula>
    </cfRule>
    <cfRule type="cellIs" dxfId="1318" priority="140" operator="lessThan">
      <formula>0</formula>
    </cfRule>
    <cfRule type="containsErrors" dxfId="1317" priority="141">
      <formula>ISERROR(N135)</formula>
    </cfRule>
  </conditionalFormatting>
  <conditionalFormatting sqref="N137:N138">
    <cfRule type="cellIs" dxfId="1316" priority="136" operator="lessThan">
      <formula>0</formula>
    </cfRule>
    <cfRule type="cellIs" dxfId="1315" priority="137" operator="lessThan">
      <formula>0</formula>
    </cfRule>
    <cfRule type="containsErrors" dxfId="1314" priority="138">
      <formula>ISERROR(N137)</formula>
    </cfRule>
  </conditionalFormatting>
  <conditionalFormatting sqref="N152:N154">
    <cfRule type="cellIs" dxfId="1313" priority="163" operator="lessThan">
      <formula>0</formula>
    </cfRule>
    <cfRule type="cellIs" dxfId="1312" priority="164" operator="lessThan">
      <formula>0</formula>
    </cfRule>
    <cfRule type="containsErrors" dxfId="1311" priority="165">
      <formula>ISERROR(N152)</formula>
    </cfRule>
  </conditionalFormatting>
  <conditionalFormatting sqref="N107:N108">
    <cfRule type="cellIs" dxfId="1310" priority="130" operator="lessThan">
      <formula>0</formula>
    </cfRule>
    <cfRule type="cellIs" dxfId="1309" priority="131" operator="lessThan">
      <formula>0</formula>
    </cfRule>
    <cfRule type="containsErrors" dxfId="1308" priority="132">
      <formula>ISERROR(N107)</formula>
    </cfRule>
  </conditionalFormatting>
  <conditionalFormatting sqref="N112:N113">
    <cfRule type="cellIs" dxfId="1307" priority="124" operator="lessThan">
      <formula>0</formula>
    </cfRule>
    <cfRule type="cellIs" dxfId="1306" priority="125" operator="lessThan">
      <formula>0</formula>
    </cfRule>
    <cfRule type="containsErrors" dxfId="1305" priority="126">
      <formula>ISERROR(N112)</formula>
    </cfRule>
  </conditionalFormatting>
  <conditionalFormatting sqref="N114:N115">
    <cfRule type="cellIs" dxfId="1304" priority="121" operator="lessThan">
      <formula>0</formula>
    </cfRule>
    <cfRule type="cellIs" dxfId="1303" priority="122" operator="lessThan">
      <formula>0</formula>
    </cfRule>
    <cfRule type="containsErrors" dxfId="1302" priority="123">
      <formula>ISERROR(N114)</formula>
    </cfRule>
  </conditionalFormatting>
  <conditionalFormatting sqref="N132:N134">
    <cfRule type="cellIs" dxfId="1301" priority="148" operator="lessThan">
      <formula>0</formula>
    </cfRule>
    <cfRule type="cellIs" dxfId="1300" priority="149" operator="lessThan">
      <formula>0</formula>
    </cfRule>
    <cfRule type="containsErrors" dxfId="1299" priority="150">
      <formula>ISERROR(N132)</formula>
    </cfRule>
  </conditionalFormatting>
  <conditionalFormatting sqref="N87:N88">
    <cfRule type="cellIs" dxfId="1298" priority="115" operator="lessThan">
      <formula>0</formula>
    </cfRule>
    <cfRule type="cellIs" dxfId="1297" priority="116" operator="lessThan">
      <formula>0</formula>
    </cfRule>
    <cfRule type="containsErrors" dxfId="1296" priority="117">
      <formula>ISERROR(N87)</formula>
    </cfRule>
  </conditionalFormatting>
  <conditionalFormatting sqref="N96">
    <cfRule type="cellIs" dxfId="1295" priority="112" operator="lessThan">
      <formula>0</formula>
    </cfRule>
    <cfRule type="cellIs" dxfId="1294" priority="113" operator="lessThan">
      <formula>0</formula>
    </cfRule>
    <cfRule type="containsErrors" dxfId="1293" priority="114">
      <formula>ISERROR(N96)</formula>
    </cfRule>
  </conditionalFormatting>
  <conditionalFormatting sqref="N92:N93">
    <cfRule type="cellIs" dxfId="1292" priority="109" operator="lessThan">
      <formula>0</formula>
    </cfRule>
    <cfRule type="cellIs" dxfId="1291" priority="110" operator="lessThan">
      <formula>0</formula>
    </cfRule>
    <cfRule type="containsErrors" dxfId="1290" priority="111">
      <formula>ISERROR(N92)</formula>
    </cfRule>
  </conditionalFormatting>
  <conditionalFormatting sqref="N94:N95">
    <cfRule type="cellIs" dxfId="1289" priority="106" operator="lessThan">
      <formula>0</formula>
    </cfRule>
    <cfRule type="cellIs" dxfId="1288" priority="107" operator="lessThan">
      <formula>0</formula>
    </cfRule>
    <cfRule type="containsErrors" dxfId="1287" priority="108">
      <formula>ISERROR(N94)</formula>
    </cfRule>
  </conditionalFormatting>
  <conditionalFormatting sqref="N109:N111">
    <cfRule type="cellIs" dxfId="1286" priority="133" operator="lessThan">
      <formula>0</formula>
    </cfRule>
    <cfRule type="cellIs" dxfId="1285" priority="134" operator="lessThan">
      <formula>0</formula>
    </cfRule>
    <cfRule type="containsErrors" dxfId="1284" priority="135">
      <formula>ISERROR(N109)</formula>
    </cfRule>
  </conditionalFormatting>
  <conditionalFormatting sqref="N89:N91">
    <cfRule type="cellIs" dxfId="1283" priority="118" operator="lessThan">
      <formula>0</formula>
    </cfRule>
    <cfRule type="cellIs" dxfId="1282" priority="119" operator="lessThan">
      <formula>0</formula>
    </cfRule>
    <cfRule type="containsErrors" dxfId="1281" priority="120">
      <formula>ISERROR(N89)</formula>
    </cfRule>
  </conditionalFormatting>
  <conditionalFormatting sqref="N270">
    <cfRule type="cellIs" dxfId="1280" priority="103" operator="lessThan">
      <formula>0</formula>
    </cfRule>
    <cfRule type="cellIs" dxfId="1279" priority="104" operator="lessThan">
      <formula>0</formula>
    </cfRule>
    <cfRule type="containsErrors" dxfId="1278" priority="105">
      <formula>ISERROR(N270)</formula>
    </cfRule>
  </conditionalFormatting>
  <conditionalFormatting sqref="N256:N258 N269">
    <cfRule type="cellIs" dxfId="1277" priority="100" operator="lessThan">
      <formula>0</formula>
    </cfRule>
    <cfRule type="cellIs" dxfId="1276" priority="101" operator="lessThan">
      <formula>0</formula>
    </cfRule>
    <cfRule type="containsErrors" dxfId="1275" priority="102">
      <formula>ISERROR(N256)</formula>
    </cfRule>
  </conditionalFormatting>
  <conditionalFormatting sqref="N250:N253">
    <cfRule type="cellIs" dxfId="1274" priority="97" operator="lessThan">
      <formula>0</formula>
    </cfRule>
    <cfRule type="cellIs" dxfId="1273" priority="98" operator="lessThan">
      <formula>0</formula>
    </cfRule>
    <cfRule type="containsErrors" dxfId="1272" priority="99">
      <formula>ISERROR(N250)</formula>
    </cfRule>
  </conditionalFormatting>
  <conditionalFormatting sqref="N254:N255">
    <cfRule type="cellIs" dxfId="1271" priority="94" operator="lessThan">
      <formula>0</formula>
    </cfRule>
    <cfRule type="cellIs" dxfId="1270" priority="95" operator="lessThan">
      <formula>0</formula>
    </cfRule>
    <cfRule type="containsErrors" dxfId="1269" priority="96">
      <formula>ISERROR(N254)</formula>
    </cfRule>
  </conditionalFormatting>
  <conditionalFormatting sqref="N259:N260">
    <cfRule type="cellIs" dxfId="1268" priority="85" operator="lessThan">
      <formula>0</formula>
    </cfRule>
    <cfRule type="cellIs" dxfId="1267" priority="86" operator="lessThan">
      <formula>0</formula>
    </cfRule>
    <cfRule type="containsErrors" dxfId="1266" priority="87">
      <formula>ISERROR(N259)</formula>
    </cfRule>
  </conditionalFormatting>
  <conditionalFormatting sqref="N261:N262">
    <cfRule type="cellIs" dxfId="1265" priority="82" operator="lessThan">
      <formula>0</formula>
    </cfRule>
    <cfRule type="cellIs" dxfId="1264" priority="83" operator="lessThan">
      <formula>0</formula>
    </cfRule>
    <cfRule type="containsErrors" dxfId="1263" priority="84">
      <formula>ISERROR(N261)</formula>
    </cfRule>
  </conditionalFormatting>
  <conditionalFormatting sqref="N264:N265">
    <cfRule type="cellIs" dxfId="1262" priority="79" operator="lessThan">
      <formula>0</formula>
    </cfRule>
    <cfRule type="cellIs" dxfId="1261" priority="80" operator="lessThan">
      <formula>0</formula>
    </cfRule>
    <cfRule type="containsErrors" dxfId="1260" priority="81">
      <formula>ISERROR(N264)</formula>
    </cfRule>
  </conditionalFormatting>
  <conditionalFormatting sqref="N266:N267">
    <cfRule type="cellIs" dxfId="1259" priority="76" operator="lessThan">
      <formula>0</formula>
    </cfRule>
    <cfRule type="cellIs" dxfId="1258" priority="77" operator="lessThan">
      <formula>0</formula>
    </cfRule>
    <cfRule type="containsErrors" dxfId="1257" priority="78">
      <formula>ISERROR(N266)</formula>
    </cfRule>
  </conditionalFormatting>
  <conditionalFormatting sqref="N268">
    <cfRule type="cellIs" dxfId="1256" priority="91" operator="lessThan">
      <formula>0</formula>
    </cfRule>
    <cfRule type="cellIs" dxfId="1255" priority="92" operator="lessThan">
      <formula>0</formula>
    </cfRule>
    <cfRule type="containsErrors" dxfId="1254" priority="93">
      <formula>ISERROR(N268)</formula>
    </cfRule>
  </conditionalFormatting>
  <conditionalFormatting sqref="N263">
    <cfRule type="cellIs" dxfId="1253" priority="88" operator="lessThan">
      <formula>0</formula>
    </cfRule>
    <cfRule type="cellIs" dxfId="1252" priority="89" operator="lessThan">
      <formula>0</formula>
    </cfRule>
    <cfRule type="containsErrors" dxfId="1251" priority="90">
      <formula>ISERROR(N263)</formula>
    </cfRule>
  </conditionalFormatting>
  <conditionalFormatting sqref="N277:N279">
    <cfRule type="cellIs" dxfId="1250" priority="73" operator="lessThan">
      <formula>0</formula>
    </cfRule>
    <cfRule type="cellIs" dxfId="1249" priority="74" operator="lessThan">
      <formula>0</formula>
    </cfRule>
    <cfRule type="containsErrors" dxfId="1248" priority="75">
      <formula>ISERROR(N277)</formula>
    </cfRule>
  </conditionalFormatting>
  <conditionalFormatting sqref="N271:N274">
    <cfRule type="cellIs" dxfId="1247" priority="70" operator="lessThan">
      <formula>0</formula>
    </cfRule>
    <cfRule type="cellIs" dxfId="1246" priority="71" operator="lessThan">
      <formula>0</formula>
    </cfRule>
    <cfRule type="containsErrors" dxfId="1245" priority="72">
      <formula>ISERROR(N271)</formula>
    </cfRule>
  </conditionalFormatting>
  <conditionalFormatting sqref="N275:N276">
    <cfRule type="cellIs" dxfId="1244" priority="67" operator="lessThan">
      <formula>0</formula>
    </cfRule>
    <cfRule type="cellIs" dxfId="1243" priority="68" operator="lessThan">
      <formula>0</formula>
    </cfRule>
    <cfRule type="containsErrors" dxfId="1242" priority="69">
      <formula>ISERROR(N275)</formula>
    </cfRule>
  </conditionalFormatting>
  <conditionalFormatting sqref="N280:N281">
    <cfRule type="cellIs" dxfId="1241" priority="58" operator="lessThan">
      <formula>0</formula>
    </cfRule>
    <cfRule type="cellIs" dxfId="1240" priority="59" operator="lessThan">
      <formula>0</formula>
    </cfRule>
    <cfRule type="containsErrors" dxfId="1239" priority="60">
      <formula>ISERROR(N280)</formula>
    </cfRule>
  </conditionalFormatting>
  <conditionalFormatting sqref="N282 N296">
    <cfRule type="cellIs" dxfId="1238" priority="55" operator="lessThan">
      <formula>0</formula>
    </cfRule>
    <cfRule type="cellIs" dxfId="1237" priority="56" operator="lessThan">
      <formula>0</formula>
    </cfRule>
    <cfRule type="containsErrors" dxfId="1236" priority="57">
      <formula>ISERROR(N282)</formula>
    </cfRule>
  </conditionalFormatting>
  <conditionalFormatting sqref="N298:N299">
    <cfRule type="cellIs" dxfId="1235" priority="52" operator="lessThan">
      <formula>0</formula>
    </cfRule>
    <cfRule type="cellIs" dxfId="1234" priority="53" operator="lessThan">
      <formula>0</formula>
    </cfRule>
    <cfRule type="containsErrors" dxfId="1233" priority="54">
      <formula>ISERROR(N298)</formula>
    </cfRule>
  </conditionalFormatting>
  <conditionalFormatting sqref="N300:N301">
    <cfRule type="cellIs" dxfId="1232" priority="49" operator="lessThan">
      <formula>0</formula>
    </cfRule>
    <cfRule type="cellIs" dxfId="1231" priority="50" operator="lessThan">
      <formula>0</formula>
    </cfRule>
    <cfRule type="containsErrors" dxfId="1230" priority="51">
      <formula>ISERROR(N300)</formula>
    </cfRule>
  </conditionalFormatting>
  <conditionalFormatting sqref="N302">
    <cfRule type="cellIs" dxfId="1229" priority="64" operator="lessThan">
      <formula>0</formula>
    </cfRule>
    <cfRule type="cellIs" dxfId="1228" priority="65" operator="lessThan">
      <formula>0</formula>
    </cfRule>
    <cfRule type="containsErrors" dxfId="1227" priority="66">
      <formula>ISERROR(N302)</formula>
    </cfRule>
  </conditionalFormatting>
  <conditionalFormatting sqref="N297">
    <cfRule type="cellIs" dxfId="1226" priority="61" operator="lessThan">
      <formula>0</formula>
    </cfRule>
    <cfRule type="cellIs" dxfId="1225" priority="62" operator="lessThan">
      <formula>0</formula>
    </cfRule>
    <cfRule type="containsErrors" dxfId="1224" priority="63">
      <formula>ISERROR(N297)</formula>
    </cfRule>
  </conditionalFormatting>
  <conditionalFormatting sqref="N295">
    <cfRule type="cellIs" dxfId="1223" priority="46" operator="lessThan">
      <formula>0</formula>
    </cfRule>
    <cfRule type="cellIs" dxfId="1222" priority="47" operator="lessThan">
      <formula>0</formula>
    </cfRule>
    <cfRule type="containsErrors" dxfId="1221" priority="48">
      <formula>ISERROR(N295)</formula>
    </cfRule>
  </conditionalFormatting>
  <conditionalFormatting sqref="N284:N285">
    <cfRule type="cellIs" dxfId="1220" priority="37" operator="lessThan">
      <formula>0</formula>
    </cfRule>
    <cfRule type="cellIs" dxfId="1219" priority="38" operator="lessThan">
      <formula>0</formula>
    </cfRule>
    <cfRule type="containsErrors" dxfId="1218" priority="39">
      <formula>ISERROR(N284)</formula>
    </cfRule>
  </conditionalFormatting>
  <conditionalFormatting sqref="N286:N287">
    <cfRule type="cellIs" dxfId="1217" priority="34" operator="lessThan">
      <formula>0</formula>
    </cfRule>
    <cfRule type="cellIs" dxfId="1216" priority="35" operator="lessThan">
      <formula>0</formula>
    </cfRule>
    <cfRule type="containsErrors" dxfId="1215" priority="36">
      <formula>ISERROR(N286)</formula>
    </cfRule>
  </conditionalFormatting>
  <conditionalFormatting sqref="N294">
    <cfRule type="cellIs" dxfId="1214" priority="43" operator="lessThan">
      <formula>0</formula>
    </cfRule>
    <cfRule type="cellIs" dxfId="1213" priority="44" operator="lessThan">
      <formula>0</formula>
    </cfRule>
    <cfRule type="containsErrors" dxfId="1212" priority="45">
      <formula>ISERROR(N294)</formula>
    </cfRule>
  </conditionalFormatting>
  <conditionalFormatting sqref="N283">
    <cfRule type="cellIs" dxfId="1211" priority="40" operator="lessThan">
      <formula>0</formula>
    </cfRule>
    <cfRule type="cellIs" dxfId="1210" priority="41" operator="lessThan">
      <formula>0</formula>
    </cfRule>
    <cfRule type="containsErrors" dxfId="1209" priority="42">
      <formula>ISERROR(N283)</formula>
    </cfRule>
  </conditionalFormatting>
  <conditionalFormatting sqref="N290">
    <cfRule type="cellIs" dxfId="1208" priority="28" operator="lessThan">
      <formula>0</formula>
    </cfRule>
    <cfRule type="cellIs" dxfId="1207" priority="29" operator="lessThan">
      <formula>0</formula>
    </cfRule>
    <cfRule type="containsErrors" dxfId="1206" priority="30">
      <formula>ISERROR(N290)</formula>
    </cfRule>
  </conditionalFormatting>
  <conditionalFormatting sqref="N292:N293">
    <cfRule type="cellIs" dxfId="1205" priority="25" operator="lessThan">
      <formula>0</formula>
    </cfRule>
    <cfRule type="cellIs" dxfId="1204" priority="26" operator="lessThan">
      <formula>0</formula>
    </cfRule>
    <cfRule type="containsErrors" dxfId="1203" priority="27">
      <formula>ISERROR(N292)</formula>
    </cfRule>
  </conditionalFormatting>
  <conditionalFormatting sqref="N291">
    <cfRule type="cellIs" dxfId="1202" priority="31" operator="lessThan">
      <formula>0</formula>
    </cfRule>
    <cfRule type="cellIs" dxfId="1201" priority="32" operator="lessThan">
      <formula>0</formula>
    </cfRule>
    <cfRule type="containsErrors" dxfId="1200" priority="33">
      <formula>ISERROR(N291)</formula>
    </cfRule>
  </conditionalFormatting>
  <conditionalFormatting sqref="N289">
    <cfRule type="cellIs" dxfId="1199" priority="22" operator="lessThan">
      <formula>0</formula>
    </cfRule>
    <cfRule type="cellIs" dxfId="1198" priority="23" operator="lessThan">
      <formula>0</formula>
    </cfRule>
    <cfRule type="containsErrors" dxfId="1197" priority="24">
      <formula>ISERROR(N289)</formula>
    </cfRule>
  </conditionalFormatting>
  <conditionalFormatting sqref="N288">
    <cfRule type="cellIs" dxfId="1196" priority="19" operator="lessThan">
      <formula>0</formula>
    </cfRule>
    <cfRule type="cellIs" dxfId="1195" priority="20" operator="lessThan">
      <formula>0</formula>
    </cfRule>
    <cfRule type="containsErrors" dxfId="1194" priority="21">
      <formula>ISERROR(N288)</formula>
    </cfRule>
  </conditionalFormatting>
  <conditionalFormatting sqref="N303">
    <cfRule type="cellIs" dxfId="1193" priority="16" operator="lessThan">
      <formula>0</formula>
    </cfRule>
    <cfRule type="cellIs" dxfId="1192" priority="17" operator="lessThan">
      <formula>0</formula>
    </cfRule>
    <cfRule type="containsErrors" dxfId="1191" priority="18">
      <formula>ISERROR(N303)</formula>
    </cfRule>
  </conditionalFormatting>
  <conditionalFormatting sqref="N304">
    <cfRule type="cellIs" dxfId="1190" priority="10" operator="lessThan">
      <formula>0</formula>
    </cfRule>
    <cfRule type="cellIs" dxfId="1189" priority="11" operator="lessThan">
      <formula>0</formula>
    </cfRule>
    <cfRule type="containsErrors" dxfId="1188" priority="12">
      <formula>ISERROR(N304)</formula>
    </cfRule>
  </conditionalFormatting>
  <conditionalFormatting sqref="N305">
    <cfRule type="cellIs" dxfId="1187" priority="13" operator="lessThan">
      <formula>0</formula>
    </cfRule>
    <cfRule type="cellIs" dxfId="1186" priority="14" operator="lessThan">
      <formula>0</formula>
    </cfRule>
    <cfRule type="containsErrors" dxfId="1185" priority="15">
      <formula>ISERROR(N305)</formula>
    </cfRule>
  </conditionalFormatting>
  <conditionalFormatting sqref="N306">
    <cfRule type="cellIs" dxfId="1184" priority="7" operator="lessThan">
      <formula>0</formula>
    </cfRule>
    <cfRule type="cellIs" dxfId="1183" priority="8" operator="lessThan">
      <formula>0</formula>
    </cfRule>
    <cfRule type="containsErrors" dxfId="1182" priority="9">
      <formula>ISERROR(N306)</formula>
    </cfRule>
  </conditionalFormatting>
  <conditionalFormatting sqref="N307">
    <cfRule type="cellIs" dxfId="1181" priority="4" operator="lessThan">
      <formula>0</formula>
    </cfRule>
    <cfRule type="cellIs" dxfId="1180" priority="5" operator="lessThan">
      <formula>0</formula>
    </cfRule>
    <cfRule type="containsErrors" dxfId="1179" priority="6">
      <formula>ISERROR(N307)</formula>
    </cfRule>
  </conditionalFormatting>
  <conditionalFormatting sqref="N308">
    <cfRule type="cellIs" dxfId="1178" priority="1" operator="lessThan">
      <formula>0</formula>
    </cfRule>
    <cfRule type="cellIs" dxfId="1177" priority="2" operator="lessThan">
      <formula>0</formula>
    </cfRule>
    <cfRule type="containsErrors" dxfId="1176" priority="3">
      <formula>ISERROR(N308)</formula>
    </cfRule>
  </conditionalFormatting>
  <dataValidations count="15">
    <dataValidation type="whole" allowBlank="1" showErrorMessage="1" errorTitle="Tájékoztatás" error="A nettó átadott mennyiség nem lehet nagyobb a bruttó átadott mennyiségnél. _x000a__x000a_Kattintson a Mégse gombra és adja meg a helyes értéket." sqref="M312:M313">
      <formula1>0</formula1>
      <formula2>M310</formula2>
    </dataValidation>
    <dataValidation type="whole" allowBlank="1" showErrorMessage="1" errorTitle="Tájékoztatás" error="A nettó átadott mennyiség nem lehet nagyobb a bruttó átadott mennyiségnél. Valamint csak egész szám írható a cellába._x000a__x000a_Kattintson a Mégse gombra és adja meg a helyes értéket." sqref="M9:M308">
      <formula1>0</formula1>
      <formula2>L9</formula2>
    </dataValidation>
    <dataValidation type="whole" allowBlank="1" showErrorMessage="1" errorTitle="Tájékoztatás" error="Az összesen átadott mennyiségnél nem lehet nagyobb a beírt összeg. _x000a__x000a_Kattintson a Mégse gombra és adja meg a helyes értéket." sqref="L312:L313">
      <formula1>0</formula1>
      <formula2>L310</formula2>
    </dataValidation>
    <dataValidation type="list" allowBlank="1" showErrorMessage="1" errorTitle="Tájékoztatás" error="Csak hiánypótlás esetén töltendő ki!" sqref="M2">
      <formula1>"Kifizetési kérelem, Hiánypótlás"</formula1>
    </dataValidation>
    <dataValidation type="whole" operator="lessThanOrEqual" showErrorMessage="1" errorTitle="Tájékoztatás" error="Nem lehet nagyobb, mint 100%!" sqref="N9:N308">
      <formula1>100</formula1>
    </dataValidation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8">
      <formula1>0</formula1>
    </dataValidation>
    <dataValidation allowBlank="1" showErrorMessage="1" errorTitle="Tájékoztatás" error="A beírt szám 1 és 100 közé kell, hogy essen._x000a__x000a_Kattintson a Mégse gombra és adja meg a helyes értéket." sqref="A9:A308"/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L9">
      <formula1>0</formula1>
    </dataValidation>
    <dataValidation allowBlank="1" showErrorMessage="1" errorTitle="Tájékoztatás" error="A cellába egész számok írhatóak és pontosan 11 karaktert kell, hogy tartalmazzon!_x000a_" sqref="C6"/>
    <dataValidation type="whole" operator="lessThan" allowBlank="1" showErrorMessage="1" errorTitle="Tájékoztatás" error="A nettó átadott mennyiség nem lehet nagyobb a bruttó átadott mennyiségnél. _x000a__x000a_Kattintson a Mégse gombra és adja meg a helyes értéket." sqref="M309">
      <formula1>L309</formula1>
    </dataValidation>
    <dataValidation type="list" allowBlank="1" showInputMessage="1" showErrorMessage="1" sqref="G9:G308">
      <formula1>"141019030,241019030"</formula1>
    </dataValidation>
    <dataValidation operator="greaterThan" allowBlank="1" showInputMessage="1" showErrorMessage="1" sqref="O9:Q308"/>
    <dataValidation type="list" allowBlank="1" showInputMessage="1" showErrorMessage="1" sqref="F9:F308">
      <formula1>"GYŰJTÉS,ELŐKEZELÉS,HASZNOSÍTÁS,KEZELÉS,KERESKEDÉS"</formula1>
    </dataValidation>
    <dataValidation type="date" allowBlank="1" showErrorMessage="1" errorTitle="Tájékoztatás" error="A beírt dátum 2012.12.01 és 2014.12.31 közé kell, hogy essen._x000a__x000a_Kattintson a Mégse gombra és adja meg a helyes értéket." sqref="K9:K308 B9:B308">
      <formula1>41244</formula1>
      <formula2>42004</formula2>
    </dataValidation>
    <dataValidation type="date" allowBlank="1" showErrorMessage="1" errorTitle="Tájékoztatás" error="A beírt dátum 2012.01.01 és 2014.12.31 közé kell, hogy essen._x000a__x000a_Kattintson a Mégse gombra és adja meg a helyes értéket." sqref="C325">
      <formula1>40909</formula1>
      <formula2>42004</formula2>
    </dataValidation>
  </dataValidations>
  <printOptions horizontalCentered="1"/>
  <pageMargins left="0.25" right="0.25" top="0.75" bottom="0.75" header="0.3" footer="0.3"/>
  <pageSetup paperSize="9" scale="26" orientation="landscape" r:id="rId1"/>
  <headerFooter>
    <oddHeader>&amp;L&amp;"Times New Roman,Normál"&amp;20&amp;A</oddHeader>
    <oddFooter>&amp;C&amp;"Times New Roman,Félkövér"&amp;20&amp;P&amp;R&amp;28Cégszerű aláírás(P.H.):__________________________________________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X327"/>
  <sheetViews>
    <sheetView showGridLines="0" view="pageBreakPreview" zoomScale="29" zoomScaleNormal="25" zoomScaleSheetLayoutView="29" zoomScalePageLayoutView="40" workbookViewId="0">
      <selection activeCell="B9" sqref="B9"/>
    </sheetView>
  </sheetViews>
  <sheetFormatPr defaultColWidth="8.85546875" defaultRowHeight="26.25" x14ac:dyDescent="0.25"/>
  <cols>
    <col min="1" max="1" width="16.140625" style="20" customWidth="1"/>
    <col min="2" max="2" width="29.5703125" style="20" customWidth="1"/>
    <col min="3" max="3" width="59.5703125" style="20" customWidth="1"/>
    <col min="4" max="4" width="45.7109375" style="20" customWidth="1"/>
    <col min="5" max="5" width="48" style="20" customWidth="1"/>
    <col min="6" max="6" width="37.5703125" style="20" customWidth="1"/>
    <col min="7" max="7" width="28.5703125" style="20" customWidth="1"/>
    <col min="8" max="8" width="40" style="20" customWidth="1"/>
    <col min="9" max="9" width="34" style="20" customWidth="1"/>
    <col min="10" max="10" width="44" style="20" customWidth="1"/>
    <col min="11" max="11" width="29.28515625" style="20" customWidth="1"/>
    <col min="12" max="12" width="35.42578125" style="20" customWidth="1"/>
    <col min="13" max="13" width="36.5703125" style="20" customWidth="1"/>
    <col min="14" max="14" width="35.85546875" style="20" customWidth="1"/>
    <col min="15" max="15" width="14.28515625" style="20" hidden="1" customWidth="1"/>
    <col min="16" max="17" width="8.85546875" style="20" hidden="1" customWidth="1"/>
    <col min="18" max="18" width="0" style="20" hidden="1" customWidth="1"/>
    <col min="19" max="16384" width="8.85546875" style="20"/>
  </cols>
  <sheetData>
    <row r="1" spans="1:24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7"/>
      <c r="N1" s="78"/>
    </row>
    <row r="2" spans="1:24" ht="33" x14ac:dyDescent="0.25">
      <c r="A2" s="79" t="s">
        <v>0</v>
      </c>
      <c r="B2" s="253">
        <f>FŐLAP!C8</f>
        <v>0</v>
      </c>
      <c r="C2" s="80" t="s">
        <v>1</v>
      </c>
      <c r="D2" s="253">
        <f>FŐLAP!E8</f>
        <v>0</v>
      </c>
      <c r="E2" s="76"/>
      <c r="F2" s="76"/>
      <c r="G2" s="76"/>
      <c r="H2" s="76"/>
      <c r="I2" s="76"/>
      <c r="J2" s="342" t="s">
        <v>538</v>
      </c>
      <c r="K2" s="343">
        <f>FŐLAP!G3</f>
        <v>0</v>
      </c>
      <c r="L2" s="202" t="s">
        <v>697</v>
      </c>
      <c r="M2" s="565" t="s">
        <v>119</v>
      </c>
      <c r="N2" s="566"/>
    </row>
    <row r="3" spans="1:24" ht="37.5" customHeight="1" x14ac:dyDescent="0.25">
      <c r="A3" s="567" t="s">
        <v>101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ht="37.5" customHeight="1" x14ac:dyDescent="0.25">
      <c r="A4" s="583" t="s">
        <v>98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75"/>
    </row>
    <row r="5" spans="1:24" ht="35.25" thickBot="1" x14ac:dyDescent="0.3">
      <c r="A5" s="568" t="s">
        <v>84</v>
      </c>
      <c r="B5" s="568"/>
      <c r="C5" s="569">
        <f>FŐLAP!C10</f>
        <v>0</v>
      </c>
      <c r="D5" s="569"/>
      <c r="E5" s="569"/>
      <c r="F5" s="569"/>
      <c r="G5" s="569"/>
      <c r="H5" s="569"/>
      <c r="I5" s="569"/>
      <c r="J5" s="569"/>
      <c r="K5" s="569"/>
      <c r="L5" s="569"/>
      <c r="M5" s="81"/>
      <c r="N5" s="76"/>
    </row>
    <row r="6" spans="1:24" ht="35.25" thickBot="1" x14ac:dyDescent="0.3">
      <c r="A6" s="568" t="s">
        <v>34</v>
      </c>
      <c r="B6" s="568"/>
      <c r="C6" s="82">
        <f>FŐLAP!C12</f>
        <v>0</v>
      </c>
      <c r="D6" s="83"/>
      <c r="E6" s="83"/>
      <c r="F6" s="83"/>
      <c r="G6" s="83"/>
      <c r="H6" s="83"/>
      <c r="I6" s="83"/>
      <c r="J6" s="83"/>
      <c r="K6" s="83"/>
      <c r="M6" s="85" t="s">
        <v>551</v>
      </c>
      <c r="N6" s="276"/>
      <c r="O6" s="21"/>
    </row>
    <row r="7" spans="1:24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24" ht="136.5" customHeight="1" x14ac:dyDescent="0.25">
      <c r="A8" s="87" t="s">
        <v>25</v>
      </c>
      <c r="B8" s="87" t="s">
        <v>31</v>
      </c>
      <c r="C8" s="414" t="s">
        <v>49</v>
      </c>
      <c r="D8" s="87" t="s">
        <v>26</v>
      </c>
      <c r="E8" s="87" t="s">
        <v>27</v>
      </c>
      <c r="F8" s="87" t="s">
        <v>533</v>
      </c>
      <c r="G8" s="87" t="s">
        <v>122</v>
      </c>
      <c r="H8" s="87" t="s">
        <v>28</v>
      </c>
      <c r="I8" s="87" t="s">
        <v>29</v>
      </c>
      <c r="J8" s="87" t="s">
        <v>30</v>
      </c>
      <c r="K8" s="87" t="s">
        <v>32</v>
      </c>
      <c r="L8" s="87" t="s">
        <v>33</v>
      </c>
      <c r="M8" s="357" t="s">
        <v>20</v>
      </c>
      <c r="N8" s="87" t="s">
        <v>48</v>
      </c>
      <c r="O8" s="320" t="s">
        <v>540</v>
      </c>
      <c r="P8" s="320" t="s">
        <v>537</v>
      </c>
      <c r="Q8" s="320" t="s">
        <v>541</v>
      </c>
    </row>
    <row r="9" spans="1:24" ht="49.5" customHeight="1" x14ac:dyDescent="0.25">
      <c r="A9" s="102" t="s">
        <v>125</v>
      </c>
      <c r="B9" s="242"/>
      <c r="C9" s="415"/>
      <c r="D9" s="243"/>
      <c r="E9" s="243"/>
      <c r="F9" s="306"/>
      <c r="G9" s="244"/>
      <c r="H9" s="433"/>
      <c r="I9" s="433"/>
      <c r="J9" s="245"/>
      <c r="K9" s="242"/>
      <c r="L9" s="246"/>
      <c r="M9" s="247"/>
      <c r="N9" s="98" t="e">
        <f>IF(M9&lt;0,0,1-(M9/L9))</f>
        <v>#DIV/0!</v>
      </c>
      <c r="O9" s="321">
        <f>FŐLAP!$E$8</f>
        <v>0</v>
      </c>
      <c r="P9" s="320">
        <f>FŐLAP!$C$10</f>
        <v>0</v>
      </c>
      <c r="Q9" s="322" t="s">
        <v>560</v>
      </c>
    </row>
    <row r="10" spans="1:24" ht="50.1" customHeight="1" x14ac:dyDescent="0.25">
      <c r="A10" s="100" t="s">
        <v>126</v>
      </c>
      <c r="B10" s="337"/>
      <c r="C10" s="412"/>
      <c r="D10" s="244"/>
      <c r="E10" s="244"/>
      <c r="F10" s="244"/>
      <c r="G10" s="244"/>
      <c r="H10" s="434"/>
      <c r="I10" s="245"/>
      <c r="J10" s="245"/>
      <c r="K10" s="337"/>
      <c r="L10" s="249"/>
      <c r="M10" s="250"/>
      <c r="N10" s="98" t="e">
        <f t="shared" ref="N10:N73" si="0">IF(M10&lt;0,0,1-(M10/L10))</f>
        <v>#DIV/0!</v>
      </c>
      <c r="O10" s="321">
        <f>FŐLAP!$E$8</f>
        <v>0</v>
      </c>
      <c r="P10" s="320">
        <f>FŐLAP!$C$10</f>
        <v>0</v>
      </c>
      <c r="Q10" s="322" t="s">
        <v>560</v>
      </c>
    </row>
    <row r="11" spans="1:24" ht="50.1" customHeight="1" x14ac:dyDescent="0.25">
      <c r="A11" s="101" t="s">
        <v>127</v>
      </c>
      <c r="B11" s="337"/>
      <c r="C11" s="412"/>
      <c r="D11" s="244"/>
      <c r="E11" s="244"/>
      <c r="F11" s="244"/>
      <c r="G11" s="244"/>
      <c r="H11" s="434"/>
      <c r="I11" s="245"/>
      <c r="J11" s="245"/>
      <c r="K11" s="337"/>
      <c r="L11" s="249"/>
      <c r="M11" s="250"/>
      <c r="N11" s="98" t="e">
        <f t="shared" si="0"/>
        <v>#DIV/0!</v>
      </c>
      <c r="O11" s="321">
        <f>FŐLAP!$E$8</f>
        <v>0</v>
      </c>
      <c r="P11" s="320">
        <f>FŐLAP!$C$10</f>
        <v>0</v>
      </c>
      <c r="Q11" s="322" t="s">
        <v>560</v>
      </c>
    </row>
    <row r="12" spans="1:24" ht="50.1" customHeight="1" x14ac:dyDescent="0.25">
      <c r="A12" s="100" t="s">
        <v>128</v>
      </c>
      <c r="B12" s="337"/>
      <c r="C12" s="412"/>
      <c r="D12" s="244"/>
      <c r="E12" s="244"/>
      <c r="F12" s="244"/>
      <c r="G12" s="244"/>
      <c r="H12" s="434"/>
      <c r="I12" s="245"/>
      <c r="J12" s="245"/>
      <c r="K12" s="337"/>
      <c r="L12" s="249"/>
      <c r="M12" s="250"/>
      <c r="N12" s="98" t="e">
        <f t="shared" si="0"/>
        <v>#DIV/0!</v>
      </c>
      <c r="O12" s="321">
        <f>FŐLAP!$E$8</f>
        <v>0</v>
      </c>
      <c r="P12" s="320">
        <f>FŐLAP!$C$10</f>
        <v>0</v>
      </c>
      <c r="Q12" s="322" t="s">
        <v>560</v>
      </c>
    </row>
    <row r="13" spans="1:24" ht="50.1" customHeight="1" x14ac:dyDescent="0.25">
      <c r="A13" s="100" t="s">
        <v>129</v>
      </c>
      <c r="B13" s="337"/>
      <c r="C13" s="412"/>
      <c r="D13" s="244"/>
      <c r="E13" s="244"/>
      <c r="F13" s="244"/>
      <c r="G13" s="244"/>
      <c r="H13" s="434"/>
      <c r="I13" s="245"/>
      <c r="J13" s="245"/>
      <c r="K13" s="337"/>
      <c r="L13" s="249"/>
      <c r="M13" s="250"/>
      <c r="N13" s="98" t="e">
        <f t="shared" si="0"/>
        <v>#DIV/0!</v>
      </c>
      <c r="O13" s="321">
        <f>FŐLAP!$E$8</f>
        <v>0</v>
      </c>
      <c r="P13" s="320">
        <f>FŐLAP!$C$10</f>
        <v>0</v>
      </c>
      <c r="Q13" s="322" t="s">
        <v>560</v>
      </c>
    </row>
    <row r="14" spans="1:24" ht="50.1" customHeight="1" x14ac:dyDescent="0.25">
      <c r="A14" s="101" t="s">
        <v>130</v>
      </c>
      <c r="B14" s="337"/>
      <c r="C14" s="412"/>
      <c r="D14" s="244"/>
      <c r="E14" s="244"/>
      <c r="F14" s="244"/>
      <c r="G14" s="244"/>
      <c r="H14" s="434"/>
      <c r="I14" s="245"/>
      <c r="J14" s="245"/>
      <c r="K14" s="337"/>
      <c r="L14" s="249"/>
      <c r="M14" s="250"/>
      <c r="N14" s="98" t="e">
        <f t="shared" si="0"/>
        <v>#DIV/0!</v>
      </c>
      <c r="O14" s="321">
        <f>FŐLAP!$E$8</f>
        <v>0</v>
      </c>
      <c r="P14" s="320">
        <f>FŐLAP!$C$10</f>
        <v>0</v>
      </c>
      <c r="Q14" s="322" t="s">
        <v>560</v>
      </c>
    </row>
    <row r="15" spans="1:24" ht="50.1" customHeight="1" x14ac:dyDescent="0.25">
      <c r="A15" s="100" t="s">
        <v>131</v>
      </c>
      <c r="B15" s="337"/>
      <c r="C15" s="412"/>
      <c r="D15" s="244"/>
      <c r="E15" s="244"/>
      <c r="F15" s="244"/>
      <c r="G15" s="244"/>
      <c r="H15" s="434"/>
      <c r="I15" s="245"/>
      <c r="J15" s="245"/>
      <c r="K15" s="337"/>
      <c r="L15" s="249"/>
      <c r="M15" s="250"/>
      <c r="N15" s="98" t="e">
        <f t="shared" si="0"/>
        <v>#DIV/0!</v>
      </c>
      <c r="O15" s="321">
        <f>FŐLAP!$E$8</f>
        <v>0</v>
      </c>
      <c r="P15" s="320">
        <f>FŐLAP!$C$10</f>
        <v>0</v>
      </c>
      <c r="Q15" s="322" t="s">
        <v>560</v>
      </c>
    </row>
    <row r="16" spans="1:24" ht="50.1" customHeight="1" x14ac:dyDescent="0.25">
      <c r="A16" s="100" t="s">
        <v>132</v>
      </c>
      <c r="B16" s="337"/>
      <c r="C16" s="412"/>
      <c r="D16" s="244"/>
      <c r="E16" s="244"/>
      <c r="F16" s="244"/>
      <c r="G16" s="244"/>
      <c r="H16" s="434"/>
      <c r="I16" s="245"/>
      <c r="J16" s="245"/>
      <c r="K16" s="337"/>
      <c r="L16" s="249"/>
      <c r="M16" s="250"/>
      <c r="N16" s="98" t="e">
        <f t="shared" si="0"/>
        <v>#DIV/0!</v>
      </c>
      <c r="O16" s="321">
        <f>FŐLAP!$E$8</f>
        <v>0</v>
      </c>
      <c r="P16" s="320">
        <f>FŐLAP!$C$10</f>
        <v>0</v>
      </c>
      <c r="Q16" s="322" t="s">
        <v>560</v>
      </c>
    </row>
    <row r="17" spans="1:17" ht="50.1" customHeight="1" x14ac:dyDescent="0.25">
      <c r="A17" s="101" t="s">
        <v>133</v>
      </c>
      <c r="B17" s="337"/>
      <c r="C17" s="412"/>
      <c r="D17" s="244"/>
      <c r="E17" s="244"/>
      <c r="F17" s="244"/>
      <c r="G17" s="244"/>
      <c r="H17" s="434"/>
      <c r="I17" s="245"/>
      <c r="J17" s="245"/>
      <c r="K17" s="337"/>
      <c r="L17" s="249"/>
      <c r="M17" s="250"/>
      <c r="N17" s="98" t="e">
        <f t="shared" si="0"/>
        <v>#DIV/0!</v>
      </c>
      <c r="O17" s="321">
        <f>FŐLAP!$E$8</f>
        <v>0</v>
      </c>
      <c r="P17" s="320">
        <f>FŐLAP!$C$10</f>
        <v>0</v>
      </c>
      <c r="Q17" s="322" t="s">
        <v>560</v>
      </c>
    </row>
    <row r="18" spans="1:17" ht="50.1" customHeight="1" x14ac:dyDescent="0.25">
      <c r="A18" s="100" t="s">
        <v>120</v>
      </c>
      <c r="B18" s="337"/>
      <c r="C18" s="412"/>
      <c r="D18" s="244"/>
      <c r="E18" s="244"/>
      <c r="F18" s="244"/>
      <c r="G18" s="244"/>
      <c r="H18" s="434"/>
      <c r="I18" s="245"/>
      <c r="J18" s="245"/>
      <c r="K18" s="337"/>
      <c r="L18" s="249"/>
      <c r="M18" s="250"/>
      <c r="N18" s="98" t="e">
        <f t="shared" si="0"/>
        <v>#DIV/0!</v>
      </c>
      <c r="O18" s="321">
        <f>FŐLAP!$E$8</f>
        <v>0</v>
      </c>
      <c r="P18" s="320">
        <f>FŐLAP!$C$10</f>
        <v>0</v>
      </c>
      <c r="Q18" s="322" t="s">
        <v>560</v>
      </c>
    </row>
    <row r="19" spans="1:17" ht="50.1" customHeight="1" x14ac:dyDescent="0.25">
      <c r="A19" s="100" t="s">
        <v>134</v>
      </c>
      <c r="B19" s="337"/>
      <c r="C19" s="412"/>
      <c r="D19" s="244"/>
      <c r="E19" s="244"/>
      <c r="F19" s="244"/>
      <c r="G19" s="244"/>
      <c r="H19" s="434"/>
      <c r="I19" s="245"/>
      <c r="J19" s="245"/>
      <c r="K19" s="337"/>
      <c r="L19" s="249"/>
      <c r="M19" s="250"/>
      <c r="N19" s="98" t="e">
        <f t="shared" si="0"/>
        <v>#DIV/0!</v>
      </c>
      <c r="O19" s="321">
        <f>FŐLAP!$E$8</f>
        <v>0</v>
      </c>
      <c r="P19" s="320">
        <f>FŐLAP!$C$10</f>
        <v>0</v>
      </c>
      <c r="Q19" s="322" t="s">
        <v>560</v>
      </c>
    </row>
    <row r="20" spans="1:17" ht="49.5" customHeight="1" x14ac:dyDescent="0.25">
      <c r="A20" s="101" t="s">
        <v>135</v>
      </c>
      <c r="B20" s="337"/>
      <c r="C20" s="412"/>
      <c r="D20" s="244"/>
      <c r="E20" s="244"/>
      <c r="F20" s="244"/>
      <c r="G20" s="244"/>
      <c r="H20" s="434"/>
      <c r="I20" s="245"/>
      <c r="J20" s="245"/>
      <c r="K20" s="337"/>
      <c r="L20" s="249"/>
      <c r="M20" s="250"/>
      <c r="N20" s="98" t="e">
        <f t="shared" si="0"/>
        <v>#DIV/0!</v>
      </c>
      <c r="O20" s="321">
        <f>FŐLAP!$E$8</f>
        <v>0</v>
      </c>
      <c r="P20" s="320">
        <f>FŐLAP!$C$10</f>
        <v>0</v>
      </c>
      <c r="Q20" s="322" t="s">
        <v>560</v>
      </c>
    </row>
    <row r="21" spans="1:17" ht="43.5" customHeight="1" x14ac:dyDescent="0.25">
      <c r="A21" s="100" t="s">
        <v>136</v>
      </c>
      <c r="B21" s="337"/>
      <c r="C21" s="412"/>
      <c r="D21" s="244"/>
      <c r="E21" s="244"/>
      <c r="F21" s="244"/>
      <c r="G21" s="244"/>
      <c r="H21" s="434"/>
      <c r="I21" s="245"/>
      <c r="J21" s="245"/>
      <c r="K21" s="337"/>
      <c r="L21" s="249"/>
      <c r="M21" s="250"/>
      <c r="N21" s="98" t="e">
        <f t="shared" si="0"/>
        <v>#DIV/0!</v>
      </c>
      <c r="O21" s="321">
        <f>FŐLAP!$E$8</f>
        <v>0</v>
      </c>
      <c r="P21" s="320">
        <f>FŐLAP!$C$10</f>
        <v>0</v>
      </c>
      <c r="Q21" s="322" t="s">
        <v>560</v>
      </c>
    </row>
    <row r="22" spans="1:17" ht="50.1" hidden="1" customHeight="1" x14ac:dyDescent="0.25">
      <c r="A22" s="100" t="s">
        <v>137</v>
      </c>
      <c r="B22" s="337"/>
      <c r="C22" s="412"/>
      <c r="D22" s="244"/>
      <c r="E22" s="244"/>
      <c r="F22" s="244"/>
      <c r="G22" s="244"/>
      <c r="H22" s="434"/>
      <c r="I22" s="245"/>
      <c r="J22" s="245"/>
      <c r="K22" s="337"/>
      <c r="L22" s="249"/>
      <c r="M22" s="250"/>
      <c r="N22" s="98" t="e">
        <f t="shared" si="0"/>
        <v>#DIV/0!</v>
      </c>
      <c r="O22" s="321">
        <f>FŐLAP!$E$8</f>
        <v>0</v>
      </c>
      <c r="P22" s="320">
        <f>FŐLAP!$C$10</f>
        <v>0</v>
      </c>
      <c r="Q22" s="322" t="s">
        <v>560</v>
      </c>
    </row>
    <row r="23" spans="1:17" ht="50.1" hidden="1" customHeight="1" x14ac:dyDescent="0.25">
      <c r="A23" s="101" t="s">
        <v>138</v>
      </c>
      <c r="B23" s="337"/>
      <c r="C23" s="412"/>
      <c r="D23" s="244"/>
      <c r="E23" s="244"/>
      <c r="F23" s="244"/>
      <c r="G23" s="244"/>
      <c r="H23" s="434"/>
      <c r="I23" s="245"/>
      <c r="J23" s="245"/>
      <c r="K23" s="337"/>
      <c r="L23" s="249"/>
      <c r="M23" s="250"/>
      <c r="N23" s="98" t="e">
        <f t="shared" si="0"/>
        <v>#DIV/0!</v>
      </c>
      <c r="O23" s="321">
        <f>FŐLAP!$E$8</f>
        <v>0</v>
      </c>
      <c r="P23" s="320">
        <f>FŐLAP!$C$10</f>
        <v>0</v>
      </c>
      <c r="Q23" s="322" t="s">
        <v>560</v>
      </c>
    </row>
    <row r="24" spans="1:17" ht="50.1" hidden="1" customHeight="1" x14ac:dyDescent="0.25">
      <c r="A24" s="100" t="s">
        <v>139</v>
      </c>
      <c r="B24" s="337"/>
      <c r="C24" s="412"/>
      <c r="D24" s="244"/>
      <c r="E24" s="244"/>
      <c r="F24" s="244"/>
      <c r="G24" s="244"/>
      <c r="H24" s="434"/>
      <c r="I24" s="245"/>
      <c r="J24" s="245"/>
      <c r="K24" s="337"/>
      <c r="L24" s="249"/>
      <c r="M24" s="250"/>
      <c r="N24" s="98" t="e">
        <f t="shared" si="0"/>
        <v>#DIV/0!</v>
      </c>
      <c r="O24" s="321">
        <f>FŐLAP!$E$8</f>
        <v>0</v>
      </c>
      <c r="P24" s="320">
        <f>FŐLAP!$C$10</f>
        <v>0</v>
      </c>
      <c r="Q24" s="322" t="s">
        <v>560</v>
      </c>
    </row>
    <row r="25" spans="1:17" ht="50.1" hidden="1" customHeight="1" x14ac:dyDescent="0.25">
      <c r="A25" s="100" t="s">
        <v>140</v>
      </c>
      <c r="B25" s="337"/>
      <c r="C25" s="412"/>
      <c r="D25" s="244"/>
      <c r="E25" s="244"/>
      <c r="F25" s="244"/>
      <c r="G25" s="244"/>
      <c r="H25" s="434"/>
      <c r="I25" s="245"/>
      <c r="J25" s="245"/>
      <c r="K25" s="337"/>
      <c r="L25" s="249"/>
      <c r="M25" s="250"/>
      <c r="N25" s="98" t="e">
        <f t="shared" si="0"/>
        <v>#DIV/0!</v>
      </c>
      <c r="O25" s="321">
        <f>FŐLAP!$E$8</f>
        <v>0</v>
      </c>
      <c r="P25" s="320">
        <f>FŐLAP!$C$10</f>
        <v>0</v>
      </c>
      <c r="Q25" s="322" t="s">
        <v>560</v>
      </c>
    </row>
    <row r="26" spans="1:17" ht="50.1" hidden="1" customHeight="1" x14ac:dyDescent="0.25">
      <c r="A26" s="100" t="s">
        <v>141</v>
      </c>
      <c r="B26" s="337"/>
      <c r="C26" s="412"/>
      <c r="D26" s="244"/>
      <c r="E26" s="244"/>
      <c r="F26" s="244"/>
      <c r="G26" s="244"/>
      <c r="H26" s="434"/>
      <c r="I26" s="245"/>
      <c r="J26" s="245"/>
      <c r="K26" s="337"/>
      <c r="L26" s="249"/>
      <c r="M26" s="250"/>
      <c r="N26" s="98" t="e">
        <f t="shared" si="0"/>
        <v>#DIV/0!</v>
      </c>
      <c r="O26" s="321">
        <f>FŐLAP!$E$8</f>
        <v>0</v>
      </c>
      <c r="P26" s="320">
        <f>FŐLAP!$C$10</f>
        <v>0</v>
      </c>
      <c r="Q26" s="322" t="s">
        <v>560</v>
      </c>
    </row>
    <row r="27" spans="1:17" ht="50.1" hidden="1" customHeight="1" x14ac:dyDescent="0.25">
      <c r="A27" s="100" t="s">
        <v>142</v>
      </c>
      <c r="B27" s="337"/>
      <c r="C27" s="412"/>
      <c r="D27" s="244"/>
      <c r="E27" s="244"/>
      <c r="F27" s="244"/>
      <c r="G27" s="244"/>
      <c r="H27" s="434"/>
      <c r="I27" s="245"/>
      <c r="J27" s="245"/>
      <c r="K27" s="337"/>
      <c r="L27" s="249"/>
      <c r="M27" s="250"/>
      <c r="N27" s="98" t="e">
        <f t="shared" si="0"/>
        <v>#DIV/0!</v>
      </c>
      <c r="O27" s="321">
        <f>FŐLAP!$E$8</f>
        <v>0</v>
      </c>
      <c r="P27" s="320">
        <f>FŐLAP!$C$10</f>
        <v>0</v>
      </c>
      <c r="Q27" s="322" t="s">
        <v>560</v>
      </c>
    </row>
    <row r="28" spans="1:17" ht="50.1" hidden="1" customHeight="1" x14ac:dyDescent="0.25">
      <c r="A28" s="101" t="s">
        <v>121</v>
      </c>
      <c r="B28" s="337"/>
      <c r="C28" s="412"/>
      <c r="D28" s="244"/>
      <c r="E28" s="244"/>
      <c r="F28" s="244"/>
      <c r="G28" s="244"/>
      <c r="H28" s="434"/>
      <c r="I28" s="245"/>
      <c r="J28" s="245"/>
      <c r="K28" s="337"/>
      <c r="L28" s="249"/>
      <c r="M28" s="250"/>
      <c r="N28" s="98" t="e">
        <f t="shared" si="0"/>
        <v>#DIV/0!</v>
      </c>
      <c r="O28" s="321">
        <f>FŐLAP!$E$8</f>
        <v>0</v>
      </c>
      <c r="P28" s="320">
        <f>FŐLAP!$C$10</f>
        <v>0</v>
      </c>
      <c r="Q28" s="322" t="s">
        <v>560</v>
      </c>
    </row>
    <row r="29" spans="1:17" ht="50.1" hidden="1" customHeight="1" x14ac:dyDescent="0.25">
      <c r="A29" s="100" t="s">
        <v>143</v>
      </c>
      <c r="B29" s="337"/>
      <c r="C29" s="412"/>
      <c r="D29" s="244"/>
      <c r="E29" s="244"/>
      <c r="F29" s="244"/>
      <c r="G29" s="244"/>
      <c r="H29" s="434"/>
      <c r="I29" s="245"/>
      <c r="J29" s="245"/>
      <c r="K29" s="337"/>
      <c r="L29" s="249"/>
      <c r="M29" s="250"/>
      <c r="N29" s="98" t="e">
        <f t="shared" si="0"/>
        <v>#DIV/0!</v>
      </c>
      <c r="O29" s="321">
        <f>FŐLAP!$E$8</f>
        <v>0</v>
      </c>
      <c r="P29" s="320">
        <f>FŐLAP!$C$10</f>
        <v>0</v>
      </c>
      <c r="Q29" s="322" t="s">
        <v>560</v>
      </c>
    </row>
    <row r="30" spans="1:17" ht="50.1" hidden="1" customHeight="1" x14ac:dyDescent="0.25">
      <c r="A30" s="100" t="s">
        <v>144</v>
      </c>
      <c r="B30" s="337"/>
      <c r="C30" s="412"/>
      <c r="D30" s="244"/>
      <c r="E30" s="244"/>
      <c r="F30" s="244"/>
      <c r="G30" s="244"/>
      <c r="H30" s="434"/>
      <c r="I30" s="245"/>
      <c r="J30" s="245"/>
      <c r="K30" s="337"/>
      <c r="L30" s="249"/>
      <c r="M30" s="250"/>
      <c r="N30" s="98" t="e">
        <f t="shared" si="0"/>
        <v>#DIV/0!</v>
      </c>
      <c r="O30" s="321">
        <f>FŐLAP!$E$8</f>
        <v>0</v>
      </c>
      <c r="P30" s="320">
        <f>FŐLAP!$C$10</f>
        <v>0</v>
      </c>
      <c r="Q30" s="322" t="s">
        <v>560</v>
      </c>
    </row>
    <row r="31" spans="1:17" ht="50.1" hidden="1" customHeight="1" x14ac:dyDescent="0.25">
      <c r="A31" s="101" t="s">
        <v>145</v>
      </c>
      <c r="B31" s="337"/>
      <c r="C31" s="413"/>
      <c r="D31" s="244"/>
      <c r="E31" s="244"/>
      <c r="F31" s="244"/>
      <c r="G31" s="244"/>
      <c r="H31" s="434"/>
      <c r="I31" s="245"/>
      <c r="J31" s="245"/>
      <c r="K31" s="337"/>
      <c r="L31" s="249"/>
      <c r="M31" s="250"/>
      <c r="N31" s="98" t="e">
        <f t="shared" si="0"/>
        <v>#DIV/0!</v>
      </c>
      <c r="O31" s="321">
        <f>FŐLAP!$E$8</f>
        <v>0</v>
      </c>
      <c r="P31" s="320">
        <f>FŐLAP!$C$10</f>
        <v>0</v>
      </c>
      <c r="Q31" s="322" t="s">
        <v>560</v>
      </c>
    </row>
    <row r="32" spans="1:17" ht="50.1" hidden="1" customHeight="1" x14ac:dyDescent="0.25">
      <c r="A32" s="100" t="s">
        <v>146</v>
      </c>
      <c r="B32" s="337"/>
      <c r="C32" s="413"/>
      <c r="D32" s="244"/>
      <c r="E32" s="244"/>
      <c r="F32" s="244"/>
      <c r="G32" s="244"/>
      <c r="H32" s="434"/>
      <c r="I32" s="245"/>
      <c r="J32" s="245"/>
      <c r="K32" s="337"/>
      <c r="L32" s="249"/>
      <c r="M32" s="250"/>
      <c r="N32" s="98" t="e">
        <f t="shared" si="0"/>
        <v>#DIV/0!</v>
      </c>
      <c r="O32" s="321">
        <f>FŐLAP!$E$8</f>
        <v>0</v>
      </c>
      <c r="P32" s="320">
        <f>FŐLAP!$C$10</f>
        <v>0</v>
      </c>
      <c r="Q32" s="322" t="s">
        <v>560</v>
      </c>
    </row>
    <row r="33" spans="1:17" ht="50.1" hidden="1" customHeight="1" x14ac:dyDescent="0.25">
      <c r="A33" s="100" t="s">
        <v>147</v>
      </c>
      <c r="B33" s="337"/>
      <c r="C33" s="413"/>
      <c r="D33" s="244"/>
      <c r="E33" s="244"/>
      <c r="F33" s="244"/>
      <c r="G33" s="244"/>
      <c r="H33" s="434"/>
      <c r="I33" s="245"/>
      <c r="J33" s="245"/>
      <c r="K33" s="337"/>
      <c r="L33" s="249"/>
      <c r="M33" s="250"/>
      <c r="N33" s="98" t="e">
        <f t="shared" si="0"/>
        <v>#DIV/0!</v>
      </c>
      <c r="O33" s="321">
        <f>FŐLAP!$E$8</f>
        <v>0</v>
      </c>
      <c r="P33" s="320">
        <f>FŐLAP!$C$10</f>
        <v>0</v>
      </c>
      <c r="Q33" s="322" t="s">
        <v>560</v>
      </c>
    </row>
    <row r="34" spans="1:17" ht="50.1" hidden="1" customHeight="1" x14ac:dyDescent="0.25">
      <c r="A34" s="101" t="s">
        <v>148</v>
      </c>
      <c r="B34" s="337"/>
      <c r="C34" s="413"/>
      <c r="D34" s="244"/>
      <c r="E34" s="244"/>
      <c r="F34" s="244"/>
      <c r="G34" s="244"/>
      <c r="H34" s="434"/>
      <c r="I34" s="245"/>
      <c r="J34" s="245"/>
      <c r="K34" s="337"/>
      <c r="L34" s="249"/>
      <c r="M34" s="250"/>
      <c r="N34" s="98" t="e">
        <f t="shared" si="0"/>
        <v>#DIV/0!</v>
      </c>
      <c r="O34" s="321">
        <f>FŐLAP!$E$8</f>
        <v>0</v>
      </c>
      <c r="P34" s="320">
        <f>FŐLAP!$C$10</f>
        <v>0</v>
      </c>
      <c r="Q34" s="322" t="s">
        <v>560</v>
      </c>
    </row>
    <row r="35" spans="1:17" ht="50.1" hidden="1" customHeight="1" x14ac:dyDescent="0.25">
      <c r="A35" s="100" t="s">
        <v>149</v>
      </c>
      <c r="B35" s="337"/>
      <c r="C35" s="413"/>
      <c r="D35" s="244"/>
      <c r="E35" s="244"/>
      <c r="F35" s="244"/>
      <c r="G35" s="244"/>
      <c r="H35" s="434"/>
      <c r="I35" s="245"/>
      <c r="J35" s="245"/>
      <c r="K35" s="337"/>
      <c r="L35" s="249"/>
      <c r="M35" s="250"/>
      <c r="N35" s="98" t="e">
        <f t="shared" si="0"/>
        <v>#DIV/0!</v>
      </c>
      <c r="O35" s="321">
        <f>FŐLAP!$E$8</f>
        <v>0</v>
      </c>
      <c r="P35" s="320">
        <f>FŐLAP!$C$10</f>
        <v>0</v>
      </c>
      <c r="Q35" s="322" t="s">
        <v>560</v>
      </c>
    </row>
    <row r="36" spans="1:17" ht="50.1" hidden="1" customHeight="1" x14ac:dyDescent="0.25">
      <c r="A36" s="100" t="s">
        <v>150</v>
      </c>
      <c r="B36" s="337"/>
      <c r="C36" s="413"/>
      <c r="D36" s="244"/>
      <c r="E36" s="244"/>
      <c r="F36" s="244"/>
      <c r="G36" s="244"/>
      <c r="H36" s="434"/>
      <c r="I36" s="245"/>
      <c r="J36" s="245"/>
      <c r="K36" s="337"/>
      <c r="L36" s="249"/>
      <c r="M36" s="250"/>
      <c r="N36" s="98" t="e">
        <f t="shared" si="0"/>
        <v>#DIV/0!</v>
      </c>
      <c r="O36" s="321">
        <f>FŐLAP!$E$8</f>
        <v>0</v>
      </c>
      <c r="P36" s="320">
        <f>FŐLAP!$C$10</f>
        <v>0</v>
      </c>
      <c r="Q36" s="322" t="s">
        <v>560</v>
      </c>
    </row>
    <row r="37" spans="1:17" ht="50.1" hidden="1" customHeight="1" collapsed="1" x14ac:dyDescent="0.25">
      <c r="A37" s="101" t="s">
        <v>151</v>
      </c>
      <c r="B37" s="337"/>
      <c r="C37" s="413"/>
      <c r="D37" s="244"/>
      <c r="E37" s="244"/>
      <c r="F37" s="244"/>
      <c r="G37" s="244"/>
      <c r="H37" s="434"/>
      <c r="I37" s="245"/>
      <c r="J37" s="245"/>
      <c r="K37" s="337"/>
      <c r="L37" s="249"/>
      <c r="M37" s="250"/>
      <c r="N37" s="98" t="e">
        <f t="shared" si="0"/>
        <v>#DIV/0!</v>
      </c>
      <c r="O37" s="321">
        <f>FŐLAP!$E$8</f>
        <v>0</v>
      </c>
      <c r="P37" s="320">
        <f>FŐLAP!$C$10</f>
        <v>0</v>
      </c>
      <c r="Q37" s="322" t="s">
        <v>560</v>
      </c>
    </row>
    <row r="38" spans="1:17" ht="50.1" hidden="1" customHeight="1" x14ac:dyDescent="0.25">
      <c r="A38" s="100" t="s">
        <v>152</v>
      </c>
      <c r="B38" s="337"/>
      <c r="C38" s="413"/>
      <c r="D38" s="244"/>
      <c r="E38" s="244"/>
      <c r="F38" s="244"/>
      <c r="G38" s="244"/>
      <c r="H38" s="434"/>
      <c r="I38" s="245"/>
      <c r="J38" s="245"/>
      <c r="K38" s="337"/>
      <c r="L38" s="249"/>
      <c r="M38" s="250"/>
      <c r="N38" s="98" t="e">
        <f t="shared" si="0"/>
        <v>#DIV/0!</v>
      </c>
      <c r="O38" s="321">
        <f>FŐLAP!$E$8</f>
        <v>0</v>
      </c>
      <c r="P38" s="320">
        <f>FŐLAP!$C$10</f>
        <v>0</v>
      </c>
      <c r="Q38" s="322" t="s">
        <v>560</v>
      </c>
    </row>
    <row r="39" spans="1:17" ht="50.1" hidden="1" customHeight="1" x14ac:dyDescent="0.25">
      <c r="A39" s="100" t="s">
        <v>153</v>
      </c>
      <c r="B39" s="337"/>
      <c r="C39" s="413"/>
      <c r="D39" s="244"/>
      <c r="E39" s="244"/>
      <c r="F39" s="244"/>
      <c r="G39" s="244"/>
      <c r="H39" s="434"/>
      <c r="I39" s="245"/>
      <c r="J39" s="245"/>
      <c r="K39" s="337"/>
      <c r="L39" s="249"/>
      <c r="M39" s="250"/>
      <c r="N39" s="98" t="e">
        <f t="shared" si="0"/>
        <v>#DIV/0!</v>
      </c>
      <c r="O39" s="321">
        <f>FŐLAP!$E$8</f>
        <v>0</v>
      </c>
      <c r="P39" s="320">
        <f>FŐLAP!$C$10</f>
        <v>0</v>
      </c>
      <c r="Q39" s="322" t="s">
        <v>560</v>
      </c>
    </row>
    <row r="40" spans="1:17" ht="50.1" hidden="1" customHeight="1" x14ac:dyDescent="0.25">
      <c r="A40" s="101" t="s">
        <v>154</v>
      </c>
      <c r="B40" s="337"/>
      <c r="C40" s="413"/>
      <c r="D40" s="244"/>
      <c r="E40" s="244"/>
      <c r="F40" s="244"/>
      <c r="G40" s="244"/>
      <c r="H40" s="434"/>
      <c r="I40" s="245"/>
      <c r="J40" s="245"/>
      <c r="K40" s="337"/>
      <c r="L40" s="249"/>
      <c r="M40" s="250"/>
      <c r="N40" s="98" t="e">
        <f t="shared" si="0"/>
        <v>#DIV/0!</v>
      </c>
      <c r="O40" s="321">
        <f>FŐLAP!$E$8</f>
        <v>0</v>
      </c>
      <c r="P40" s="320">
        <f>FŐLAP!$C$10</f>
        <v>0</v>
      </c>
      <c r="Q40" s="322" t="s">
        <v>560</v>
      </c>
    </row>
    <row r="41" spans="1:17" ht="50.1" hidden="1" customHeight="1" x14ac:dyDescent="0.25">
      <c r="A41" s="100" t="s">
        <v>155</v>
      </c>
      <c r="B41" s="337"/>
      <c r="C41" s="413"/>
      <c r="D41" s="244"/>
      <c r="E41" s="244"/>
      <c r="F41" s="244"/>
      <c r="G41" s="244"/>
      <c r="H41" s="434"/>
      <c r="I41" s="245"/>
      <c r="J41" s="245"/>
      <c r="K41" s="337"/>
      <c r="L41" s="249"/>
      <c r="M41" s="250"/>
      <c r="N41" s="98" t="e">
        <f t="shared" si="0"/>
        <v>#DIV/0!</v>
      </c>
      <c r="O41" s="321">
        <f>FŐLAP!$E$8</f>
        <v>0</v>
      </c>
      <c r="P41" s="320">
        <f>FŐLAP!$C$10</f>
        <v>0</v>
      </c>
      <c r="Q41" s="322" t="s">
        <v>560</v>
      </c>
    </row>
    <row r="42" spans="1:17" ht="50.1" hidden="1" customHeight="1" x14ac:dyDescent="0.25">
      <c r="A42" s="100" t="s">
        <v>156</v>
      </c>
      <c r="B42" s="337"/>
      <c r="C42" s="413"/>
      <c r="D42" s="244"/>
      <c r="E42" s="244"/>
      <c r="F42" s="244"/>
      <c r="G42" s="244"/>
      <c r="H42" s="434"/>
      <c r="I42" s="245"/>
      <c r="J42" s="245"/>
      <c r="K42" s="337"/>
      <c r="L42" s="249"/>
      <c r="M42" s="250"/>
      <c r="N42" s="98" t="e">
        <f t="shared" si="0"/>
        <v>#DIV/0!</v>
      </c>
      <c r="O42" s="321">
        <f>FŐLAP!$E$8</f>
        <v>0</v>
      </c>
      <c r="P42" s="320">
        <f>FŐLAP!$C$10</f>
        <v>0</v>
      </c>
      <c r="Q42" s="322" t="s">
        <v>560</v>
      </c>
    </row>
    <row r="43" spans="1:17" ht="50.1" hidden="1" customHeight="1" x14ac:dyDescent="0.25">
      <c r="A43" s="100" t="s">
        <v>157</v>
      </c>
      <c r="B43" s="337"/>
      <c r="C43" s="413"/>
      <c r="D43" s="244"/>
      <c r="E43" s="244"/>
      <c r="F43" s="244"/>
      <c r="G43" s="244"/>
      <c r="H43" s="434"/>
      <c r="I43" s="245"/>
      <c r="J43" s="245"/>
      <c r="K43" s="337"/>
      <c r="L43" s="249"/>
      <c r="M43" s="250"/>
      <c r="N43" s="98" t="e">
        <f t="shared" si="0"/>
        <v>#DIV/0!</v>
      </c>
      <c r="O43" s="321">
        <f>FŐLAP!$E$8</f>
        <v>0</v>
      </c>
      <c r="P43" s="320">
        <f>FŐLAP!$C$10</f>
        <v>0</v>
      </c>
      <c r="Q43" s="322" t="s">
        <v>560</v>
      </c>
    </row>
    <row r="44" spans="1:17" ht="50.1" hidden="1" customHeight="1" x14ac:dyDescent="0.25">
      <c r="A44" s="100" t="s">
        <v>158</v>
      </c>
      <c r="B44" s="337"/>
      <c r="C44" s="413"/>
      <c r="D44" s="244"/>
      <c r="E44" s="244"/>
      <c r="F44" s="244"/>
      <c r="G44" s="244"/>
      <c r="H44" s="434"/>
      <c r="I44" s="245"/>
      <c r="J44" s="245"/>
      <c r="K44" s="337"/>
      <c r="L44" s="249"/>
      <c r="M44" s="250"/>
      <c r="N44" s="98" t="e">
        <f t="shared" si="0"/>
        <v>#DIV/0!</v>
      </c>
      <c r="O44" s="321">
        <f>FŐLAP!$E$8</f>
        <v>0</v>
      </c>
      <c r="P44" s="320">
        <f>FŐLAP!$C$10</f>
        <v>0</v>
      </c>
      <c r="Q44" s="322" t="s">
        <v>560</v>
      </c>
    </row>
    <row r="45" spans="1:17" ht="50.1" hidden="1" customHeight="1" x14ac:dyDescent="0.25">
      <c r="A45" s="101" t="s">
        <v>159</v>
      </c>
      <c r="B45" s="337"/>
      <c r="C45" s="413"/>
      <c r="D45" s="244"/>
      <c r="E45" s="244"/>
      <c r="F45" s="244"/>
      <c r="G45" s="244"/>
      <c r="H45" s="434"/>
      <c r="I45" s="245"/>
      <c r="J45" s="245"/>
      <c r="K45" s="337"/>
      <c r="L45" s="249"/>
      <c r="M45" s="250"/>
      <c r="N45" s="98" t="e">
        <f t="shared" si="0"/>
        <v>#DIV/0!</v>
      </c>
      <c r="O45" s="321">
        <f>FŐLAP!$E$8</f>
        <v>0</v>
      </c>
      <c r="P45" s="320">
        <f>FŐLAP!$C$10</f>
        <v>0</v>
      </c>
      <c r="Q45" s="322" t="s">
        <v>560</v>
      </c>
    </row>
    <row r="46" spans="1:17" ht="50.1" hidden="1" customHeight="1" x14ac:dyDescent="0.25">
      <c r="A46" s="100" t="s">
        <v>160</v>
      </c>
      <c r="B46" s="337"/>
      <c r="C46" s="413"/>
      <c r="D46" s="244"/>
      <c r="E46" s="244"/>
      <c r="F46" s="244"/>
      <c r="G46" s="244"/>
      <c r="H46" s="434"/>
      <c r="I46" s="245"/>
      <c r="J46" s="245"/>
      <c r="K46" s="337"/>
      <c r="L46" s="249"/>
      <c r="M46" s="250"/>
      <c r="N46" s="98" t="e">
        <f t="shared" si="0"/>
        <v>#DIV/0!</v>
      </c>
      <c r="O46" s="321">
        <f>FŐLAP!$E$8</f>
        <v>0</v>
      </c>
      <c r="P46" s="320">
        <f>FŐLAP!$C$10</f>
        <v>0</v>
      </c>
      <c r="Q46" s="322" t="s">
        <v>560</v>
      </c>
    </row>
    <row r="47" spans="1:17" ht="50.1" hidden="1" customHeight="1" x14ac:dyDescent="0.25">
      <c r="A47" s="100" t="s">
        <v>161</v>
      </c>
      <c r="B47" s="337"/>
      <c r="C47" s="413"/>
      <c r="D47" s="244"/>
      <c r="E47" s="244"/>
      <c r="F47" s="244"/>
      <c r="G47" s="244"/>
      <c r="H47" s="434"/>
      <c r="I47" s="245"/>
      <c r="J47" s="245"/>
      <c r="K47" s="337"/>
      <c r="L47" s="249"/>
      <c r="M47" s="250"/>
      <c r="N47" s="98" t="e">
        <f t="shared" si="0"/>
        <v>#DIV/0!</v>
      </c>
      <c r="O47" s="321">
        <f>FŐLAP!$E$8</f>
        <v>0</v>
      </c>
      <c r="P47" s="320">
        <f>FŐLAP!$C$10</f>
        <v>0</v>
      </c>
      <c r="Q47" s="322" t="s">
        <v>560</v>
      </c>
    </row>
    <row r="48" spans="1:17" ht="50.1" hidden="1" customHeight="1" collapsed="1" x14ac:dyDescent="0.25">
      <c r="A48" s="101" t="s">
        <v>162</v>
      </c>
      <c r="B48" s="337"/>
      <c r="C48" s="413"/>
      <c r="D48" s="244"/>
      <c r="E48" s="244"/>
      <c r="F48" s="244"/>
      <c r="G48" s="244"/>
      <c r="H48" s="434"/>
      <c r="I48" s="245"/>
      <c r="J48" s="245"/>
      <c r="K48" s="337"/>
      <c r="L48" s="249"/>
      <c r="M48" s="250"/>
      <c r="N48" s="98" t="e">
        <f t="shared" si="0"/>
        <v>#DIV/0!</v>
      </c>
      <c r="O48" s="321">
        <f>FŐLAP!$E$8</f>
        <v>0</v>
      </c>
      <c r="P48" s="320">
        <f>FŐLAP!$C$10</f>
        <v>0</v>
      </c>
      <c r="Q48" s="322" t="s">
        <v>560</v>
      </c>
    </row>
    <row r="49" spans="1:17" ht="50.1" hidden="1" customHeight="1" x14ac:dyDescent="0.25">
      <c r="A49" s="100" t="s">
        <v>163</v>
      </c>
      <c r="B49" s="337"/>
      <c r="C49" s="413"/>
      <c r="D49" s="244"/>
      <c r="E49" s="244"/>
      <c r="F49" s="244"/>
      <c r="G49" s="244"/>
      <c r="H49" s="434"/>
      <c r="I49" s="245"/>
      <c r="J49" s="245"/>
      <c r="K49" s="337"/>
      <c r="L49" s="249"/>
      <c r="M49" s="250"/>
      <c r="N49" s="98" t="e">
        <f t="shared" si="0"/>
        <v>#DIV/0!</v>
      </c>
      <c r="O49" s="321">
        <f>FŐLAP!$E$8</f>
        <v>0</v>
      </c>
      <c r="P49" s="320">
        <f>FŐLAP!$C$10</f>
        <v>0</v>
      </c>
      <c r="Q49" s="322" t="s">
        <v>560</v>
      </c>
    </row>
    <row r="50" spans="1:17" ht="50.1" hidden="1" customHeight="1" x14ac:dyDescent="0.25">
      <c r="A50" s="100" t="s">
        <v>164</v>
      </c>
      <c r="B50" s="337"/>
      <c r="C50" s="413"/>
      <c r="D50" s="244"/>
      <c r="E50" s="244"/>
      <c r="F50" s="244"/>
      <c r="G50" s="244"/>
      <c r="H50" s="434"/>
      <c r="I50" s="245"/>
      <c r="J50" s="245"/>
      <c r="K50" s="337"/>
      <c r="L50" s="249"/>
      <c r="M50" s="250"/>
      <c r="N50" s="98" t="e">
        <f t="shared" si="0"/>
        <v>#DIV/0!</v>
      </c>
      <c r="O50" s="321">
        <f>FŐLAP!$E$8</f>
        <v>0</v>
      </c>
      <c r="P50" s="320">
        <f>FŐLAP!$C$10</f>
        <v>0</v>
      </c>
      <c r="Q50" s="322" t="s">
        <v>560</v>
      </c>
    </row>
    <row r="51" spans="1:17" ht="50.1" hidden="1" customHeight="1" x14ac:dyDescent="0.25">
      <c r="A51" s="101" t="s">
        <v>165</v>
      </c>
      <c r="B51" s="337"/>
      <c r="C51" s="413"/>
      <c r="D51" s="244"/>
      <c r="E51" s="244"/>
      <c r="F51" s="244"/>
      <c r="G51" s="244"/>
      <c r="H51" s="434"/>
      <c r="I51" s="245"/>
      <c r="J51" s="245"/>
      <c r="K51" s="337"/>
      <c r="L51" s="249"/>
      <c r="M51" s="250"/>
      <c r="N51" s="98" t="e">
        <f t="shared" si="0"/>
        <v>#DIV/0!</v>
      </c>
      <c r="O51" s="321">
        <f>FŐLAP!$E$8</f>
        <v>0</v>
      </c>
      <c r="P51" s="320">
        <f>FŐLAP!$C$10</f>
        <v>0</v>
      </c>
      <c r="Q51" s="322" t="s">
        <v>560</v>
      </c>
    </row>
    <row r="52" spans="1:17" ht="50.1" hidden="1" customHeight="1" x14ac:dyDescent="0.25">
      <c r="A52" s="100" t="s">
        <v>166</v>
      </c>
      <c r="B52" s="337"/>
      <c r="C52" s="413"/>
      <c r="D52" s="244"/>
      <c r="E52" s="244"/>
      <c r="F52" s="244"/>
      <c r="G52" s="244"/>
      <c r="H52" s="434"/>
      <c r="I52" s="245"/>
      <c r="J52" s="245"/>
      <c r="K52" s="337"/>
      <c r="L52" s="249"/>
      <c r="M52" s="250"/>
      <c r="N52" s="98" t="e">
        <f t="shared" si="0"/>
        <v>#DIV/0!</v>
      </c>
      <c r="O52" s="321">
        <f>FŐLAP!$E$8</f>
        <v>0</v>
      </c>
      <c r="P52" s="320">
        <f>FŐLAP!$C$10</f>
        <v>0</v>
      </c>
      <c r="Q52" s="322" t="s">
        <v>560</v>
      </c>
    </row>
    <row r="53" spans="1:17" ht="50.1" hidden="1" customHeight="1" x14ac:dyDescent="0.25">
      <c r="A53" s="100" t="s">
        <v>167</v>
      </c>
      <c r="B53" s="337"/>
      <c r="C53" s="413"/>
      <c r="D53" s="244"/>
      <c r="E53" s="244"/>
      <c r="F53" s="244"/>
      <c r="G53" s="244"/>
      <c r="H53" s="434"/>
      <c r="I53" s="245"/>
      <c r="J53" s="245"/>
      <c r="K53" s="337"/>
      <c r="L53" s="249"/>
      <c r="M53" s="250"/>
      <c r="N53" s="98" t="e">
        <f t="shared" si="0"/>
        <v>#DIV/0!</v>
      </c>
      <c r="O53" s="321">
        <f>FŐLAP!$E$8</f>
        <v>0</v>
      </c>
      <c r="P53" s="320">
        <f>FŐLAP!$C$10</f>
        <v>0</v>
      </c>
      <c r="Q53" s="322" t="s">
        <v>560</v>
      </c>
    </row>
    <row r="54" spans="1:17" ht="50.1" hidden="1" customHeight="1" x14ac:dyDescent="0.25">
      <c r="A54" s="101" t="s">
        <v>168</v>
      </c>
      <c r="B54" s="337"/>
      <c r="C54" s="413"/>
      <c r="D54" s="244"/>
      <c r="E54" s="244"/>
      <c r="F54" s="244"/>
      <c r="G54" s="244"/>
      <c r="H54" s="434"/>
      <c r="I54" s="245"/>
      <c r="J54" s="245"/>
      <c r="K54" s="337"/>
      <c r="L54" s="249"/>
      <c r="M54" s="250"/>
      <c r="N54" s="98" t="e">
        <f t="shared" si="0"/>
        <v>#DIV/0!</v>
      </c>
      <c r="O54" s="321">
        <f>FŐLAP!$E$8</f>
        <v>0</v>
      </c>
      <c r="P54" s="320">
        <f>FŐLAP!$C$10</f>
        <v>0</v>
      </c>
      <c r="Q54" s="322" t="s">
        <v>560</v>
      </c>
    </row>
    <row r="55" spans="1:17" ht="50.1" hidden="1" customHeight="1" x14ac:dyDescent="0.25">
      <c r="A55" s="100" t="s">
        <v>169</v>
      </c>
      <c r="B55" s="337"/>
      <c r="C55" s="413"/>
      <c r="D55" s="244"/>
      <c r="E55" s="244"/>
      <c r="F55" s="244"/>
      <c r="G55" s="244"/>
      <c r="H55" s="434"/>
      <c r="I55" s="245"/>
      <c r="J55" s="245"/>
      <c r="K55" s="337"/>
      <c r="L55" s="249"/>
      <c r="M55" s="250"/>
      <c r="N55" s="98" t="e">
        <f t="shared" si="0"/>
        <v>#DIV/0!</v>
      </c>
      <c r="O55" s="321">
        <f>FŐLAP!$E$8</f>
        <v>0</v>
      </c>
      <c r="P55" s="320">
        <f>FŐLAP!$C$10</f>
        <v>0</v>
      </c>
      <c r="Q55" s="322" t="s">
        <v>560</v>
      </c>
    </row>
    <row r="56" spans="1:17" ht="50.1" hidden="1" customHeight="1" x14ac:dyDescent="0.25">
      <c r="A56" s="100" t="s">
        <v>170</v>
      </c>
      <c r="B56" s="337"/>
      <c r="C56" s="413"/>
      <c r="D56" s="244"/>
      <c r="E56" s="244"/>
      <c r="F56" s="244"/>
      <c r="G56" s="244"/>
      <c r="H56" s="434"/>
      <c r="I56" s="245"/>
      <c r="J56" s="245"/>
      <c r="K56" s="337"/>
      <c r="L56" s="249"/>
      <c r="M56" s="250"/>
      <c r="N56" s="98" t="e">
        <f t="shared" si="0"/>
        <v>#DIV/0!</v>
      </c>
      <c r="O56" s="321">
        <f>FŐLAP!$E$8</f>
        <v>0</v>
      </c>
      <c r="P56" s="320">
        <f>FŐLAP!$C$10</f>
        <v>0</v>
      </c>
      <c r="Q56" s="322" t="s">
        <v>560</v>
      </c>
    </row>
    <row r="57" spans="1:17" ht="50.1" hidden="1" customHeight="1" x14ac:dyDescent="0.25">
      <c r="A57" s="101" t="s">
        <v>171</v>
      </c>
      <c r="B57" s="337"/>
      <c r="C57" s="413"/>
      <c r="D57" s="244"/>
      <c r="E57" s="244"/>
      <c r="F57" s="244"/>
      <c r="G57" s="244"/>
      <c r="H57" s="434"/>
      <c r="I57" s="245"/>
      <c r="J57" s="245"/>
      <c r="K57" s="337"/>
      <c r="L57" s="249"/>
      <c r="M57" s="250"/>
      <c r="N57" s="98" t="e">
        <f t="shared" si="0"/>
        <v>#DIV/0!</v>
      </c>
      <c r="O57" s="321">
        <f>FŐLAP!$E$8</f>
        <v>0</v>
      </c>
      <c r="P57" s="320">
        <f>FŐLAP!$C$10</f>
        <v>0</v>
      </c>
      <c r="Q57" s="322" t="s">
        <v>560</v>
      </c>
    </row>
    <row r="58" spans="1:17" ht="50.1" hidden="1" customHeight="1" x14ac:dyDescent="0.25">
      <c r="A58" s="100" t="s">
        <v>172</v>
      </c>
      <c r="B58" s="337"/>
      <c r="C58" s="413"/>
      <c r="D58" s="244"/>
      <c r="E58" s="244"/>
      <c r="F58" s="244"/>
      <c r="G58" s="244"/>
      <c r="H58" s="434"/>
      <c r="I58" s="245"/>
      <c r="J58" s="245"/>
      <c r="K58" s="337"/>
      <c r="L58" s="249"/>
      <c r="M58" s="250"/>
      <c r="N58" s="98" t="e">
        <f t="shared" si="0"/>
        <v>#DIV/0!</v>
      </c>
      <c r="O58" s="321">
        <f>FŐLAP!$E$8</f>
        <v>0</v>
      </c>
      <c r="P58" s="320">
        <f>FŐLAP!$C$10</f>
        <v>0</v>
      </c>
      <c r="Q58" s="322" t="s">
        <v>560</v>
      </c>
    </row>
    <row r="59" spans="1:17" ht="50.1" hidden="1" customHeight="1" collapsed="1" x14ac:dyDescent="0.25">
      <c r="A59" s="100" t="s">
        <v>173</v>
      </c>
      <c r="B59" s="337"/>
      <c r="C59" s="413"/>
      <c r="D59" s="244"/>
      <c r="E59" s="244"/>
      <c r="F59" s="244"/>
      <c r="G59" s="244"/>
      <c r="H59" s="434"/>
      <c r="I59" s="245"/>
      <c r="J59" s="245"/>
      <c r="K59" s="337"/>
      <c r="L59" s="249"/>
      <c r="M59" s="250"/>
      <c r="N59" s="98" t="e">
        <f t="shared" si="0"/>
        <v>#DIV/0!</v>
      </c>
      <c r="O59" s="321">
        <f>FŐLAP!$E$8</f>
        <v>0</v>
      </c>
      <c r="P59" s="320">
        <f>FŐLAP!$C$10</f>
        <v>0</v>
      </c>
      <c r="Q59" s="322" t="s">
        <v>560</v>
      </c>
    </row>
    <row r="60" spans="1:17" ht="50.1" hidden="1" customHeight="1" x14ac:dyDescent="0.25">
      <c r="A60" s="100" t="s">
        <v>174</v>
      </c>
      <c r="B60" s="337"/>
      <c r="C60" s="413"/>
      <c r="D60" s="244"/>
      <c r="E60" s="244"/>
      <c r="F60" s="244"/>
      <c r="G60" s="244"/>
      <c r="H60" s="434"/>
      <c r="I60" s="245"/>
      <c r="J60" s="245"/>
      <c r="K60" s="337"/>
      <c r="L60" s="249"/>
      <c r="M60" s="250"/>
      <c r="N60" s="98" t="e">
        <f t="shared" si="0"/>
        <v>#DIV/0!</v>
      </c>
      <c r="O60" s="321">
        <f>FŐLAP!$E$8</f>
        <v>0</v>
      </c>
      <c r="P60" s="320">
        <f>FŐLAP!$C$10</f>
        <v>0</v>
      </c>
      <c r="Q60" s="322" t="s">
        <v>560</v>
      </c>
    </row>
    <row r="61" spans="1:17" ht="50.1" hidden="1" customHeight="1" x14ac:dyDescent="0.25">
      <c r="A61" s="100" t="s">
        <v>175</v>
      </c>
      <c r="B61" s="337"/>
      <c r="C61" s="413"/>
      <c r="D61" s="244"/>
      <c r="E61" s="244"/>
      <c r="F61" s="244"/>
      <c r="G61" s="244"/>
      <c r="H61" s="434"/>
      <c r="I61" s="245"/>
      <c r="J61" s="245"/>
      <c r="K61" s="337"/>
      <c r="L61" s="249"/>
      <c r="M61" s="250"/>
      <c r="N61" s="98" t="e">
        <f t="shared" si="0"/>
        <v>#DIV/0!</v>
      </c>
      <c r="O61" s="321">
        <f>FŐLAP!$E$8</f>
        <v>0</v>
      </c>
      <c r="P61" s="320">
        <f>FŐLAP!$C$10</f>
        <v>0</v>
      </c>
      <c r="Q61" s="322" t="s">
        <v>560</v>
      </c>
    </row>
    <row r="62" spans="1:17" ht="50.1" hidden="1" customHeight="1" x14ac:dyDescent="0.25">
      <c r="A62" s="101" t="s">
        <v>176</v>
      </c>
      <c r="B62" s="337"/>
      <c r="C62" s="413"/>
      <c r="D62" s="244"/>
      <c r="E62" s="244"/>
      <c r="F62" s="244"/>
      <c r="G62" s="244"/>
      <c r="H62" s="434"/>
      <c r="I62" s="245"/>
      <c r="J62" s="245"/>
      <c r="K62" s="337"/>
      <c r="L62" s="249"/>
      <c r="M62" s="250"/>
      <c r="N62" s="98" t="e">
        <f t="shared" si="0"/>
        <v>#DIV/0!</v>
      </c>
      <c r="O62" s="321">
        <f>FŐLAP!$E$8</f>
        <v>0</v>
      </c>
      <c r="P62" s="320">
        <f>FŐLAP!$C$10</f>
        <v>0</v>
      </c>
      <c r="Q62" s="322" t="s">
        <v>560</v>
      </c>
    </row>
    <row r="63" spans="1:17" ht="50.1" hidden="1" customHeight="1" x14ac:dyDescent="0.25">
      <c r="A63" s="100" t="s">
        <v>177</v>
      </c>
      <c r="B63" s="337"/>
      <c r="C63" s="413"/>
      <c r="D63" s="244"/>
      <c r="E63" s="244"/>
      <c r="F63" s="244"/>
      <c r="G63" s="244"/>
      <c r="H63" s="434"/>
      <c r="I63" s="245"/>
      <c r="J63" s="245"/>
      <c r="K63" s="337"/>
      <c r="L63" s="249"/>
      <c r="M63" s="250"/>
      <c r="N63" s="98" t="e">
        <f t="shared" si="0"/>
        <v>#DIV/0!</v>
      </c>
      <c r="O63" s="321">
        <f>FŐLAP!$E$8</f>
        <v>0</v>
      </c>
      <c r="P63" s="320">
        <f>FŐLAP!$C$10</f>
        <v>0</v>
      </c>
      <c r="Q63" s="322" t="s">
        <v>560</v>
      </c>
    </row>
    <row r="64" spans="1:17" ht="50.1" hidden="1" customHeight="1" x14ac:dyDescent="0.25">
      <c r="A64" s="100" t="s">
        <v>178</v>
      </c>
      <c r="B64" s="337"/>
      <c r="C64" s="413"/>
      <c r="D64" s="244"/>
      <c r="E64" s="244"/>
      <c r="F64" s="244"/>
      <c r="G64" s="244"/>
      <c r="H64" s="434"/>
      <c r="I64" s="245"/>
      <c r="J64" s="245"/>
      <c r="K64" s="337"/>
      <c r="L64" s="249"/>
      <c r="M64" s="250"/>
      <c r="N64" s="98" t="e">
        <f t="shared" si="0"/>
        <v>#DIV/0!</v>
      </c>
      <c r="O64" s="321">
        <f>FŐLAP!$E$8</f>
        <v>0</v>
      </c>
      <c r="P64" s="320">
        <f>FŐLAP!$C$10</f>
        <v>0</v>
      </c>
      <c r="Q64" s="322" t="s">
        <v>560</v>
      </c>
    </row>
    <row r="65" spans="1:17" ht="50.1" hidden="1" customHeight="1" x14ac:dyDescent="0.25">
      <c r="A65" s="101" t="s">
        <v>179</v>
      </c>
      <c r="B65" s="337"/>
      <c r="C65" s="413"/>
      <c r="D65" s="244"/>
      <c r="E65" s="244"/>
      <c r="F65" s="244"/>
      <c r="G65" s="244"/>
      <c r="H65" s="434"/>
      <c r="I65" s="245"/>
      <c r="J65" s="245"/>
      <c r="K65" s="337"/>
      <c r="L65" s="249"/>
      <c r="M65" s="250"/>
      <c r="N65" s="98" t="e">
        <f t="shared" si="0"/>
        <v>#DIV/0!</v>
      </c>
      <c r="O65" s="321">
        <f>FŐLAP!$E$8</f>
        <v>0</v>
      </c>
      <c r="P65" s="320">
        <f>FŐLAP!$C$10</f>
        <v>0</v>
      </c>
      <c r="Q65" s="322" t="s">
        <v>560</v>
      </c>
    </row>
    <row r="66" spans="1:17" ht="50.1" hidden="1" customHeight="1" x14ac:dyDescent="0.25">
      <c r="A66" s="100" t="s">
        <v>180</v>
      </c>
      <c r="B66" s="337"/>
      <c r="C66" s="413"/>
      <c r="D66" s="244"/>
      <c r="E66" s="244"/>
      <c r="F66" s="244"/>
      <c r="G66" s="244"/>
      <c r="H66" s="434"/>
      <c r="I66" s="245"/>
      <c r="J66" s="245"/>
      <c r="K66" s="337"/>
      <c r="L66" s="249"/>
      <c r="M66" s="250"/>
      <c r="N66" s="98" t="e">
        <f t="shared" si="0"/>
        <v>#DIV/0!</v>
      </c>
      <c r="O66" s="321">
        <f>FŐLAP!$E$8</f>
        <v>0</v>
      </c>
      <c r="P66" s="320">
        <f>FŐLAP!$C$10</f>
        <v>0</v>
      </c>
      <c r="Q66" s="322" t="s">
        <v>560</v>
      </c>
    </row>
    <row r="67" spans="1:17" ht="50.1" hidden="1" customHeight="1" x14ac:dyDescent="0.25">
      <c r="A67" s="100" t="s">
        <v>181</v>
      </c>
      <c r="B67" s="337"/>
      <c r="C67" s="413"/>
      <c r="D67" s="244"/>
      <c r="E67" s="244"/>
      <c r="F67" s="244"/>
      <c r="G67" s="244"/>
      <c r="H67" s="434"/>
      <c r="I67" s="245"/>
      <c r="J67" s="245"/>
      <c r="K67" s="337"/>
      <c r="L67" s="249"/>
      <c r="M67" s="250"/>
      <c r="N67" s="98" t="e">
        <f t="shared" si="0"/>
        <v>#DIV/0!</v>
      </c>
      <c r="O67" s="321">
        <f>FŐLAP!$E$8</f>
        <v>0</v>
      </c>
      <c r="P67" s="320">
        <f>FŐLAP!$C$10</f>
        <v>0</v>
      </c>
      <c r="Q67" s="322" t="s">
        <v>560</v>
      </c>
    </row>
    <row r="68" spans="1:17" ht="50.1" hidden="1" customHeight="1" x14ac:dyDescent="0.25">
      <c r="A68" s="101" t="s">
        <v>182</v>
      </c>
      <c r="B68" s="337"/>
      <c r="C68" s="413"/>
      <c r="D68" s="244"/>
      <c r="E68" s="244"/>
      <c r="F68" s="244"/>
      <c r="G68" s="244"/>
      <c r="H68" s="434"/>
      <c r="I68" s="245"/>
      <c r="J68" s="245"/>
      <c r="K68" s="337"/>
      <c r="L68" s="249"/>
      <c r="M68" s="250"/>
      <c r="N68" s="98" t="e">
        <f t="shared" si="0"/>
        <v>#DIV/0!</v>
      </c>
      <c r="O68" s="321">
        <f>FŐLAP!$E$8</f>
        <v>0</v>
      </c>
      <c r="P68" s="320">
        <f>FŐLAP!$C$10</f>
        <v>0</v>
      </c>
      <c r="Q68" s="322" t="s">
        <v>560</v>
      </c>
    </row>
    <row r="69" spans="1:17" ht="50.1" hidden="1" customHeight="1" x14ac:dyDescent="0.25">
      <c r="A69" s="100" t="s">
        <v>183</v>
      </c>
      <c r="B69" s="337"/>
      <c r="C69" s="413"/>
      <c r="D69" s="244"/>
      <c r="E69" s="244"/>
      <c r="F69" s="244"/>
      <c r="G69" s="244"/>
      <c r="H69" s="434"/>
      <c r="I69" s="245"/>
      <c r="J69" s="245"/>
      <c r="K69" s="337"/>
      <c r="L69" s="249"/>
      <c r="M69" s="250"/>
      <c r="N69" s="98" t="e">
        <f t="shared" si="0"/>
        <v>#DIV/0!</v>
      </c>
      <c r="O69" s="321">
        <f>FŐLAP!$E$8</f>
        <v>0</v>
      </c>
      <c r="P69" s="320">
        <f>FŐLAP!$C$10</f>
        <v>0</v>
      </c>
      <c r="Q69" s="322" t="s">
        <v>560</v>
      </c>
    </row>
    <row r="70" spans="1:17" ht="50.1" hidden="1" customHeight="1" collapsed="1" x14ac:dyDescent="0.25">
      <c r="A70" s="100" t="s">
        <v>184</v>
      </c>
      <c r="B70" s="337"/>
      <c r="C70" s="413"/>
      <c r="D70" s="244"/>
      <c r="E70" s="244"/>
      <c r="F70" s="244"/>
      <c r="G70" s="244"/>
      <c r="H70" s="434"/>
      <c r="I70" s="245"/>
      <c r="J70" s="245"/>
      <c r="K70" s="337"/>
      <c r="L70" s="249"/>
      <c r="M70" s="250"/>
      <c r="N70" s="98" t="e">
        <f t="shared" si="0"/>
        <v>#DIV/0!</v>
      </c>
      <c r="O70" s="321">
        <f>FŐLAP!$E$8</f>
        <v>0</v>
      </c>
      <c r="P70" s="320">
        <f>FŐLAP!$C$10</f>
        <v>0</v>
      </c>
      <c r="Q70" s="322" t="s">
        <v>560</v>
      </c>
    </row>
    <row r="71" spans="1:17" ht="50.1" hidden="1" customHeight="1" x14ac:dyDescent="0.25">
      <c r="A71" s="101" t="s">
        <v>185</v>
      </c>
      <c r="B71" s="337"/>
      <c r="C71" s="413"/>
      <c r="D71" s="244"/>
      <c r="E71" s="244"/>
      <c r="F71" s="244"/>
      <c r="G71" s="244"/>
      <c r="H71" s="434"/>
      <c r="I71" s="245"/>
      <c r="J71" s="245"/>
      <c r="K71" s="337"/>
      <c r="L71" s="249"/>
      <c r="M71" s="250"/>
      <c r="N71" s="98" t="e">
        <f t="shared" si="0"/>
        <v>#DIV/0!</v>
      </c>
      <c r="O71" s="321">
        <f>FŐLAP!$E$8</f>
        <v>0</v>
      </c>
      <c r="P71" s="320">
        <f>FŐLAP!$C$10</f>
        <v>0</v>
      </c>
      <c r="Q71" s="322" t="s">
        <v>560</v>
      </c>
    </row>
    <row r="72" spans="1:17" ht="50.1" hidden="1" customHeight="1" x14ac:dyDescent="0.25">
      <c r="A72" s="100" t="s">
        <v>186</v>
      </c>
      <c r="B72" s="337"/>
      <c r="C72" s="413"/>
      <c r="D72" s="244"/>
      <c r="E72" s="244"/>
      <c r="F72" s="244"/>
      <c r="G72" s="244"/>
      <c r="H72" s="434"/>
      <c r="I72" s="245"/>
      <c r="J72" s="245"/>
      <c r="K72" s="337"/>
      <c r="L72" s="249"/>
      <c r="M72" s="250"/>
      <c r="N72" s="98" t="e">
        <f t="shared" si="0"/>
        <v>#DIV/0!</v>
      </c>
      <c r="O72" s="321">
        <f>FŐLAP!$E$8</f>
        <v>0</v>
      </c>
      <c r="P72" s="320">
        <f>FŐLAP!$C$10</f>
        <v>0</v>
      </c>
      <c r="Q72" s="322" t="s">
        <v>560</v>
      </c>
    </row>
    <row r="73" spans="1:17" ht="50.1" hidden="1" customHeight="1" x14ac:dyDescent="0.25">
      <c r="A73" s="100" t="s">
        <v>187</v>
      </c>
      <c r="B73" s="337"/>
      <c r="C73" s="413"/>
      <c r="D73" s="244"/>
      <c r="E73" s="244"/>
      <c r="F73" s="244"/>
      <c r="G73" s="244"/>
      <c r="H73" s="434"/>
      <c r="I73" s="245"/>
      <c r="J73" s="245"/>
      <c r="K73" s="337"/>
      <c r="L73" s="249"/>
      <c r="M73" s="250"/>
      <c r="N73" s="98" t="e">
        <f t="shared" si="0"/>
        <v>#DIV/0!</v>
      </c>
      <c r="O73" s="321">
        <f>FŐLAP!$E$8</f>
        <v>0</v>
      </c>
      <c r="P73" s="320">
        <f>FŐLAP!$C$10</f>
        <v>0</v>
      </c>
      <c r="Q73" s="322" t="s">
        <v>560</v>
      </c>
    </row>
    <row r="74" spans="1:17" ht="50.1" hidden="1" customHeight="1" x14ac:dyDescent="0.25">
      <c r="A74" s="101" t="s">
        <v>188</v>
      </c>
      <c r="B74" s="337"/>
      <c r="C74" s="413"/>
      <c r="D74" s="244"/>
      <c r="E74" s="244"/>
      <c r="F74" s="244"/>
      <c r="G74" s="244"/>
      <c r="H74" s="434"/>
      <c r="I74" s="245"/>
      <c r="J74" s="245"/>
      <c r="K74" s="337"/>
      <c r="L74" s="249"/>
      <c r="M74" s="250"/>
      <c r="N74" s="98" t="e">
        <f t="shared" ref="N74:N137" si="1">IF(M74&lt;0,0,1-(M74/L74))</f>
        <v>#DIV/0!</v>
      </c>
      <c r="O74" s="321">
        <f>FŐLAP!$E$8</f>
        <v>0</v>
      </c>
      <c r="P74" s="320">
        <f>FŐLAP!$C$10</f>
        <v>0</v>
      </c>
      <c r="Q74" s="322" t="s">
        <v>560</v>
      </c>
    </row>
    <row r="75" spans="1:17" ht="50.1" hidden="1" customHeight="1" x14ac:dyDescent="0.25">
      <c r="A75" s="100" t="s">
        <v>189</v>
      </c>
      <c r="B75" s="337"/>
      <c r="C75" s="413"/>
      <c r="D75" s="244"/>
      <c r="E75" s="244"/>
      <c r="F75" s="244"/>
      <c r="G75" s="244"/>
      <c r="H75" s="434"/>
      <c r="I75" s="245"/>
      <c r="J75" s="245"/>
      <c r="K75" s="337"/>
      <c r="L75" s="249"/>
      <c r="M75" s="250"/>
      <c r="N75" s="98" t="e">
        <f t="shared" si="1"/>
        <v>#DIV/0!</v>
      </c>
      <c r="O75" s="321">
        <f>FŐLAP!$E$8</f>
        <v>0</v>
      </c>
      <c r="P75" s="320">
        <f>FŐLAP!$C$10</f>
        <v>0</v>
      </c>
      <c r="Q75" s="322" t="s">
        <v>560</v>
      </c>
    </row>
    <row r="76" spans="1:17" ht="50.1" hidden="1" customHeight="1" x14ac:dyDescent="0.25">
      <c r="A76" s="100" t="s">
        <v>190</v>
      </c>
      <c r="B76" s="337"/>
      <c r="C76" s="413"/>
      <c r="D76" s="244"/>
      <c r="E76" s="244"/>
      <c r="F76" s="244"/>
      <c r="G76" s="244"/>
      <c r="H76" s="434"/>
      <c r="I76" s="245"/>
      <c r="J76" s="245"/>
      <c r="K76" s="337"/>
      <c r="L76" s="249"/>
      <c r="M76" s="250"/>
      <c r="N76" s="98" t="e">
        <f t="shared" si="1"/>
        <v>#DIV/0!</v>
      </c>
      <c r="O76" s="321">
        <f>FŐLAP!$E$8</f>
        <v>0</v>
      </c>
      <c r="P76" s="320">
        <f>FŐLAP!$C$10</f>
        <v>0</v>
      </c>
      <c r="Q76" s="322" t="s">
        <v>560</v>
      </c>
    </row>
    <row r="77" spans="1:17" ht="50.1" hidden="1" customHeight="1" x14ac:dyDescent="0.25">
      <c r="A77" s="100" t="s">
        <v>191</v>
      </c>
      <c r="B77" s="337"/>
      <c r="C77" s="413"/>
      <c r="D77" s="244"/>
      <c r="E77" s="244"/>
      <c r="F77" s="244"/>
      <c r="G77" s="244"/>
      <c r="H77" s="434"/>
      <c r="I77" s="245"/>
      <c r="J77" s="245"/>
      <c r="K77" s="337"/>
      <c r="L77" s="249"/>
      <c r="M77" s="250"/>
      <c r="N77" s="98" t="e">
        <f t="shared" si="1"/>
        <v>#DIV/0!</v>
      </c>
      <c r="O77" s="321">
        <f>FŐLAP!$E$8</f>
        <v>0</v>
      </c>
      <c r="P77" s="320">
        <f>FŐLAP!$C$10</f>
        <v>0</v>
      </c>
      <c r="Q77" s="322" t="s">
        <v>560</v>
      </c>
    </row>
    <row r="78" spans="1:17" ht="50.1" hidden="1" customHeight="1" x14ac:dyDescent="0.25">
      <c r="A78" s="100" t="s">
        <v>192</v>
      </c>
      <c r="B78" s="337"/>
      <c r="C78" s="413"/>
      <c r="D78" s="244"/>
      <c r="E78" s="244"/>
      <c r="F78" s="244"/>
      <c r="G78" s="244"/>
      <c r="H78" s="434"/>
      <c r="I78" s="245"/>
      <c r="J78" s="245"/>
      <c r="K78" s="337"/>
      <c r="L78" s="249"/>
      <c r="M78" s="250"/>
      <c r="N78" s="98" t="e">
        <f t="shared" si="1"/>
        <v>#DIV/0!</v>
      </c>
      <c r="O78" s="321">
        <f>FŐLAP!$E$8</f>
        <v>0</v>
      </c>
      <c r="P78" s="320">
        <f>FŐLAP!$C$10</f>
        <v>0</v>
      </c>
      <c r="Q78" s="322" t="s">
        <v>560</v>
      </c>
    </row>
    <row r="79" spans="1:17" ht="50.1" hidden="1" customHeight="1" x14ac:dyDescent="0.25">
      <c r="A79" s="101" t="s">
        <v>193</v>
      </c>
      <c r="B79" s="337"/>
      <c r="C79" s="413"/>
      <c r="D79" s="244"/>
      <c r="E79" s="244"/>
      <c r="F79" s="244"/>
      <c r="G79" s="244"/>
      <c r="H79" s="434"/>
      <c r="I79" s="245"/>
      <c r="J79" s="245"/>
      <c r="K79" s="337"/>
      <c r="L79" s="249"/>
      <c r="M79" s="250"/>
      <c r="N79" s="98" t="e">
        <f t="shared" si="1"/>
        <v>#DIV/0!</v>
      </c>
      <c r="O79" s="321">
        <f>FŐLAP!$E$8</f>
        <v>0</v>
      </c>
      <c r="P79" s="320">
        <f>FŐLAP!$C$10</f>
        <v>0</v>
      </c>
      <c r="Q79" s="322" t="s">
        <v>560</v>
      </c>
    </row>
    <row r="80" spans="1:17" ht="50.1" hidden="1" customHeight="1" x14ac:dyDescent="0.25">
      <c r="A80" s="100" t="s">
        <v>194</v>
      </c>
      <c r="B80" s="337"/>
      <c r="C80" s="413"/>
      <c r="D80" s="244"/>
      <c r="E80" s="244"/>
      <c r="F80" s="244"/>
      <c r="G80" s="244"/>
      <c r="H80" s="434"/>
      <c r="I80" s="245"/>
      <c r="J80" s="245"/>
      <c r="K80" s="337"/>
      <c r="L80" s="249"/>
      <c r="M80" s="250"/>
      <c r="N80" s="98" t="e">
        <f t="shared" si="1"/>
        <v>#DIV/0!</v>
      </c>
      <c r="O80" s="321">
        <f>FŐLAP!$E$8</f>
        <v>0</v>
      </c>
      <c r="P80" s="320">
        <f>FŐLAP!$C$10</f>
        <v>0</v>
      </c>
      <c r="Q80" s="322" t="s">
        <v>560</v>
      </c>
    </row>
    <row r="81" spans="1:17" ht="50.1" hidden="1" customHeight="1" collapsed="1" x14ac:dyDescent="0.25">
      <c r="A81" s="100" t="s">
        <v>195</v>
      </c>
      <c r="B81" s="337"/>
      <c r="C81" s="413"/>
      <c r="D81" s="244"/>
      <c r="E81" s="244"/>
      <c r="F81" s="244"/>
      <c r="G81" s="244"/>
      <c r="H81" s="434"/>
      <c r="I81" s="245"/>
      <c r="J81" s="245"/>
      <c r="K81" s="337"/>
      <c r="L81" s="249"/>
      <c r="M81" s="250"/>
      <c r="N81" s="98" t="e">
        <f t="shared" si="1"/>
        <v>#DIV/0!</v>
      </c>
      <c r="O81" s="321">
        <f>FŐLAP!$E$8</f>
        <v>0</v>
      </c>
      <c r="P81" s="320">
        <f>FŐLAP!$C$10</f>
        <v>0</v>
      </c>
      <c r="Q81" s="322" t="s">
        <v>560</v>
      </c>
    </row>
    <row r="82" spans="1:17" ht="50.1" hidden="1" customHeight="1" x14ac:dyDescent="0.25">
      <c r="A82" s="101" t="s">
        <v>196</v>
      </c>
      <c r="B82" s="337"/>
      <c r="C82" s="413"/>
      <c r="D82" s="244"/>
      <c r="E82" s="244"/>
      <c r="F82" s="244"/>
      <c r="G82" s="244"/>
      <c r="H82" s="434"/>
      <c r="I82" s="245"/>
      <c r="J82" s="245"/>
      <c r="K82" s="337"/>
      <c r="L82" s="249"/>
      <c r="M82" s="250"/>
      <c r="N82" s="98" t="e">
        <f t="shared" si="1"/>
        <v>#DIV/0!</v>
      </c>
      <c r="O82" s="321">
        <f>FŐLAP!$E$8</f>
        <v>0</v>
      </c>
      <c r="P82" s="320">
        <f>FŐLAP!$C$10</f>
        <v>0</v>
      </c>
      <c r="Q82" s="322" t="s">
        <v>560</v>
      </c>
    </row>
    <row r="83" spans="1:17" ht="50.1" hidden="1" customHeight="1" x14ac:dyDescent="0.25">
      <c r="A83" s="100" t="s">
        <v>197</v>
      </c>
      <c r="B83" s="337"/>
      <c r="C83" s="413"/>
      <c r="D83" s="244"/>
      <c r="E83" s="244"/>
      <c r="F83" s="244"/>
      <c r="G83" s="244"/>
      <c r="H83" s="434"/>
      <c r="I83" s="245"/>
      <c r="J83" s="245"/>
      <c r="K83" s="337"/>
      <c r="L83" s="249"/>
      <c r="M83" s="250"/>
      <c r="N83" s="98" t="e">
        <f t="shared" si="1"/>
        <v>#DIV/0!</v>
      </c>
      <c r="O83" s="321">
        <f>FŐLAP!$E$8</f>
        <v>0</v>
      </c>
      <c r="P83" s="320">
        <f>FŐLAP!$C$10</f>
        <v>0</v>
      </c>
      <c r="Q83" s="322" t="s">
        <v>560</v>
      </c>
    </row>
    <row r="84" spans="1:17" ht="50.1" hidden="1" customHeight="1" x14ac:dyDescent="0.25">
      <c r="A84" s="100" t="s">
        <v>198</v>
      </c>
      <c r="B84" s="337"/>
      <c r="C84" s="413"/>
      <c r="D84" s="244"/>
      <c r="E84" s="244"/>
      <c r="F84" s="244"/>
      <c r="G84" s="244"/>
      <c r="H84" s="434"/>
      <c r="I84" s="245"/>
      <c r="J84" s="245"/>
      <c r="K84" s="337"/>
      <c r="L84" s="249"/>
      <c r="M84" s="250"/>
      <c r="N84" s="98" t="e">
        <f t="shared" si="1"/>
        <v>#DIV/0!</v>
      </c>
      <c r="O84" s="321">
        <f>FŐLAP!$E$8</f>
        <v>0</v>
      </c>
      <c r="P84" s="320">
        <f>FŐLAP!$C$10</f>
        <v>0</v>
      </c>
      <c r="Q84" s="322" t="s">
        <v>560</v>
      </c>
    </row>
    <row r="85" spans="1:17" ht="50.1" hidden="1" customHeight="1" x14ac:dyDescent="0.25">
      <c r="A85" s="101" t="s">
        <v>199</v>
      </c>
      <c r="B85" s="337"/>
      <c r="C85" s="413"/>
      <c r="D85" s="244"/>
      <c r="E85" s="244"/>
      <c r="F85" s="244"/>
      <c r="G85" s="244"/>
      <c r="H85" s="434"/>
      <c r="I85" s="245"/>
      <c r="J85" s="245"/>
      <c r="K85" s="337"/>
      <c r="L85" s="249"/>
      <c r="M85" s="250"/>
      <c r="N85" s="98" t="e">
        <f t="shared" si="1"/>
        <v>#DIV/0!</v>
      </c>
      <c r="O85" s="321">
        <f>FŐLAP!$E$8</f>
        <v>0</v>
      </c>
      <c r="P85" s="320">
        <f>FŐLAP!$C$10</f>
        <v>0</v>
      </c>
      <c r="Q85" s="322" t="s">
        <v>560</v>
      </c>
    </row>
    <row r="86" spans="1:17" ht="50.1" hidden="1" customHeight="1" x14ac:dyDescent="0.25">
      <c r="A86" s="100" t="s">
        <v>200</v>
      </c>
      <c r="B86" s="337"/>
      <c r="C86" s="413"/>
      <c r="D86" s="244"/>
      <c r="E86" s="244"/>
      <c r="F86" s="244"/>
      <c r="G86" s="244"/>
      <c r="H86" s="434"/>
      <c r="I86" s="245"/>
      <c r="J86" s="245"/>
      <c r="K86" s="337"/>
      <c r="L86" s="249"/>
      <c r="M86" s="250"/>
      <c r="N86" s="98" t="e">
        <f t="shared" si="1"/>
        <v>#DIV/0!</v>
      </c>
      <c r="O86" s="321">
        <f>FŐLAP!$E$8</f>
        <v>0</v>
      </c>
      <c r="P86" s="320">
        <f>FŐLAP!$C$10</f>
        <v>0</v>
      </c>
      <c r="Q86" s="322" t="s">
        <v>560</v>
      </c>
    </row>
    <row r="87" spans="1:17" ht="50.1" hidden="1" customHeight="1" x14ac:dyDescent="0.25">
      <c r="A87" s="100" t="s">
        <v>201</v>
      </c>
      <c r="B87" s="337"/>
      <c r="C87" s="413"/>
      <c r="D87" s="244"/>
      <c r="E87" s="244"/>
      <c r="F87" s="244"/>
      <c r="G87" s="244"/>
      <c r="H87" s="434"/>
      <c r="I87" s="245"/>
      <c r="J87" s="245"/>
      <c r="K87" s="337"/>
      <c r="L87" s="249"/>
      <c r="M87" s="250"/>
      <c r="N87" s="98" t="e">
        <f t="shared" si="1"/>
        <v>#DIV/0!</v>
      </c>
      <c r="O87" s="321">
        <f>FŐLAP!$E$8</f>
        <v>0</v>
      </c>
      <c r="P87" s="320">
        <f>FŐLAP!$C$10</f>
        <v>0</v>
      </c>
      <c r="Q87" s="322" t="s">
        <v>560</v>
      </c>
    </row>
    <row r="88" spans="1:17" ht="50.1" hidden="1" customHeight="1" x14ac:dyDescent="0.25">
      <c r="A88" s="101" t="s">
        <v>202</v>
      </c>
      <c r="B88" s="337"/>
      <c r="C88" s="413"/>
      <c r="D88" s="244"/>
      <c r="E88" s="244"/>
      <c r="F88" s="244"/>
      <c r="G88" s="244"/>
      <c r="H88" s="434"/>
      <c r="I88" s="245"/>
      <c r="J88" s="245"/>
      <c r="K88" s="337"/>
      <c r="L88" s="249"/>
      <c r="M88" s="250"/>
      <c r="N88" s="98" t="e">
        <f t="shared" si="1"/>
        <v>#DIV/0!</v>
      </c>
      <c r="O88" s="321">
        <f>FŐLAP!$E$8</f>
        <v>0</v>
      </c>
      <c r="P88" s="320">
        <f>FŐLAP!$C$10</f>
        <v>0</v>
      </c>
      <c r="Q88" s="322" t="s">
        <v>560</v>
      </c>
    </row>
    <row r="89" spans="1:17" ht="50.1" hidden="1" customHeight="1" x14ac:dyDescent="0.25">
      <c r="A89" s="100" t="s">
        <v>203</v>
      </c>
      <c r="B89" s="337"/>
      <c r="C89" s="413"/>
      <c r="D89" s="244"/>
      <c r="E89" s="244"/>
      <c r="F89" s="244"/>
      <c r="G89" s="244"/>
      <c r="H89" s="434"/>
      <c r="I89" s="245"/>
      <c r="J89" s="245"/>
      <c r="K89" s="337"/>
      <c r="L89" s="249"/>
      <c r="M89" s="250"/>
      <c r="N89" s="98" t="e">
        <f t="shared" si="1"/>
        <v>#DIV/0!</v>
      </c>
      <c r="O89" s="321">
        <f>FŐLAP!$E$8</f>
        <v>0</v>
      </c>
      <c r="P89" s="320">
        <f>FŐLAP!$C$10</f>
        <v>0</v>
      </c>
      <c r="Q89" s="322" t="s">
        <v>560</v>
      </c>
    </row>
    <row r="90" spans="1:17" ht="50.1" hidden="1" customHeight="1" x14ac:dyDescent="0.25">
      <c r="A90" s="100" t="s">
        <v>204</v>
      </c>
      <c r="B90" s="337"/>
      <c r="C90" s="413"/>
      <c r="D90" s="244"/>
      <c r="E90" s="244"/>
      <c r="F90" s="244"/>
      <c r="G90" s="244"/>
      <c r="H90" s="434"/>
      <c r="I90" s="245"/>
      <c r="J90" s="245"/>
      <c r="K90" s="337"/>
      <c r="L90" s="249"/>
      <c r="M90" s="250"/>
      <c r="N90" s="98" t="e">
        <f t="shared" si="1"/>
        <v>#DIV/0!</v>
      </c>
      <c r="O90" s="321">
        <f>FŐLAP!$E$8</f>
        <v>0</v>
      </c>
      <c r="P90" s="320">
        <f>FŐLAP!$C$10</f>
        <v>0</v>
      </c>
      <c r="Q90" s="322" t="s">
        <v>560</v>
      </c>
    </row>
    <row r="91" spans="1:17" ht="50.1" hidden="1" customHeight="1" x14ac:dyDescent="0.25">
      <c r="A91" s="101" t="s">
        <v>205</v>
      </c>
      <c r="B91" s="337"/>
      <c r="C91" s="413"/>
      <c r="D91" s="244"/>
      <c r="E91" s="244"/>
      <c r="F91" s="244"/>
      <c r="G91" s="244"/>
      <c r="H91" s="434"/>
      <c r="I91" s="245"/>
      <c r="J91" s="245"/>
      <c r="K91" s="337"/>
      <c r="L91" s="249"/>
      <c r="M91" s="250"/>
      <c r="N91" s="98" t="e">
        <f t="shared" si="1"/>
        <v>#DIV/0!</v>
      </c>
      <c r="O91" s="321">
        <f>FŐLAP!$E$8</f>
        <v>0</v>
      </c>
      <c r="P91" s="320">
        <f>FŐLAP!$C$10</f>
        <v>0</v>
      </c>
      <c r="Q91" s="322" t="s">
        <v>560</v>
      </c>
    </row>
    <row r="92" spans="1:17" ht="50.1" hidden="1" customHeight="1" x14ac:dyDescent="0.25">
      <c r="A92" s="100" t="s">
        <v>206</v>
      </c>
      <c r="B92" s="337"/>
      <c r="C92" s="413"/>
      <c r="D92" s="244"/>
      <c r="E92" s="244"/>
      <c r="F92" s="244"/>
      <c r="G92" s="244"/>
      <c r="H92" s="434"/>
      <c r="I92" s="245"/>
      <c r="J92" s="245"/>
      <c r="K92" s="337"/>
      <c r="L92" s="249"/>
      <c r="M92" s="250"/>
      <c r="N92" s="98" t="e">
        <f t="shared" si="1"/>
        <v>#DIV/0!</v>
      </c>
      <c r="O92" s="321">
        <f>FŐLAP!$E$8</f>
        <v>0</v>
      </c>
      <c r="P92" s="320">
        <f>FŐLAP!$C$10</f>
        <v>0</v>
      </c>
      <c r="Q92" s="322" t="s">
        <v>560</v>
      </c>
    </row>
    <row r="93" spans="1:17" ht="50.1" hidden="1" customHeight="1" x14ac:dyDescent="0.25">
      <c r="A93" s="100" t="s">
        <v>207</v>
      </c>
      <c r="B93" s="337"/>
      <c r="C93" s="413"/>
      <c r="D93" s="244"/>
      <c r="E93" s="244"/>
      <c r="F93" s="244"/>
      <c r="G93" s="244"/>
      <c r="H93" s="434"/>
      <c r="I93" s="245"/>
      <c r="J93" s="245"/>
      <c r="K93" s="337"/>
      <c r="L93" s="249"/>
      <c r="M93" s="250"/>
      <c r="N93" s="98" t="e">
        <f t="shared" si="1"/>
        <v>#DIV/0!</v>
      </c>
      <c r="O93" s="321">
        <f>FŐLAP!$E$8</f>
        <v>0</v>
      </c>
      <c r="P93" s="320">
        <f>FŐLAP!$C$10</f>
        <v>0</v>
      </c>
      <c r="Q93" s="322" t="s">
        <v>560</v>
      </c>
    </row>
    <row r="94" spans="1:17" ht="50.1" hidden="1" customHeight="1" x14ac:dyDescent="0.25">
      <c r="A94" s="100" t="s">
        <v>208</v>
      </c>
      <c r="B94" s="337"/>
      <c r="C94" s="413"/>
      <c r="D94" s="244"/>
      <c r="E94" s="244"/>
      <c r="F94" s="244"/>
      <c r="G94" s="244"/>
      <c r="H94" s="434"/>
      <c r="I94" s="245"/>
      <c r="J94" s="245"/>
      <c r="K94" s="337"/>
      <c r="L94" s="249"/>
      <c r="M94" s="250"/>
      <c r="N94" s="98" t="e">
        <f t="shared" si="1"/>
        <v>#DIV/0!</v>
      </c>
      <c r="O94" s="321">
        <f>FŐLAP!$E$8</f>
        <v>0</v>
      </c>
      <c r="P94" s="320">
        <f>FŐLAP!$C$10</f>
        <v>0</v>
      </c>
      <c r="Q94" s="322" t="s">
        <v>560</v>
      </c>
    </row>
    <row r="95" spans="1:17" ht="50.1" hidden="1" customHeight="1" x14ac:dyDescent="0.25">
      <c r="A95" s="100" t="s">
        <v>209</v>
      </c>
      <c r="B95" s="337"/>
      <c r="C95" s="413"/>
      <c r="D95" s="244"/>
      <c r="E95" s="244"/>
      <c r="F95" s="244"/>
      <c r="G95" s="244"/>
      <c r="H95" s="434"/>
      <c r="I95" s="245"/>
      <c r="J95" s="245"/>
      <c r="K95" s="337"/>
      <c r="L95" s="249"/>
      <c r="M95" s="250"/>
      <c r="N95" s="98" t="e">
        <f t="shared" si="1"/>
        <v>#DIV/0!</v>
      </c>
      <c r="O95" s="321">
        <f>FŐLAP!$E$8</f>
        <v>0</v>
      </c>
      <c r="P95" s="320">
        <f>FŐLAP!$C$10</f>
        <v>0</v>
      </c>
      <c r="Q95" s="322" t="s">
        <v>560</v>
      </c>
    </row>
    <row r="96" spans="1:17" ht="50.1" hidden="1" customHeight="1" x14ac:dyDescent="0.25">
      <c r="A96" s="101" t="s">
        <v>210</v>
      </c>
      <c r="B96" s="337"/>
      <c r="C96" s="413"/>
      <c r="D96" s="244"/>
      <c r="E96" s="244"/>
      <c r="F96" s="244"/>
      <c r="G96" s="244"/>
      <c r="H96" s="434"/>
      <c r="I96" s="245"/>
      <c r="J96" s="245"/>
      <c r="K96" s="337"/>
      <c r="L96" s="249"/>
      <c r="M96" s="250"/>
      <c r="N96" s="98" t="e">
        <f t="shared" si="1"/>
        <v>#DIV/0!</v>
      </c>
      <c r="O96" s="321">
        <f>FŐLAP!$E$8</f>
        <v>0</v>
      </c>
      <c r="P96" s="320">
        <f>FŐLAP!$C$10</f>
        <v>0</v>
      </c>
      <c r="Q96" s="322" t="s">
        <v>560</v>
      </c>
    </row>
    <row r="97" spans="1:17" ht="50.1" hidden="1" customHeight="1" x14ac:dyDescent="0.25">
      <c r="A97" s="100" t="s">
        <v>211</v>
      </c>
      <c r="B97" s="337"/>
      <c r="C97" s="413"/>
      <c r="D97" s="244"/>
      <c r="E97" s="244"/>
      <c r="F97" s="244"/>
      <c r="G97" s="244"/>
      <c r="H97" s="434"/>
      <c r="I97" s="245"/>
      <c r="J97" s="245"/>
      <c r="K97" s="337"/>
      <c r="L97" s="249"/>
      <c r="M97" s="250"/>
      <c r="N97" s="98" t="e">
        <f t="shared" si="1"/>
        <v>#DIV/0!</v>
      </c>
      <c r="O97" s="321">
        <f>FŐLAP!$E$8</f>
        <v>0</v>
      </c>
      <c r="P97" s="320">
        <f>FŐLAP!$C$10</f>
        <v>0</v>
      </c>
      <c r="Q97" s="322" t="s">
        <v>560</v>
      </c>
    </row>
    <row r="98" spans="1:17" ht="50.1" hidden="1" customHeight="1" x14ac:dyDescent="0.25">
      <c r="A98" s="100" t="s">
        <v>212</v>
      </c>
      <c r="B98" s="337"/>
      <c r="C98" s="413"/>
      <c r="D98" s="244"/>
      <c r="E98" s="244"/>
      <c r="F98" s="244"/>
      <c r="G98" s="244"/>
      <c r="H98" s="434"/>
      <c r="I98" s="245"/>
      <c r="J98" s="245"/>
      <c r="K98" s="337"/>
      <c r="L98" s="249"/>
      <c r="M98" s="250"/>
      <c r="N98" s="98" t="e">
        <f t="shared" si="1"/>
        <v>#DIV/0!</v>
      </c>
      <c r="O98" s="321">
        <f>FŐLAP!$E$8</f>
        <v>0</v>
      </c>
      <c r="P98" s="320">
        <f>FŐLAP!$C$10</f>
        <v>0</v>
      </c>
      <c r="Q98" s="322" t="s">
        <v>560</v>
      </c>
    </row>
    <row r="99" spans="1:17" ht="50.1" hidden="1" customHeight="1" x14ac:dyDescent="0.25">
      <c r="A99" s="101" t="s">
        <v>213</v>
      </c>
      <c r="B99" s="337"/>
      <c r="C99" s="413"/>
      <c r="D99" s="244"/>
      <c r="E99" s="244"/>
      <c r="F99" s="244"/>
      <c r="G99" s="244"/>
      <c r="H99" s="434"/>
      <c r="I99" s="245"/>
      <c r="J99" s="245"/>
      <c r="K99" s="337"/>
      <c r="L99" s="249"/>
      <c r="M99" s="250"/>
      <c r="N99" s="98" t="e">
        <f t="shared" si="1"/>
        <v>#DIV/0!</v>
      </c>
      <c r="O99" s="321">
        <f>FŐLAP!$E$8</f>
        <v>0</v>
      </c>
      <c r="P99" s="320">
        <f>FŐLAP!$C$10</f>
        <v>0</v>
      </c>
      <c r="Q99" s="322" t="s">
        <v>560</v>
      </c>
    </row>
    <row r="100" spans="1:17" ht="50.1" hidden="1" customHeight="1" x14ac:dyDescent="0.25">
      <c r="A100" s="100" t="s">
        <v>214</v>
      </c>
      <c r="B100" s="337"/>
      <c r="C100" s="413"/>
      <c r="D100" s="244"/>
      <c r="E100" s="244"/>
      <c r="F100" s="244"/>
      <c r="G100" s="244"/>
      <c r="H100" s="434"/>
      <c r="I100" s="245"/>
      <c r="J100" s="245"/>
      <c r="K100" s="337"/>
      <c r="L100" s="249"/>
      <c r="M100" s="250"/>
      <c r="N100" s="98" t="e">
        <f t="shared" si="1"/>
        <v>#DIV/0!</v>
      </c>
      <c r="O100" s="321">
        <f>FŐLAP!$E$8</f>
        <v>0</v>
      </c>
      <c r="P100" s="320">
        <f>FŐLAP!$C$10</f>
        <v>0</v>
      </c>
      <c r="Q100" s="322" t="s">
        <v>560</v>
      </c>
    </row>
    <row r="101" spans="1:17" ht="50.1" hidden="1" customHeight="1" x14ac:dyDescent="0.25">
      <c r="A101" s="100" t="s">
        <v>215</v>
      </c>
      <c r="B101" s="337"/>
      <c r="C101" s="413"/>
      <c r="D101" s="244"/>
      <c r="E101" s="244"/>
      <c r="F101" s="244"/>
      <c r="G101" s="244"/>
      <c r="H101" s="434"/>
      <c r="I101" s="245"/>
      <c r="J101" s="245"/>
      <c r="K101" s="337"/>
      <c r="L101" s="249"/>
      <c r="M101" s="250"/>
      <c r="N101" s="98" t="e">
        <f t="shared" si="1"/>
        <v>#DIV/0!</v>
      </c>
      <c r="O101" s="321">
        <f>FŐLAP!$E$8</f>
        <v>0</v>
      </c>
      <c r="P101" s="320">
        <f>FŐLAP!$C$10</f>
        <v>0</v>
      </c>
      <c r="Q101" s="322" t="s">
        <v>560</v>
      </c>
    </row>
    <row r="102" spans="1:17" ht="50.1" hidden="1" customHeight="1" collapsed="1" x14ac:dyDescent="0.25">
      <c r="A102" s="101" t="s">
        <v>216</v>
      </c>
      <c r="B102" s="337"/>
      <c r="C102" s="413"/>
      <c r="D102" s="244"/>
      <c r="E102" s="244"/>
      <c r="F102" s="244"/>
      <c r="G102" s="244"/>
      <c r="H102" s="434"/>
      <c r="I102" s="245"/>
      <c r="J102" s="245"/>
      <c r="K102" s="337"/>
      <c r="L102" s="249"/>
      <c r="M102" s="250"/>
      <c r="N102" s="98" t="e">
        <f t="shared" si="1"/>
        <v>#DIV/0!</v>
      </c>
      <c r="O102" s="321">
        <f>FŐLAP!$E$8</f>
        <v>0</v>
      </c>
      <c r="P102" s="320">
        <f>FŐLAP!$C$10</f>
        <v>0</v>
      </c>
      <c r="Q102" s="322" t="s">
        <v>560</v>
      </c>
    </row>
    <row r="103" spans="1:17" ht="50.1" hidden="1" customHeight="1" x14ac:dyDescent="0.25">
      <c r="A103" s="100" t="s">
        <v>217</v>
      </c>
      <c r="B103" s="337"/>
      <c r="C103" s="413"/>
      <c r="D103" s="244"/>
      <c r="E103" s="244"/>
      <c r="F103" s="244"/>
      <c r="G103" s="244"/>
      <c r="H103" s="434"/>
      <c r="I103" s="245"/>
      <c r="J103" s="245"/>
      <c r="K103" s="337"/>
      <c r="L103" s="249"/>
      <c r="M103" s="250"/>
      <c r="N103" s="98" t="e">
        <f t="shared" si="1"/>
        <v>#DIV/0!</v>
      </c>
      <c r="O103" s="321">
        <f>FŐLAP!$E$8</f>
        <v>0</v>
      </c>
      <c r="P103" s="320">
        <f>FŐLAP!$C$10</f>
        <v>0</v>
      </c>
      <c r="Q103" s="322" t="s">
        <v>560</v>
      </c>
    </row>
    <row r="104" spans="1:17" ht="50.1" hidden="1" customHeight="1" x14ac:dyDescent="0.25">
      <c r="A104" s="100" t="s">
        <v>218</v>
      </c>
      <c r="B104" s="337"/>
      <c r="C104" s="413"/>
      <c r="D104" s="244"/>
      <c r="E104" s="244"/>
      <c r="F104" s="244"/>
      <c r="G104" s="244"/>
      <c r="H104" s="434"/>
      <c r="I104" s="245"/>
      <c r="J104" s="245"/>
      <c r="K104" s="337"/>
      <c r="L104" s="249"/>
      <c r="M104" s="250"/>
      <c r="N104" s="98" t="e">
        <f t="shared" si="1"/>
        <v>#DIV/0!</v>
      </c>
      <c r="O104" s="321">
        <f>FŐLAP!$E$8</f>
        <v>0</v>
      </c>
      <c r="P104" s="320">
        <f>FŐLAP!$C$10</f>
        <v>0</v>
      </c>
      <c r="Q104" s="322" t="s">
        <v>560</v>
      </c>
    </row>
    <row r="105" spans="1:17" ht="50.1" hidden="1" customHeight="1" x14ac:dyDescent="0.25">
      <c r="A105" s="101" t="s">
        <v>219</v>
      </c>
      <c r="B105" s="337"/>
      <c r="C105" s="413"/>
      <c r="D105" s="244"/>
      <c r="E105" s="244"/>
      <c r="F105" s="244"/>
      <c r="G105" s="244"/>
      <c r="H105" s="434"/>
      <c r="I105" s="245"/>
      <c r="J105" s="245"/>
      <c r="K105" s="337"/>
      <c r="L105" s="249"/>
      <c r="M105" s="250"/>
      <c r="N105" s="98" t="e">
        <f t="shared" si="1"/>
        <v>#DIV/0!</v>
      </c>
      <c r="O105" s="321">
        <f>FŐLAP!$E$8</f>
        <v>0</v>
      </c>
      <c r="P105" s="320">
        <f>FŐLAP!$C$10</f>
        <v>0</v>
      </c>
      <c r="Q105" s="322" t="s">
        <v>560</v>
      </c>
    </row>
    <row r="106" spans="1:17" ht="50.1" hidden="1" customHeight="1" x14ac:dyDescent="0.25">
      <c r="A106" s="100" t="s">
        <v>220</v>
      </c>
      <c r="B106" s="337"/>
      <c r="C106" s="413"/>
      <c r="D106" s="244"/>
      <c r="E106" s="244"/>
      <c r="F106" s="244"/>
      <c r="G106" s="244"/>
      <c r="H106" s="434"/>
      <c r="I106" s="245"/>
      <c r="J106" s="245"/>
      <c r="K106" s="337"/>
      <c r="L106" s="249"/>
      <c r="M106" s="250"/>
      <c r="N106" s="98" t="e">
        <f t="shared" si="1"/>
        <v>#DIV/0!</v>
      </c>
      <c r="O106" s="321">
        <f>FŐLAP!$E$8</f>
        <v>0</v>
      </c>
      <c r="P106" s="320">
        <f>FŐLAP!$C$10</f>
        <v>0</v>
      </c>
      <c r="Q106" s="322" t="s">
        <v>560</v>
      </c>
    </row>
    <row r="107" spans="1:17" ht="50.1" hidden="1" customHeight="1" x14ac:dyDescent="0.25">
      <c r="A107" s="100" t="s">
        <v>221</v>
      </c>
      <c r="B107" s="337"/>
      <c r="C107" s="413"/>
      <c r="D107" s="244"/>
      <c r="E107" s="244"/>
      <c r="F107" s="244"/>
      <c r="G107" s="244"/>
      <c r="H107" s="434"/>
      <c r="I107" s="245"/>
      <c r="J107" s="245"/>
      <c r="K107" s="337"/>
      <c r="L107" s="249"/>
      <c r="M107" s="250"/>
      <c r="N107" s="98" t="e">
        <f t="shared" si="1"/>
        <v>#DIV/0!</v>
      </c>
      <c r="O107" s="321">
        <f>FŐLAP!$E$8</f>
        <v>0</v>
      </c>
      <c r="P107" s="320">
        <f>FŐLAP!$C$10</f>
        <v>0</v>
      </c>
      <c r="Q107" s="322" t="s">
        <v>560</v>
      </c>
    </row>
    <row r="108" spans="1:17" ht="50.1" hidden="1" customHeight="1" x14ac:dyDescent="0.25">
      <c r="A108" s="101" t="s">
        <v>222</v>
      </c>
      <c r="B108" s="337"/>
      <c r="C108" s="413"/>
      <c r="D108" s="244"/>
      <c r="E108" s="244"/>
      <c r="F108" s="244"/>
      <c r="G108" s="244"/>
      <c r="H108" s="434"/>
      <c r="I108" s="245"/>
      <c r="J108" s="245"/>
      <c r="K108" s="337"/>
      <c r="L108" s="249"/>
      <c r="M108" s="250"/>
      <c r="N108" s="98" t="e">
        <f t="shared" si="1"/>
        <v>#DIV/0!</v>
      </c>
      <c r="O108" s="321">
        <f>FŐLAP!$E$8</f>
        <v>0</v>
      </c>
      <c r="P108" s="320">
        <f>FŐLAP!$C$10</f>
        <v>0</v>
      </c>
      <c r="Q108" s="322" t="s">
        <v>560</v>
      </c>
    </row>
    <row r="109" spans="1:17" ht="50.1" hidden="1" customHeight="1" x14ac:dyDescent="0.25">
      <c r="A109" s="100" t="s">
        <v>223</v>
      </c>
      <c r="B109" s="337"/>
      <c r="C109" s="413"/>
      <c r="D109" s="244"/>
      <c r="E109" s="244"/>
      <c r="F109" s="244"/>
      <c r="G109" s="244"/>
      <c r="H109" s="434"/>
      <c r="I109" s="245"/>
      <c r="J109" s="245"/>
      <c r="K109" s="337"/>
      <c r="L109" s="249"/>
      <c r="M109" s="250"/>
      <c r="N109" s="98" t="e">
        <f t="shared" si="1"/>
        <v>#DIV/0!</v>
      </c>
      <c r="O109" s="321">
        <f>FŐLAP!$E$8</f>
        <v>0</v>
      </c>
      <c r="P109" s="320">
        <f>FŐLAP!$C$10</f>
        <v>0</v>
      </c>
      <c r="Q109" s="322" t="s">
        <v>560</v>
      </c>
    </row>
    <row r="110" spans="1:17" ht="50.1" hidden="1" customHeight="1" x14ac:dyDescent="0.25">
      <c r="A110" s="100" t="s">
        <v>224</v>
      </c>
      <c r="B110" s="337"/>
      <c r="C110" s="413"/>
      <c r="D110" s="244"/>
      <c r="E110" s="244"/>
      <c r="F110" s="244"/>
      <c r="G110" s="244"/>
      <c r="H110" s="434"/>
      <c r="I110" s="245"/>
      <c r="J110" s="245"/>
      <c r="K110" s="337"/>
      <c r="L110" s="249"/>
      <c r="M110" s="250"/>
      <c r="N110" s="98" t="e">
        <f t="shared" si="1"/>
        <v>#DIV/0!</v>
      </c>
      <c r="O110" s="321">
        <f>FŐLAP!$E$8</f>
        <v>0</v>
      </c>
      <c r="P110" s="320">
        <f>FŐLAP!$C$10</f>
        <v>0</v>
      </c>
      <c r="Q110" s="322" t="s">
        <v>560</v>
      </c>
    </row>
    <row r="111" spans="1:17" ht="50.1" hidden="1" customHeight="1" x14ac:dyDescent="0.25">
      <c r="A111" s="100" t="s">
        <v>225</v>
      </c>
      <c r="B111" s="337"/>
      <c r="C111" s="413"/>
      <c r="D111" s="244"/>
      <c r="E111" s="244"/>
      <c r="F111" s="244"/>
      <c r="G111" s="244"/>
      <c r="H111" s="434"/>
      <c r="I111" s="245"/>
      <c r="J111" s="245"/>
      <c r="K111" s="337"/>
      <c r="L111" s="249"/>
      <c r="M111" s="250"/>
      <c r="N111" s="98" t="e">
        <f t="shared" si="1"/>
        <v>#DIV/0!</v>
      </c>
      <c r="O111" s="321">
        <f>FŐLAP!$E$8</f>
        <v>0</v>
      </c>
      <c r="P111" s="320">
        <f>FŐLAP!$C$10</f>
        <v>0</v>
      </c>
      <c r="Q111" s="322" t="s">
        <v>560</v>
      </c>
    </row>
    <row r="112" spans="1:17" ht="50.1" hidden="1" customHeight="1" x14ac:dyDescent="0.25">
      <c r="A112" s="100" t="s">
        <v>226</v>
      </c>
      <c r="B112" s="337"/>
      <c r="C112" s="413"/>
      <c r="D112" s="244"/>
      <c r="E112" s="244"/>
      <c r="F112" s="244"/>
      <c r="G112" s="244"/>
      <c r="H112" s="434"/>
      <c r="I112" s="245"/>
      <c r="J112" s="245"/>
      <c r="K112" s="337"/>
      <c r="L112" s="249"/>
      <c r="M112" s="250"/>
      <c r="N112" s="98" t="e">
        <f t="shared" si="1"/>
        <v>#DIV/0!</v>
      </c>
      <c r="O112" s="321">
        <f>FŐLAP!$E$8</f>
        <v>0</v>
      </c>
      <c r="P112" s="320">
        <f>FŐLAP!$C$10</f>
        <v>0</v>
      </c>
      <c r="Q112" s="322" t="s">
        <v>560</v>
      </c>
    </row>
    <row r="113" spans="1:17" ht="50.1" hidden="1" customHeight="1" x14ac:dyDescent="0.25">
      <c r="A113" s="101" t="s">
        <v>227</v>
      </c>
      <c r="B113" s="337"/>
      <c r="C113" s="413"/>
      <c r="D113" s="244"/>
      <c r="E113" s="244"/>
      <c r="F113" s="244"/>
      <c r="G113" s="244"/>
      <c r="H113" s="434"/>
      <c r="I113" s="245"/>
      <c r="J113" s="245"/>
      <c r="K113" s="337"/>
      <c r="L113" s="249"/>
      <c r="M113" s="250"/>
      <c r="N113" s="98" t="e">
        <f t="shared" si="1"/>
        <v>#DIV/0!</v>
      </c>
      <c r="O113" s="321">
        <f>FŐLAP!$E$8</f>
        <v>0</v>
      </c>
      <c r="P113" s="320">
        <f>FŐLAP!$C$10</f>
        <v>0</v>
      </c>
      <c r="Q113" s="322" t="s">
        <v>560</v>
      </c>
    </row>
    <row r="114" spans="1:17" ht="50.1" hidden="1" customHeight="1" x14ac:dyDescent="0.25">
      <c r="A114" s="100" t="s">
        <v>228</v>
      </c>
      <c r="B114" s="337"/>
      <c r="C114" s="413"/>
      <c r="D114" s="244"/>
      <c r="E114" s="244"/>
      <c r="F114" s="244"/>
      <c r="G114" s="244"/>
      <c r="H114" s="434"/>
      <c r="I114" s="245"/>
      <c r="J114" s="245"/>
      <c r="K114" s="337"/>
      <c r="L114" s="249"/>
      <c r="M114" s="250"/>
      <c r="N114" s="98" t="e">
        <f t="shared" si="1"/>
        <v>#DIV/0!</v>
      </c>
      <c r="O114" s="321">
        <f>FŐLAP!$E$8</f>
        <v>0</v>
      </c>
      <c r="P114" s="320">
        <f>FŐLAP!$C$10</f>
        <v>0</v>
      </c>
      <c r="Q114" s="322" t="s">
        <v>560</v>
      </c>
    </row>
    <row r="115" spans="1:17" ht="50.1" hidden="1" customHeight="1" x14ac:dyDescent="0.25">
      <c r="A115" s="100" t="s">
        <v>229</v>
      </c>
      <c r="B115" s="337"/>
      <c r="C115" s="413"/>
      <c r="D115" s="244"/>
      <c r="E115" s="244"/>
      <c r="F115" s="244"/>
      <c r="G115" s="244"/>
      <c r="H115" s="434"/>
      <c r="I115" s="245"/>
      <c r="J115" s="245"/>
      <c r="K115" s="337"/>
      <c r="L115" s="249"/>
      <c r="M115" s="250"/>
      <c r="N115" s="98" t="e">
        <f t="shared" si="1"/>
        <v>#DIV/0!</v>
      </c>
      <c r="O115" s="321">
        <f>FŐLAP!$E$8</f>
        <v>0</v>
      </c>
      <c r="P115" s="320">
        <f>FŐLAP!$C$10</f>
        <v>0</v>
      </c>
      <c r="Q115" s="322" t="s">
        <v>560</v>
      </c>
    </row>
    <row r="116" spans="1:17" ht="50.1" hidden="1" customHeight="1" x14ac:dyDescent="0.25">
      <c r="A116" s="101" t="s">
        <v>230</v>
      </c>
      <c r="B116" s="337"/>
      <c r="C116" s="413"/>
      <c r="D116" s="244"/>
      <c r="E116" s="244"/>
      <c r="F116" s="244"/>
      <c r="G116" s="244"/>
      <c r="H116" s="434"/>
      <c r="I116" s="245"/>
      <c r="J116" s="245"/>
      <c r="K116" s="337"/>
      <c r="L116" s="249"/>
      <c r="M116" s="250"/>
      <c r="N116" s="98" t="e">
        <f t="shared" si="1"/>
        <v>#DIV/0!</v>
      </c>
      <c r="O116" s="321">
        <f>FŐLAP!$E$8</f>
        <v>0</v>
      </c>
      <c r="P116" s="320">
        <f>FŐLAP!$C$10</f>
        <v>0</v>
      </c>
      <c r="Q116" s="322" t="s">
        <v>560</v>
      </c>
    </row>
    <row r="117" spans="1:17" ht="50.1" hidden="1" customHeight="1" x14ac:dyDescent="0.25">
      <c r="A117" s="100" t="s">
        <v>231</v>
      </c>
      <c r="B117" s="337"/>
      <c r="C117" s="413"/>
      <c r="D117" s="244"/>
      <c r="E117" s="244"/>
      <c r="F117" s="244"/>
      <c r="G117" s="244"/>
      <c r="H117" s="434"/>
      <c r="I117" s="245"/>
      <c r="J117" s="245"/>
      <c r="K117" s="337"/>
      <c r="L117" s="249"/>
      <c r="M117" s="250"/>
      <c r="N117" s="98" t="e">
        <f t="shared" si="1"/>
        <v>#DIV/0!</v>
      </c>
      <c r="O117" s="321">
        <f>FŐLAP!$E$8</f>
        <v>0</v>
      </c>
      <c r="P117" s="320">
        <f>FŐLAP!$C$10</f>
        <v>0</v>
      </c>
      <c r="Q117" s="322" t="s">
        <v>560</v>
      </c>
    </row>
    <row r="118" spans="1:17" ht="50.1" hidden="1" customHeight="1" x14ac:dyDescent="0.25">
      <c r="A118" s="100" t="s">
        <v>232</v>
      </c>
      <c r="B118" s="337"/>
      <c r="C118" s="413"/>
      <c r="D118" s="244"/>
      <c r="E118" s="244"/>
      <c r="F118" s="244"/>
      <c r="G118" s="244"/>
      <c r="H118" s="434"/>
      <c r="I118" s="245"/>
      <c r="J118" s="245"/>
      <c r="K118" s="337"/>
      <c r="L118" s="249"/>
      <c r="M118" s="250"/>
      <c r="N118" s="98" t="e">
        <f t="shared" si="1"/>
        <v>#DIV/0!</v>
      </c>
      <c r="O118" s="321">
        <f>FŐLAP!$E$8</f>
        <v>0</v>
      </c>
      <c r="P118" s="320">
        <f>FŐLAP!$C$10</f>
        <v>0</v>
      </c>
      <c r="Q118" s="322" t="s">
        <v>560</v>
      </c>
    </row>
    <row r="119" spans="1:17" ht="50.1" hidden="1" customHeight="1" x14ac:dyDescent="0.25">
      <c r="A119" s="101" t="s">
        <v>233</v>
      </c>
      <c r="B119" s="337"/>
      <c r="C119" s="413"/>
      <c r="D119" s="244"/>
      <c r="E119" s="244"/>
      <c r="F119" s="244"/>
      <c r="G119" s="244"/>
      <c r="H119" s="434"/>
      <c r="I119" s="245"/>
      <c r="J119" s="245"/>
      <c r="K119" s="337"/>
      <c r="L119" s="249"/>
      <c r="M119" s="250"/>
      <c r="N119" s="98" t="e">
        <f t="shared" si="1"/>
        <v>#DIV/0!</v>
      </c>
      <c r="O119" s="321">
        <f>FŐLAP!$E$8</f>
        <v>0</v>
      </c>
      <c r="P119" s="320">
        <f>FŐLAP!$C$10</f>
        <v>0</v>
      </c>
      <c r="Q119" s="322" t="s">
        <v>560</v>
      </c>
    </row>
    <row r="120" spans="1:17" ht="50.1" hidden="1" customHeight="1" x14ac:dyDescent="0.25">
      <c r="A120" s="100" t="s">
        <v>234</v>
      </c>
      <c r="B120" s="337"/>
      <c r="C120" s="413"/>
      <c r="D120" s="244"/>
      <c r="E120" s="244"/>
      <c r="F120" s="244"/>
      <c r="G120" s="244"/>
      <c r="H120" s="434"/>
      <c r="I120" s="245"/>
      <c r="J120" s="245"/>
      <c r="K120" s="337"/>
      <c r="L120" s="249"/>
      <c r="M120" s="250"/>
      <c r="N120" s="98" t="e">
        <f t="shared" si="1"/>
        <v>#DIV/0!</v>
      </c>
      <c r="O120" s="321">
        <f>FŐLAP!$E$8</f>
        <v>0</v>
      </c>
      <c r="P120" s="320">
        <f>FŐLAP!$C$10</f>
        <v>0</v>
      </c>
      <c r="Q120" s="322" t="s">
        <v>560</v>
      </c>
    </row>
    <row r="121" spans="1:17" ht="50.1" hidden="1" customHeight="1" x14ac:dyDescent="0.25">
      <c r="A121" s="100" t="s">
        <v>235</v>
      </c>
      <c r="B121" s="337"/>
      <c r="C121" s="413"/>
      <c r="D121" s="244"/>
      <c r="E121" s="244"/>
      <c r="F121" s="244"/>
      <c r="G121" s="244"/>
      <c r="H121" s="434"/>
      <c r="I121" s="245"/>
      <c r="J121" s="245"/>
      <c r="K121" s="337"/>
      <c r="L121" s="249"/>
      <c r="M121" s="250"/>
      <c r="N121" s="98" t="e">
        <f t="shared" si="1"/>
        <v>#DIV/0!</v>
      </c>
      <c r="O121" s="321">
        <f>FŐLAP!$E$8</f>
        <v>0</v>
      </c>
      <c r="P121" s="320">
        <f>FŐLAP!$C$10</f>
        <v>0</v>
      </c>
      <c r="Q121" s="322" t="s">
        <v>560</v>
      </c>
    </row>
    <row r="122" spans="1:17" ht="50.1" hidden="1" customHeight="1" x14ac:dyDescent="0.25">
      <c r="A122" s="101" t="s">
        <v>236</v>
      </c>
      <c r="B122" s="337"/>
      <c r="C122" s="413"/>
      <c r="D122" s="244"/>
      <c r="E122" s="244"/>
      <c r="F122" s="244"/>
      <c r="G122" s="244"/>
      <c r="H122" s="434"/>
      <c r="I122" s="245"/>
      <c r="J122" s="245"/>
      <c r="K122" s="337"/>
      <c r="L122" s="249"/>
      <c r="M122" s="250"/>
      <c r="N122" s="98" t="e">
        <f t="shared" si="1"/>
        <v>#DIV/0!</v>
      </c>
      <c r="O122" s="321">
        <f>FŐLAP!$E$8</f>
        <v>0</v>
      </c>
      <c r="P122" s="320">
        <f>FŐLAP!$C$10</f>
        <v>0</v>
      </c>
      <c r="Q122" s="322" t="s">
        <v>560</v>
      </c>
    </row>
    <row r="123" spans="1:17" ht="50.1" hidden="1" customHeight="1" collapsed="1" x14ac:dyDescent="0.25">
      <c r="A123" s="100" t="s">
        <v>237</v>
      </c>
      <c r="B123" s="337"/>
      <c r="C123" s="413"/>
      <c r="D123" s="244"/>
      <c r="E123" s="244"/>
      <c r="F123" s="244"/>
      <c r="G123" s="244"/>
      <c r="H123" s="434"/>
      <c r="I123" s="245"/>
      <c r="J123" s="245"/>
      <c r="K123" s="337"/>
      <c r="L123" s="249"/>
      <c r="M123" s="250"/>
      <c r="N123" s="98" t="e">
        <f t="shared" si="1"/>
        <v>#DIV/0!</v>
      </c>
      <c r="O123" s="321">
        <f>FŐLAP!$E$8</f>
        <v>0</v>
      </c>
      <c r="P123" s="320">
        <f>FŐLAP!$C$10</f>
        <v>0</v>
      </c>
      <c r="Q123" s="322" t="s">
        <v>560</v>
      </c>
    </row>
    <row r="124" spans="1:17" ht="50.1" hidden="1" customHeight="1" x14ac:dyDescent="0.25">
      <c r="A124" s="100" t="s">
        <v>238</v>
      </c>
      <c r="B124" s="337"/>
      <c r="C124" s="413"/>
      <c r="D124" s="244"/>
      <c r="E124" s="244"/>
      <c r="F124" s="244"/>
      <c r="G124" s="244"/>
      <c r="H124" s="434"/>
      <c r="I124" s="245"/>
      <c r="J124" s="245"/>
      <c r="K124" s="337"/>
      <c r="L124" s="249"/>
      <c r="M124" s="250"/>
      <c r="N124" s="98" t="e">
        <f t="shared" si="1"/>
        <v>#DIV/0!</v>
      </c>
      <c r="O124" s="321">
        <f>FŐLAP!$E$8</f>
        <v>0</v>
      </c>
      <c r="P124" s="320">
        <f>FŐLAP!$C$10</f>
        <v>0</v>
      </c>
      <c r="Q124" s="322" t="s">
        <v>560</v>
      </c>
    </row>
    <row r="125" spans="1:17" ht="50.1" hidden="1" customHeight="1" x14ac:dyDescent="0.25">
      <c r="A125" s="101" t="s">
        <v>239</v>
      </c>
      <c r="B125" s="337"/>
      <c r="C125" s="413"/>
      <c r="D125" s="244"/>
      <c r="E125" s="244"/>
      <c r="F125" s="244"/>
      <c r="G125" s="244"/>
      <c r="H125" s="434"/>
      <c r="I125" s="245"/>
      <c r="J125" s="245"/>
      <c r="K125" s="337"/>
      <c r="L125" s="249"/>
      <c r="M125" s="250"/>
      <c r="N125" s="98" t="e">
        <f t="shared" si="1"/>
        <v>#DIV/0!</v>
      </c>
      <c r="O125" s="321">
        <f>FŐLAP!$E$8</f>
        <v>0</v>
      </c>
      <c r="P125" s="320">
        <f>FŐLAP!$C$10</f>
        <v>0</v>
      </c>
      <c r="Q125" s="322" t="s">
        <v>560</v>
      </c>
    </row>
    <row r="126" spans="1:17" ht="50.1" hidden="1" customHeight="1" x14ac:dyDescent="0.25">
      <c r="A126" s="100" t="s">
        <v>240</v>
      </c>
      <c r="B126" s="337"/>
      <c r="C126" s="413"/>
      <c r="D126" s="244"/>
      <c r="E126" s="244"/>
      <c r="F126" s="244"/>
      <c r="G126" s="244"/>
      <c r="H126" s="434"/>
      <c r="I126" s="245"/>
      <c r="J126" s="245"/>
      <c r="K126" s="337"/>
      <c r="L126" s="249"/>
      <c r="M126" s="250"/>
      <c r="N126" s="98" t="e">
        <f t="shared" si="1"/>
        <v>#DIV/0!</v>
      </c>
      <c r="O126" s="321">
        <f>FŐLAP!$E$8</f>
        <v>0</v>
      </c>
      <c r="P126" s="320">
        <f>FŐLAP!$C$10</f>
        <v>0</v>
      </c>
      <c r="Q126" s="322" t="s">
        <v>560</v>
      </c>
    </row>
    <row r="127" spans="1:17" ht="50.1" hidden="1" customHeight="1" x14ac:dyDescent="0.25">
      <c r="A127" s="100" t="s">
        <v>241</v>
      </c>
      <c r="B127" s="337"/>
      <c r="C127" s="413"/>
      <c r="D127" s="244"/>
      <c r="E127" s="244"/>
      <c r="F127" s="244"/>
      <c r="G127" s="244"/>
      <c r="H127" s="434"/>
      <c r="I127" s="245"/>
      <c r="J127" s="245"/>
      <c r="K127" s="337"/>
      <c r="L127" s="249"/>
      <c r="M127" s="250"/>
      <c r="N127" s="98" t="e">
        <f t="shared" si="1"/>
        <v>#DIV/0!</v>
      </c>
      <c r="O127" s="321">
        <f>FŐLAP!$E$8</f>
        <v>0</v>
      </c>
      <c r="P127" s="320">
        <f>FŐLAP!$C$10</f>
        <v>0</v>
      </c>
      <c r="Q127" s="322" t="s">
        <v>560</v>
      </c>
    </row>
    <row r="128" spans="1:17" ht="50.1" hidden="1" customHeight="1" x14ac:dyDescent="0.25">
      <c r="A128" s="100" t="s">
        <v>242</v>
      </c>
      <c r="B128" s="337"/>
      <c r="C128" s="413"/>
      <c r="D128" s="244"/>
      <c r="E128" s="244"/>
      <c r="F128" s="244"/>
      <c r="G128" s="244"/>
      <c r="H128" s="434"/>
      <c r="I128" s="245"/>
      <c r="J128" s="245"/>
      <c r="K128" s="337"/>
      <c r="L128" s="249"/>
      <c r="M128" s="250"/>
      <c r="N128" s="98" t="e">
        <f t="shared" si="1"/>
        <v>#DIV/0!</v>
      </c>
      <c r="O128" s="321">
        <f>FŐLAP!$E$8</f>
        <v>0</v>
      </c>
      <c r="P128" s="320">
        <f>FŐLAP!$C$10</f>
        <v>0</v>
      </c>
      <c r="Q128" s="322" t="s">
        <v>560</v>
      </c>
    </row>
    <row r="129" spans="1:17" ht="50.1" hidden="1" customHeight="1" x14ac:dyDescent="0.25">
      <c r="A129" s="100" t="s">
        <v>243</v>
      </c>
      <c r="B129" s="337"/>
      <c r="C129" s="413"/>
      <c r="D129" s="244"/>
      <c r="E129" s="244"/>
      <c r="F129" s="244"/>
      <c r="G129" s="244"/>
      <c r="H129" s="434"/>
      <c r="I129" s="245"/>
      <c r="J129" s="245"/>
      <c r="K129" s="337"/>
      <c r="L129" s="249"/>
      <c r="M129" s="250"/>
      <c r="N129" s="98" t="e">
        <f t="shared" si="1"/>
        <v>#DIV/0!</v>
      </c>
      <c r="O129" s="321">
        <f>FŐLAP!$E$8</f>
        <v>0</v>
      </c>
      <c r="P129" s="320">
        <f>FŐLAP!$C$10</f>
        <v>0</v>
      </c>
      <c r="Q129" s="322" t="s">
        <v>560</v>
      </c>
    </row>
    <row r="130" spans="1:17" ht="50.1" hidden="1" customHeight="1" x14ac:dyDescent="0.25">
      <c r="A130" s="101" t="s">
        <v>244</v>
      </c>
      <c r="B130" s="337"/>
      <c r="C130" s="413"/>
      <c r="D130" s="244"/>
      <c r="E130" s="244"/>
      <c r="F130" s="244"/>
      <c r="G130" s="244"/>
      <c r="H130" s="434"/>
      <c r="I130" s="245"/>
      <c r="J130" s="245"/>
      <c r="K130" s="337"/>
      <c r="L130" s="249"/>
      <c r="M130" s="250"/>
      <c r="N130" s="98" t="e">
        <f t="shared" si="1"/>
        <v>#DIV/0!</v>
      </c>
      <c r="O130" s="321">
        <f>FŐLAP!$E$8</f>
        <v>0</v>
      </c>
      <c r="P130" s="320">
        <f>FŐLAP!$C$10</f>
        <v>0</v>
      </c>
      <c r="Q130" s="322" t="s">
        <v>560</v>
      </c>
    </row>
    <row r="131" spans="1:17" ht="50.1" hidden="1" customHeight="1" x14ac:dyDescent="0.25">
      <c r="A131" s="100" t="s">
        <v>245</v>
      </c>
      <c r="B131" s="337"/>
      <c r="C131" s="413"/>
      <c r="D131" s="244"/>
      <c r="E131" s="244"/>
      <c r="F131" s="244"/>
      <c r="G131" s="244"/>
      <c r="H131" s="434"/>
      <c r="I131" s="245"/>
      <c r="J131" s="245"/>
      <c r="K131" s="337"/>
      <c r="L131" s="249"/>
      <c r="M131" s="250"/>
      <c r="N131" s="98" t="e">
        <f t="shared" si="1"/>
        <v>#DIV/0!</v>
      </c>
      <c r="O131" s="321">
        <f>FŐLAP!$E$8</f>
        <v>0</v>
      </c>
      <c r="P131" s="320">
        <f>FŐLAP!$C$10</f>
        <v>0</v>
      </c>
      <c r="Q131" s="322" t="s">
        <v>560</v>
      </c>
    </row>
    <row r="132" spans="1:17" ht="50.1" hidden="1" customHeight="1" x14ac:dyDescent="0.25">
      <c r="A132" s="100" t="s">
        <v>246</v>
      </c>
      <c r="B132" s="337"/>
      <c r="C132" s="413"/>
      <c r="D132" s="244"/>
      <c r="E132" s="244"/>
      <c r="F132" s="244"/>
      <c r="G132" s="244"/>
      <c r="H132" s="434"/>
      <c r="I132" s="245"/>
      <c r="J132" s="245"/>
      <c r="K132" s="337"/>
      <c r="L132" s="249"/>
      <c r="M132" s="250"/>
      <c r="N132" s="98" t="e">
        <f t="shared" si="1"/>
        <v>#DIV/0!</v>
      </c>
      <c r="O132" s="321">
        <f>FŐLAP!$E$8</f>
        <v>0</v>
      </c>
      <c r="P132" s="320">
        <f>FŐLAP!$C$10</f>
        <v>0</v>
      </c>
      <c r="Q132" s="322" t="s">
        <v>560</v>
      </c>
    </row>
    <row r="133" spans="1:17" ht="50.1" hidden="1" customHeight="1" x14ac:dyDescent="0.25">
      <c r="A133" s="101" t="s">
        <v>247</v>
      </c>
      <c r="B133" s="337"/>
      <c r="C133" s="413"/>
      <c r="D133" s="244"/>
      <c r="E133" s="244"/>
      <c r="F133" s="244"/>
      <c r="G133" s="244"/>
      <c r="H133" s="434"/>
      <c r="I133" s="245"/>
      <c r="J133" s="245"/>
      <c r="K133" s="337"/>
      <c r="L133" s="249"/>
      <c r="M133" s="250"/>
      <c r="N133" s="98" t="e">
        <f t="shared" si="1"/>
        <v>#DIV/0!</v>
      </c>
      <c r="O133" s="321">
        <f>FŐLAP!$E$8</f>
        <v>0</v>
      </c>
      <c r="P133" s="320">
        <f>FŐLAP!$C$10</f>
        <v>0</v>
      </c>
      <c r="Q133" s="322" t="s">
        <v>560</v>
      </c>
    </row>
    <row r="134" spans="1:17" ht="50.1" hidden="1" customHeight="1" x14ac:dyDescent="0.25">
      <c r="A134" s="100" t="s">
        <v>248</v>
      </c>
      <c r="B134" s="337"/>
      <c r="C134" s="413"/>
      <c r="D134" s="244"/>
      <c r="E134" s="244"/>
      <c r="F134" s="244"/>
      <c r="G134" s="244"/>
      <c r="H134" s="434"/>
      <c r="I134" s="245"/>
      <c r="J134" s="245"/>
      <c r="K134" s="337"/>
      <c r="L134" s="249"/>
      <c r="M134" s="250"/>
      <c r="N134" s="98" t="e">
        <f t="shared" si="1"/>
        <v>#DIV/0!</v>
      </c>
      <c r="O134" s="321">
        <f>FŐLAP!$E$8</f>
        <v>0</v>
      </c>
      <c r="P134" s="320">
        <f>FŐLAP!$C$10</f>
        <v>0</v>
      </c>
      <c r="Q134" s="322" t="s">
        <v>560</v>
      </c>
    </row>
    <row r="135" spans="1:17" ht="50.1" hidden="1" customHeight="1" x14ac:dyDescent="0.25">
      <c r="A135" s="100" t="s">
        <v>249</v>
      </c>
      <c r="B135" s="337"/>
      <c r="C135" s="413"/>
      <c r="D135" s="244"/>
      <c r="E135" s="244"/>
      <c r="F135" s="244"/>
      <c r="G135" s="244"/>
      <c r="H135" s="434"/>
      <c r="I135" s="245"/>
      <c r="J135" s="245"/>
      <c r="K135" s="337"/>
      <c r="L135" s="249"/>
      <c r="M135" s="250"/>
      <c r="N135" s="98" t="e">
        <f t="shared" si="1"/>
        <v>#DIV/0!</v>
      </c>
      <c r="O135" s="321">
        <f>FŐLAP!$E$8</f>
        <v>0</v>
      </c>
      <c r="P135" s="320">
        <f>FŐLAP!$C$10</f>
        <v>0</v>
      </c>
      <c r="Q135" s="322" t="s">
        <v>560</v>
      </c>
    </row>
    <row r="136" spans="1:17" ht="50.1" hidden="1" customHeight="1" x14ac:dyDescent="0.25">
      <c r="A136" s="101" t="s">
        <v>250</v>
      </c>
      <c r="B136" s="337"/>
      <c r="C136" s="413"/>
      <c r="D136" s="244"/>
      <c r="E136" s="244"/>
      <c r="F136" s="244"/>
      <c r="G136" s="244"/>
      <c r="H136" s="434"/>
      <c r="I136" s="245"/>
      <c r="J136" s="245"/>
      <c r="K136" s="337"/>
      <c r="L136" s="249"/>
      <c r="M136" s="250"/>
      <c r="N136" s="98" t="e">
        <f t="shared" si="1"/>
        <v>#DIV/0!</v>
      </c>
      <c r="O136" s="321">
        <f>FŐLAP!$E$8</f>
        <v>0</v>
      </c>
      <c r="P136" s="320">
        <f>FŐLAP!$C$10</f>
        <v>0</v>
      </c>
      <c r="Q136" s="322" t="s">
        <v>560</v>
      </c>
    </row>
    <row r="137" spans="1:17" ht="50.1" hidden="1" customHeight="1" x14ac:dyDescent="0.25">
      <c r="A137" s="100" t="s">
        <v>251</v>
      </c>
      <c r="B137" s="337"/>
      <c r="C137" s="413"/>
      <c r="D137" s="244"/>
      <c r="E137" s="244"/>
      <c r="F137" s="244"/>
      <c r="G137" s="244"/>
      <c r="H137" s="434"/>
      <c r="I137" s="245"/>
      <c r="J137" s="245"/>
      <c r="K137" s="337"/>
      <c r="L137" s="249"/>
      <c r="M137" s="250"/>
      <c r="N137" s="98" t="e">
        <f t="shared" si="1"/>
        <v>#DIV/0!</v>
      </c>
      <c r="O137" s="321">
        <f>FŐLAP!$E$8</f>
        <v>0</v>
      </c>
      <c r="P137" s="320">
        <f>FŐLAP!$C$10</f>
        <v>0</v>
      </c>
      <c r="Q137" s="322" t="s">
        <v>560</v>
      </c>
    </row>
    <row r="138" spans="1:17" ht="50.1" hidden="1" customHeight="1" x14ac:dyDescent="0.25">
      <c r="A138" s="100" t="s">
        <v>252</v>
      </c>
      <c r="B138" s="337"/>
      <c r="C138" s="413"/>
      <c r="D138" s="244"/>
      <c r="E138" s="244"/>
      <c r="F138" s="244"/>
      <c r="G138" s="244"/>
      <c r="H138" s="434"/>
      <c r="I138" s="245"/>
      <c r="J138" s="245"/>
      <c r="K138" s="337"/>
      <c r="L138" s="249"/>
      <c r="M138" s="250"/>
      <c r="N138" s="98" t="e">
        <f t="shared" ref="N138:N201" si="2">IF(M138&lt;0,0,1-(M138/L138))</f>
        <v>#DIV/0!</v>
      </c>
      <c r="O138" s="321">
        <f>FŐLAP!$E$8</f>
        <v>0</v>
      </c>
      <c r="P138" s="320">
        <f>FŐLAP!$C$10</f>
        <v>0</v>
      </c>
      <c r="Q138" s="322" t="s">
        <v>560</v>
      </c>
    </row>
    <row r="139" spans="1:17" ht="50.1" hidden="1" customHeight="1" x14ac:dyDescent="0.25">
      <c r="A139" s="101" t="s">
        <v>253</v>
      </c>
      <c r="B139" s="337"/>
      <c r="C139" s="413"/>
      <c r="D139" s="244"/>
      <c r="E139" s="244"/>
      <c r="F139" s="244"/>
      <c r="G139" s="244"/>
      <c r="H139" s="434"/>
      <c r="I139" s="245"/>
      <c r="J139" s="245"/>
      <c r="K139" s="337"/>
      <c r="L139" s="249"/>
      <c r="M139" s="250"/>
      <c r="N139" s="98" t="e">
        <f t="shared" si="2"/>
        <v>#DIV/0!</v>
      </c>
      <c r="O139" s="321">
        <f>FŐLAP!$E$8</f>
        <v>0</v>
      </c>
      <c r="P139" s="320">
        <f>FŐLAP!$C$10</f>
        <v>0</v>
      </c>
      <c r="Q139" s="322" t="s">
        <v>560</v>
      </c>
    </row>
    <row r="140" spans="1:17" ht="50.1" hidden="1" customHeight="1" x14ac:dyDescent="0.25">
      <c r="A140" s="100" t="s">
        <v>254</v>
      </c>
      <c r="B140" s="337"/>
      <c r="C140" s="413"/>
      <c r="D140" s="244"/>
      <c r="E140" s="244"/>
      <c r="F140" s="244"/>
      <c r="G140" s="244"/>
      <c r="H140" s="434"/>
      <c r="I140" s="245"/>
      <c r="J140" s="245"/>
      <c r="K140" s="337"/>
      <c r="L140" s="249"/>
      <c r="M140" s="250"/>
      <c r="N140" s="98" t="e">
        <f t="shared" si="2"/>
        <v>#DIV/0!</v>
      </c>
      <c r="O140" s="321">
        <f>FŐLAP!$E$8</f>
        <v>0</v>
      </c>
      <c r="P140" s="320">
        <f>FŐLAP!$C$10</f>
        <v>0</v>
      </c>
      <c r="Q140" s="322" t="s">
        <v>560</v>
      </c>
    </row>
    <row r="141" spans="1:17" ht="50.1" hidden="1" customHeight="1" x14ac:dyDescent="0.25">
      <c r="A141" s="100" t="s">
        <v>255</v>
      </c>
      <c r="B141" s="337"/>
      <c r="C141" s="413"/>
      <c r="D141" s="244"/>
      <c r="E141" s="244"/>
      <c r="F141" s="244"/>
      <c r="G141" s="244"/>
      <c r="H141" s="434"/>
      <c r="I141" s="245"/>
      <c r="J141" s="245"/>
      <c r="K141" s="337"/>
      <c r="L141" s="249"/>
      <c r="M141" s="250"/>
      <c r="N141" s="98" t="e">
        <f t="shared" si="2"/>
        <v>#DIV/0!</v>
      </c>
      <c r="O141" s="321">
        <f>FŐLAP!$E$8</f>
        <v>0</v>
      </c>
      <c r="P141" s="320">
        <f>FŐLAP!$C$10</f>
        <v>0</v>
      </c>
      <c r="Q141" s="322" t="s">
        <v>560</v>
      </c>
    </row>
    <row r="142" spans="1:17" ht="50.1" hidden="1" customHeight="1" x14ac:dyDescent="0.25">
      <c r="A142" s="101" t="s">
        <v>256</v>
      </c>
      <c r="B142" s="337"/>
      <c r="C142" s="413"/>
      <c r="D142" s="244"/>
      <c r="E142" s="244"/>
      <c r="F142" s="244"/>
      <c r="G142" s="244"/>
      <c r="H142" s="434"/>
      <c r="I142" s="245"/>
      <c r="J142" s="245"/>
      <c r="K142" s="337"/>
      <c r="L142" s="249"/>
      <c r="M142" s="250"/>
      <c r="N142" s="98" t="e">
        <f t="shared" si="2"/>
        <v>#DIV/0!</v>
      </c>
      <c r="O142" s="321">
        <f>FŐLAP!$E$8</f>
        <v>0</v>
      </c>
      <c r="P142" s="320">
        <f>FŐLAP!$C$10</f>
        <v>0</v>
      </c>
      <c r="Q142" s="322" t="s">
        <v>560</v>
      </c>
    </row>
    <row r="143" spans="1:17" ht="50.1" hidden="1" customHeight="1" x14ac:dyDescent="0.25">
      <c r="A143" s="100" t="s">
        <v>257</v>
      </c>
      <c r="B143" s="337"/>
      <c r="C143" s="413"/>
      <c r="D143" s="244"/>
      <c r="E143" s="244"/>
      <c r="F143" s="244"/>
      <c r="G143" s="244"/>
      <c r="H143" s="434"/>
      <c r="I143" s="245"/>
      <c r="J143" s="245"/>
      <c r="K143" s="337"/>
      <c r="L143" s="249"/>
      <c r="M143" s="250"/>
      <c r="N143" s="98" t="e">
        <f t="shared" si="2"/>
        <v>#DIV/0!</v>
      </c>
      <c r="O143" s="321">
        <f>FŐLAP!$E$8</f>
        <v>0</v>
      </c>
      <c r="P143" s="320">
        <f>FŐLAP!$C$10</f>
        <v>0</v>
      </c>
      <c r="Q143" s="322" t="s">
        <v>560</v>
      </c>
    </row>
    <row r="144" spans="1:17" ht="50.1" hidden="1" customHeight="1" collapsed="1" x14ac:dyDescent="0.25">
      <c r="A144" s="100" t="s">
        <v>258</v>
      </c>
      <c r="B144" s="337"/>
      <c r="C144" s="413"/>
      <c r="D144" s="244"/>
      <c r="E144" s="244"/>
      <c r="F144" s="244"/>
      <c r="G144" s="244"/>
      <c r="H144" s="434"/>
      <c r="I144" s="245"/>
      <c r="J144" s="245"/>
      <c r="K144" s="337"/>
      <c r="L144" s="249"/>
      <c r="M144" s="250"/>
      <c r="N144" s="98" t="e">
        <f t="shared" si="2"/>
        <v>#DIV/0!</v>
      </c>
      <c r="O144" s="321">
        <f>FŐLAP!$E$8</f>
        <v>0</v>
      </c>
      <c r="P144" s="320">
        <f>FŐLAP!$C$10</f>
        <v>0</v>
      </c>
      <c r="Q144" s="322" t="s">
        <v>560</v>
      </c>
    </row>
    <row r="145" spans="1:17" ht="50.1" hidden="1" customHeight="1" x14ac:dyDescent="0.25">
      <c r="A145" s="100" t="s">
        <v>259</v>
      </c>
      <c r="B145" s="337"/>
      <c r="C145" s="413"/>
      <c r="D145" s="244"/>
      <c r="E145" s="244"/>
      <c r="F145" s="244"/>
      <c r="G145" s="244"/>
      <c r="H145" s="434"/>
      <c r="I145" s="245"/>
      <c r="J145" s="245"/>
      <c r="K145" s="337"/>
      <c r="L145" s="249"/>
      <c r="M145" s="250"/>
      <c r="N145" s="98" t="e">
        <f t="shared" si="2"/>
        <v>#DIV/0!</v>
      </c>
      <c r="O145" s="321">
        <f>FŐLAP!$E$8</f>
        <v>0</v>
      </c>
      <c r="P145" s="320">
        <f>FŐLAP!$C$10</f>
        <v>0</v>
      </c>
      <c r="Q145" s="322" t="s">
        <v>560</v>
      </c>
    </row>
    <row r="146" spans="1:17" ht="50.1" hidden="1" customHeight="1" x14ac:dyDescent="0.25">
      <c r="A146" s="100" t="s">
        <v>260</v>
      </c>
      <c r="B146" s="337"/>
      <c r="C146" s="413"/>
      <c r="D146" s="244"/>
      <c r="E146" s="244"/>
      <c r="F146" s="244"/>
      <c r="G146" s="244"/>
      <c r="H146" s="434"/>
      <c r="I146" s="245"/>
      <c r="J146" s="245"/>
      <c r="K146" s="337"/>
      <c r="L146" s="249"/>
      <c r="M146" s="250"/>
      <c r="N146" s="98" t="e">
        <f t="shared" si="2"/>
        <v>#DIV/0!</v>
      </c>
      <c r="O146" s="321">
        <f>FŐLAP!$E$8</f>
        <v>0</v>
      </c>
      <c r="P146" s="320">
        <f>FŐLAP!$C$10</f>
        <v>0</v>
      </c>
      <c r="Q146" s="322" t="s">
        <v>560</v>
      </c>
    </row>
    <row r="147" spans="1:17" ht="50.1" hidden="1" customHeight="1" x14ac:dyDescent="0.25">
      <c r="A147" s="101" t="s">
        <v>261</v>
      </c>
      <c r="B147" s="337"/>
      <c r="C147" s="413"/>
      <c r="D147" s="244"/>
      <c r="E147" s="244"/>
      <c r="F147" s="244"/>
      <c r="G147" s="244"/>
      <c r="H147" s="434"/>
      <c r="I147" s="245"/>
      <c r="J147" s="245"/>
      <c r="K147" s="337"/>
      <c r="L147" s="249"/>
      <c r="M147" s="250"/>
      <c r="N147" s="98" t="e">
        <f t="shared" si="2"/>
        <v>#DIV/0!</v>
      </c>
      <c r="O147" s="321">
        <f>FŐLAP!$E$8</f>
        <v>0</v>
      </c>
      <c r="P147" s="320">
        <f>FŐLAP!$C$10</f>
        <v>0</v>
      </c>
      <c r="Q147" s="322" t="s">
        <v>560</v>
      </c>
    </row>
    <row r="148" spans="1:17" ht="50.1" hidden="1" customHeight="1" x14ac:dyDescent="0.25">
      <c r="A148" s="100" t="s">
        <v>262</v>
      </c>
      <c r="B148" s="337"/>
      <c r="C148" s="413"/>
      <c r="D148" s="244"/>
      <c r="E148" s="244"/>
      <c r="F148" s="244"/>
      <c r="G148" s="244"/>
      <c r="H148" s="434"/>
      <c r="I148" s="245"/>
      <c r="J148" s="245"/>
      <c r="K148" s="337"/>
      <c r="L148" s="249"/>
      <c r="M148" s="250"/>
      <c r="N148" s="98" t="e">
        <f t="shared" si="2"/>
        <v>#DIV/0!</v>
      </c>
      <c r="O148" s="321">
        <f>FŐLAP!$E$8</f>
        <v>0</v>
      </c>
      <c r="P148" s="320">
        <f>FŐLAP!$C$10</f>
        <v>0</v>
      </c>
      <c r="Q148" s="322" t="s">
        <v>560</v>
      </c>
    </row>
    <row r="149" spans="1:17" ht="50.1" hidden="1" customHeight="1" x14ac:dyDescent="0.25">
      <c r="A149" s="100" t="s">
        <v>263</v>
      </c>
      <c r="B149" s="337"/>
      <c r="C149" s="413"/>
      <c r="D149" s="244"/>
      <c r="E149" s="244"/>
      <c r="F149" s="244"/>
      <c r="G149" s="244"/>
      <c r="H149" s="434"/>
      <c r="I149" s="245"/>
      <c r="J149" s="245"/>
      <c r="K149" s="337"/>
      <c r="L149" s="249"/>
      <c r="M149" s="250"/>
      <c r="N149" s="98" t="e">
        <f t="shared" si="2"/>
        <v>#DIV/0!</v>
      </c>
      <c r="O149" s="321">
        <f>FŐLAP!$E$8</f>
        <v>0</v>
      </c>
      <c r="P149" s="320">
        <f>FŐLAP!$C$10</f>
        <v>0</v>
      </c>
      <c r="Q149" s="322" t="s">
        <v>560</v>
      </c>
    </row>
    <row r="150" spans="1:17" ht="50.1" hidden="1" customHeight="1" x14ac:dyDescent="0.25">
      <c r="A150" s="101" t="s">
        <v>264</v>
      </c>
      <c r="B150" s="337"/>
      <c r="C150" s="413"/>
      <c r="D150" s="244"/>
      <c r="E150" s="244"/>
      <c r="F150" s="244"/>
      <c r="G150" s="244"/>
      <c r="H150" s="434"/>
      <c r="I150" s="245"/>
      <c r="J150" s="245"/>
      <c r="K150" s="337"/>
      <c r="L150" s="249"/>
      <c r="M150" s="250"/>
      <c r="N150" s="98" t="e">
        <f t="shared" si="2"/>
        <v>#DIV/0!</v>
      </c>
      <c r="O150" s="321">
        <f>FŐLAP!$E$8</f>
        <v>0</v>
      </c>
      <c r="P150" s="320">
        <f>FŐLAP!$C$10</f>
        <v>0</v>
      </c>
      <c r="Q150" s="322" t="s">
        <v>560</v>
      </c>
    </row>
    <row r="151" spans="1:17" ht="50.1" hidden="1" customHeight="1" x14ac:dyDescent="0.25">
      <c r="A151" s="100" t="s">
        <v>265</v>
      </c>
      <c r="B151" s="337"/>
      <c r="C151" s="413"/>
      <c r="D151" s="244"/>
      <c r="E151" s="244"/>
      <c r="F151" s="244"/>
      <c r="G151" s="244"/>
      <c r="H151" s="434"/>
      <c r="I151" s="245"/>
      <c r="J151" s="245"/>
      <c r="K151" s="337"/>
      <c r="L151" s="249"/>
      <c r="M151" s="250"/>
      <c r="N151" s="98" t="e">
        <f t="shared" si="2"/>
        <v>#DIV/0!</v>
      </c>
      <c r="O151" s="321">
        <f>FŐLAP!$E$8</f>
        <v>0</v>
      </c>
      <c r="P151" s="320">
        <f>FŐLAP!$C$10</f>
        <v>0</v>
      </c>
      <c r="Q151" s="322" t="s">
        <v>560</v>
      </c>
    </row>
    <row r="152" spans="1:17" ht="50.1" hidden="1" customHeight="1" x14ac:dyDescent="0.25">
      <c r="A152" s="100" t="s">
        <v>266</v>
      </c>
      <c r="B152" s="337"/>
      <c r="C152" s="413"/>
      <c r="D152" s="244"/>
      <c r="E152" s="244"/>
      <c r="F152" s="244"/>
      <c r="G152" s="244"/>
      <c r="H152" s="434"/>
      <c r="I152" s="245"/>
      <c r="J152" s="245"/>
      <c r="K152" s="337"/>
      <c r="L152" s="249"/>
      <c r="M152" s="250"/>
      <c r="N152" s="98" t="e">
        <f t="shared" si="2"/>
        <v>#DIV/0!</v>
      </c>
      <c r="O152" s="321">
        <f>FŐLAP!$E$8</f>
        <v>0</v>
      </c>
      <c r="P152" s="320">
        <f>FŐLAP!$C$10</f>
        <v>0</v>
      </c>
      <c r="Q152" s="322" t="s">
        <v>560</v>
      </c>
    </row>
    <row r="153" spans="1:17" ht="50.1" hidden="1" customHeight="1" x14ac:dyDescent="0.25">
      <c r="A153" s="101" t="s">
        <v>267</v>
      </c>
      <c r="B153" s="337"/>
      <c r="C153" s="413"/>
      <c r="D153" s="244"/>
      <c r="E153" s="244"/>
      <c r="F153" s="244"/>
      <c r="G153" s="244"/>
      <c r="H153" s="434"/>
      <c r="I153" s="245"/>
      <c r="J153" s="245"/>
      <c r="K153" s="337"/>
      <c r="L153" s="249"/>
      <c r="M153" s="250"/>
      <c r="N153" s="98" t="e">
        <f t="shared" si="2"/>
        <v>#DIV/0!</v>
      </c>
      <c r="O153" s="321">
        <f>FŐLAP!$E$8</f>
        <v>0</v>
      </c>
      <c r="P153" s="320">
        <f>FŐLAP!$C$10</f>
        <v>0</v>
      </c>
      <c r="Q153" s="322" t="s">
        <v>560</v>
      </c>
    </row>
    <row r="154" spans="1:17" ht="50.1" hidden="1" customHeight="1" x14ac:dyDescent="0.25">
      <c r="A154" s="100" t="s">
        <v>268</v>
      </c>
      <c r="B154" s="337"/>
      <c r="C154" s="413"/>
      <c r="D154" s="244"/>
      <c r="E154" s="244"/>
      <c r="F154" s="244"/>
      <c r="G154" s="244"/>
      <c r="H154" s="434"/>
      <c r="I154" s="245"/>
      <c r="J154" s="245"/>
      <c r="K154" s="337"/>
      <c r="L154" s="249"/>
      <c r="M154" s="250"/>
      <c r="N154" s="98" t="e">
        <f t="shared" si="2"/>
        <v>#DIV/0!</v>
      </c>
      <c r="O154" s="321">
        <f>FŐLAP!$E$8</f>
        <v>0</v>
      </c>
      <c r="P154" s="320">
        <f>FŐLAP!$C$10</f>
        <v>0</v>
      </c>
      <c r="Q154" s="322" t="s">
        <v>560</v>
      </c>
    </row>
    <row r="155" spans="1:17" ht="50.1" hidden="1" customHeight="1" x14ac:dyDescent="0.25">
      <c r="A155" s="100" t="s">
        <v>269</v>
      </c>
      <c r="B155" s="337"/>
      <c r="C155" s="413"/>
      <c r="D155" s="244"/>
      <c r="E155" s="244"/>
      <c r="F155" s="244"/>
      <c r="G155" s="244"/>
      <c r="H155" s="434"/>
      <c r="I155" s="245"/>
      <c r="J155" s="245"/>
      <c r="K155" s="337"/>
      <c r="L155" s="249"/>
      <c r="M155" s="250"/>
      <c r="N155" s="98" t="e">
        <f t="shared" si="2"/>
        <v>#DIV/0!</v>
      </c>
      <c r="O155" s="321">
        <f>FŐLAP!$E$8</f>
        <v>0</v>
      </c>
      <c r="P155" s="320">
        <f>FŐLAP!$C$10</f>
        <v>0</v>
      </c>
      <c r="Q155" s="322" t="s">
        <v>560</v>
      </c>
    </row>
    <row r="156" spans="1:17" ht="50.1" hidden="1" customHeight="1" x14ac:dyDescent="0.25">
      <c r="A156" s="101" t="s">
        <v>270</v>
      </c>
      <c r="B156" s="337"/>
      <c r="C156" s="413"/>
      <c r="D156" s="244"/>
      <c r="E156" s="244"/>
      <c r="F156" s="244"/>
      <c r="G156" s="244"/>
      <c r="H156" s="434"/>
      <c r="I156" s="245"/>
      <c r="J156" s="245"/>
      <c r="K156" s="337"/>
      <c r="L156" s="249"/>
      <c r="M156" s="250"/>
      <c r="N156" s="98" t="e">
        <f t="shared" si="2"/>
        <v>#DIV/0!</v>
      </c>
      <c r="O156" s="321">
        <f>FŐLAP!$E$8</f>
        <v>0</v>
      </c>
      <c r="P156" s="320">
        <f>FŐLAP!$C$10</f>
        <v>0</v>
      </c>
      <c r="Q156" s="322" t="s">
        <v>560</v>
      </c>
    </row>
    <row r="157" spans="1:17" ht="50.1" hidden="1" customHeight="1" x14ac:dyDescent="0.25">
      <c r="A157" s="100" t="s">
        <v>271</v>
      </c>
      <c r="B157" s="337"/>
      <c r="C157" s="413"/>
      <c r="D157" s="244"/>
      <c r="E157" s="244"/>
      <c r="F157" s="244"/>
      <c r="G157" s="244"/>
      <c r="H157" s="434"/>
      <c r="I157" s="245"/>
      <c r="J157" s="245"/>
      <c r="K157" s="337"/>
      <c r="L157" s="249"/>
      <c r="M157" s="250"/>
      <c r="N157" s="98" t="e">
        <f t="shared" si="2"/>
        <v>#DIV/0!</v>
      </c>
      <c r="O157" s="321">
        <f>FŐLAP!$E$8</f>
        <v>0</v>
      </c>
      <c r="P157" s="320">
        <f>FŐLAP!$C$10</f>
        <v>0</v>
      </c>
      <c r="Q157" s="322" t="s">
        <v>560</v>
      </c>
    </row>
    <row r="158" spans="1:17" ht="50.1" hidden="1" customHeight="1" x14ac:dyDescent="0.25">
      <c r="A158" s="100" t="s">
        <v>272</v>
      </c>
      <c r="B158" s="337"/>
      <c r="C158" s="413"/>
      <c r="D158" s="244"/>
      <c r="E158" s="244"/>
      <c r="F158" s="244"/>
      <c r="G158" s="244"/>
      <c r="H158" s="434"/>
      <c r="I158" s="245"/>
      <c r="J158" s="245"/>
      <c r="K158" s="337"/>
      <c r="L158" s="249"/>
      <c r="M158" s="250"/>
      <c r="N158" s="98" t="e">
        <f t="shared" si="2"/>
        <v>#DIV/0!</v>
      </c>
      <c r="O158" s="321">
        <f>FŐLAP!$E$8</f>
        <v>0</v>
      </c>
      <c r="P158" s="320">
        <f>FŐLAP!$C$10</f>
        <v>0</v>
      </c>
      <c r="Q158" s="322" t="s">
        <v>560</v>
      </c>
    </row>
    <row r="159" spans="1:17" ht="50.1" hidden="1" customHeight="1" x14ac:dyDescent="0.25">
      <c r="A159" s="101" t="s">
        <v>273</v>
      </c>
      <c r="B159" s="337"/>
      <c r="C159" s="413"/>
      <c r="D159" s="244"/>
      <c r="E159" s="244"/>
      <c r="F159" s="244"/>
      <c r="G159" s="244"/>
      <c r="H159" s="434"/>
      <c r="I159" s="245"/>
      <c r="J159" s="245"/>
      <c r="K159" s="337"/>
      <c r="L159" s="249"/>
      <c r="M159" s="250"/>
      <c r="N159" s="98" t="e">
        <f t="shared" si="2"/>
        <v>#DIV/0!</v>
      </c>
      <c r="O159" s="321">
        <f>FŐLAP!$E$8</f>
        <v>0</v>
      </c>
      <c r="P159" s="320">
        <f>FŐLAP!$C$10</f>
        <v>0</v>
      </c>
      <c r="Q159" s="322" t="s">
        <v>560</v>
      </c>
    </row>
    <row r="160" spans="1:17" ht="50.1" hidden="1" customHeight="1" x14ac:dyDescent="0.25">
      <c r="A160" s="100" t="s">
        <v>274</v>
      </c>
      <c r="B160" s="337"/>
      <c r="C160" s="413"/>
      <c r="D160" s="244"/>
      <c r="E160" s="244"/>
      <c r="F160" s="244"/>
      <c r="G160" s="244"/>
      <c r="H160" s="434"/>
      <c r="I160" s="245"/>
      <c r="J160" s="245"/>
      <c r="K160" s="337"/>
      <c r="L160" s="249"/>
      <c r="M160" s="250"/>
      <c r="N160" s="98" t="e">
        <f t="shared" si="2"/>
        <v>#DIV/0!</v>
      </c>
      <c r="O160" s="321">
        <f>FŐLAP!$E$8</f>
        <v>0</v>
      </c>
      <c r="P160" s="320">
        <f>FŐLAP!$C$10</f>
        <v>0</v>
      </c>
      <c r="Q160" s="322" t="s">
        <v>560</v>
      </c>
    </row>
    <row r="161" spans="1:17" ht="50.1" hidden="1" customHeight="1" x14ac:dyDescent="0.25">
      <c r="A161" s="100" t="s">
        <v>275</v>
      </c>
      <c r="B161" s="337"/>
      <c r="C161" s="413"/>
      <c r="D161" s="244"/>
      <c r="E161" s="244"/>
      <c r="F161" s="244"/>
      <c r="G161" s="244"/>
      <c r="H161" s="434"/>
      <c r="I161" s="245"/>
      <c r="J161" s="245"/>
      <c r="K161" s="337"/>
      <c r="L161" s="249"/>
      <c r="M161" s="250"/>
      <c r="N161" s="98" t="e">
        <f t="shared" si="2"/>
        <v>#DIV/0!</v>
      </c>
      <c r="O161" s="321">
        <f>FŐLAP!$E$8</f>
        <v>0</v>
      </c>
      <c r="P161" s="320">
        <f>FŐLAP!$C$10</f>
        <v>0</v>
      </c>
      <c r="Q161" s="322" t="s">
        <v>560</v>
      </c>
    </row>
    <row r="162" spans="1:17" ht="50.1" hidden="1" customHeight="1" x14ac:dyDescent="0.25">
      <c r="A162" s="100" t="s">
        <v>276</v>
      </c>
      <c r="B162" s="337"/>
      <c r="C162" s="413"/>
      <c r="D162" s="244"/>
      <c r="E162" s="244"/>
      <c r="F162" s="244"/>
      <c r="G162" s="244"/>
      <c r="H162" s="434"/>
      <c r="I162" s="245"/>
      <c r="J162" s="245"/>
      <c r="K162" s="337"/>
      <c r="L162" s="249"/>
      <c r="M162" s="250"/>
      <c r="N162" s="98" t="e">
        <f t="shared" si="2"/>
        <v>#DIV/0!</v>
      </c>
      <c r="O162" s="321">
        <f>FŐLAP!$E$8</f>
        <v>0</v>
      </c>
      <c r="P162" s="320">
        <f>FŐLAP!$C$10</f>
        <v>0</v>
      </c>
      <c r="Q162" s="322" t="s">
        <v>560</v>
      </c>
    </row>
    <row r="163" spans="1:17" ht="50.1" hidden="1" customHeight="1" x14ac:dyDescent="0.25">
      <c r="A163" s="100" t="s">
        <v>277</v>
      </c>
      <c r="B163" s="337"/>
      <c r="C163" s="413"/>
      <c r="D163" s="244"/>
      <c r="E163" s="244"/>
      <c r="F163" s="244"/>
      <c r="G163" s="244"/>
      <c r="H163" s="434"/>
      <c r="I163" s="245"/>
      <c r="J163" s="245"/>
      <c r="K163" s="337"/>
      <c r="L163" s="249"/>
      <c r="M163" s="250"/>
      <c r="N163" s="98" t="e">
        <f t="shared" si="2"/>
        <v>#DIV/0!</v>
      </c>
      <c r="O163" s="321">
        <f>FŐLAP!$E$8</f>
        <v>0</v>
      </c>
      <c r="P163" s="320">
        <f>FŐLAP!$C$10</f>
        <v>0</v>
      </c>
      <c r="Q163" s="322" t="s">
        <v>560</v>
      </c>
    </row>
    <row r="164" spans="1:17" ht="50.1" hidden="1" customHeight="1" x14ac:dyDescent="0.25">
      <c r="A164" s="101" t="s">
        <v>278</v>
      </c>
      <c r="B164" s="337"/>
      <c r="C164" s="413"/>
      <c r="D164" s="244"/>
      <c r="E164" s="244"/>
      <c r="F164" s="244"/>
      <c r="G164" s="244"/>
      <c r="H164" s="434"/>
      <c r="I164" s="245"/>
      <c r="J164" s="245"/>
      <c r="K164" s="337"/>
      <c r="L164" s="249"/>
      <c r="M164" s="250"/>
      <c r="N164" s="98" t="e">
        <f t="shared" si="2"/>
        <v>#DIV/0!</v>
      </c>
      <c r="O164" s="321">
        <f>FŐLAP!$E$8</f>
        <v>0</v>
      </c>
      <c r="P164" s="320">
        <f>FŐLAP!$C$10</f>
        <v>0</v>
      </c>
      <c r="Q164" s="322" t="s">
        <v>560</v>
      </c>
    </row>
    <row r="165" spans="1:17" ht="50.1" hidden="1" customHeight="1" collapsed="1" x14ac:dyDescent="0.25">
      <c r="A165" s="100" t="s">
        <v>279</v>
      </c>
      <c r="B165" s="337"/>
      <c r="C165" s="413"/>
      <c r="D165" s="244"/>
      <c r="E165" s="244"/>
      <c r="F165" s="244"/>
      <c r="G165" s="244"/>
      <c r="H165" s="434"/>
      <c r="I165" s="245"/>
      <c r="J165" s="245"/>
      <c r="K165" s="337"/>
      <c r="L165" s="249"/>
      <c r="M165" s="250"/>
      <c r="N165" s="98" t="e">
        <f t="shared" si="2"/>
        <v>#DIV/0!</v>
      </c>
      <c r="O165" s="321">
        <f>FŐLAP!$E$8</f>
        <v>0</v>
      </c>
      <c r="P165" s="320">
        <f>FŐLAP!$C$10</f>
        <v>0</v>
      </c>
      <c r="Q165" s="322" t="s">
        <v>560</v>
      </c>
    </row>
    <row r="166" spans="1:17" ht="50.1" hidden="1" customHeight="1" x14ac:dyDescent="0.25">
      <c r="A166" s="100" t="s">
        <v>280</v>
      </c>
      <c r="B166" s="337"/>
      <c r="C166" s="413"/>
      <c r="D166" s="244"/>
      <c r="E166" s="244"/>
      <c r="F166" s="244"/>
      <c r="G166" s="244"/>
      <c r="H166" s="434"/>
      <c r="I166" s="245"/>
      <c r="J166" s="245"/>
      <c r="K166" s="337"/>
      <c r="L166" s="249"/>
      <c r="M166" s="250"/>
      <c r="N166" s="98" t="e">
        <f t="shared" si="2"/>
        <v>#DIV/0!</v>
      </c>
      <c r="O166" s="321">
        <f>FŐLAP!$E$8</f>
        <v>0</v>
      </c>
      <c r="P166" s="320">
        <f>FŐLAP!$C$10</f>
        <v>0</v>
      </c>
      <c r="Q166" s="322" t="s">
        <v>560</v>
      </c>
    </row>
    <row r="167" spans="1:17" ht="50.1" hidden="1" customHeight="1" x14ac:dyDescent="0.25">
      <c r="A167" s="101" t="s">
        <v>281</v>
      </c>
      <c r="B167" s="337"/>
      <c r="C167" s="413"/>
      <c r="D167" s="244"/>
      <c r="E167" s="244"/>
      <c r="F167" s="244"/>
      <c r="G167" s="244"/>
      <c r="H167" s="434"/>
      <c r="I167" s="245"/>
      <c r="J167" s="245"/>
      <c r="K167" s="337"/>
      <c r="L167" s="249"/>
      <c r="M167" s="250"/>
      <c r="N167" s="98" t="e">
        <f t="shared" si="2"/>
        <v>#DIV/0!</v>
      </c>
      <c r="O167" s="321">
        <f>FŐLAP!$E$8</f>
        <v>0</v>
      </c>
      <c r="P167" s="320">
        <f>FŐLAP!$C$10</f>
        <v>0</v>
      </c>
      <c r="Q167" s="322" t="s">
        <v>560</v>
      </c>
    </row>
    <row r="168" spans="1:17" ht="50.1" hidden="1" customHeight="1" x14ac:dyDescent="0.25">
      <c r="A168" s="100" t="s">
        <v>282</v>
      </c>
      <c r="B168" s="337"/>
      <c r="C168" s="413"/>
      <c r="D168" s="244"/>
      <c r="E168" s="244"/>
      <c r="F168" s="244"/>
      <c r="G168" s="244"/>
      <c r="H168" s="434"/>
      <c r="I168" s="245"/>
      <c r="J168" s="245"/>
      <c r="K168" s="337"/>
      <c r="L168" s="249"/>
      <c r="M168" s="250"/>
      <c r="N168" s="98" t="e">
        <f t="shared" si="2"/>
        <v>#DIV/0!</v>
      </c>
      <c r="O168" s="321">
        <f>FŐLAP!$E$8</f>
        <v>0</v>
      </c>
      <c r="P168" s="320">
        <f>FŐLAP!$C$10</f>
        <v>0</v>
      </c>
      <c r="Q168" s="322" t="s">
        <v>560</v>
      </c>
    </row>
    <row r="169" spans="1:17" ht="50.1" hidden="1" customHeight="1" x14ac:dyDescent="0.25">
      <c r="A169" s="100" t="s">
        <v>283</v>
      </c>
      <c r="B169" s="337"/>
      <c r="C169" s="413"/>
      <c r="D169" s="244"/>
      <c r="E169" s="244"/>
      <c r="F169" s="244"/>
      <c r="G169" s="244"/>
      <c r="H169" s="434"/>
      <c r="I169" s="245"/>
      <c r="J169" s="245"/>
      <c r="K169" s="337"/>
      <c r="L169" s="249"/>
      <c r="M169" s="250"/>
      <c r="N169" s="98" t="e">
        <f t="shared" si="2"/>
        <v>#DIV/0!</v>
      </c>
      <c r="O169" s="321">
        <f>FŐLAP!$E$8</f>
        <v>0</v>
      </c>
      <c r="P169" s="320">
        <f>FŐLAP!$C$10</f>
        <v>0</v>
      </c>
      <c r="Q169" s="322" t="s">
        <v>560</v>
      </c>
    </row>
    <row r="170" spans="1:17" ht="50.1" hidden="1" customHeight="1" x14ac:dyDescent="0.25">
      <c r="A170" s="101" t="s">
        <v>284</v>
      </c>
      <c r="B170" s="337"/>
      <c r="C170" s="413"/>
      <c r="D170" s="244"/>
      <c r="E170" s="244"/>
      <c r="F170" s="244"/>
      <c r="G170" s="244"/>
      <c r="H170" s="434"/>
      <c r="I170" s="245"/>
      <c r="J170" s="245"/>
      <c r="K170" s="337"/>
      <c r="L170" s="249"/>
      <c r="M170" s="250"/>
      <c r="N170" s="98" t="e">
        <f t="shared" si="2"/>
        <v>#DIV/0!</v>
      </c>
      <c r="O170" s="321">
        <f>FŐLAP!$E$8</f>
        <v>0</v>
      </c>
      <c r="P170" s="320">
        <f>FŐLAP!$C$10</f>
        <v>0</v>
      </c>
      <c r="Q170" s="322" t="s">
        <v>560</v>
      </c>
    </row>
    <row r="171" spans="1:17" ht="50.1" hidden="1" customHeight="1" x14ac:dyDescent="0.25">
      <c r="A171" s="100" t="s">
        <v>285</v>
      </c>
      <c r="B171" s="337"/>
      <c r="C171" s="413"/>
      <c r="D171" s="244"/>
      <c r="E171" s="244"/>
      <c r="F171" s="244"/>
      <c r="G171" s="244"/>
      <c r="H171" s="434"/>
      <c r="I171" s="245"/>
      <c r="J171" s="245"/>
      <c r="K171" s="337"/>
      <c r="L171" s="249"/>
      <c r="M171" s="250"/>
      <c r="N171" s="98" t="e">
        <f t="shared" si="2"/>
        <v>#DIV/0!</v>
      </c>
      <c r="O171" s="321">
        <f>FŐLAP!$E$8</f>
        <v>0</v>
      </c>
      <c r="P171" s="320">
        <f>FŐLAP!$C$10</f>
        <v>0</v>
      </c>
      <c r="Q171" s="322" t="s">
        <v>560</v>
      </c>
    </row>
    <row r="172" spans="1:17" ht="50.1" hidden="1" customHeight="1" x14ac:dyDescent="0.25">
      <c r="A172" s="100" t="s">
        <v>286</v>
      </c>
      <c r="B172" s="337"/>
      <c r="C172" s="413"/>
      <c r="D172" s="244"/>
      <c r="E172" s="244"/>
      <c r="F172" s="244"/>
      <c r="G172" s="244"/>
      <c r="H172" s="434"/>
      <c r="I172" s="245"/>
      <c r="J172" s="245"/>
      <c r="K172" s="337"/>
      <c r="L172" s="249"/>
      <c r="M172" s="250"/>
      <c r="N172" s="98" t="e">
        <f t="shared" si="2"/>
        <v>#DIV/0!</v>
      </c>
      <c r="O172" s="321">
        <f>FŐLAP!$E$8</f>
        <v>0</v>
      </c>
      <c r="P172" s="320">
        <f>FŐLAP!$C$10</f>
        <v>0</v>
      </c>
      <c r="Q172" s="322" t="s">
        <v>560</v>
      </c>
    </row>
    <row r="173" spans="1:17" ht="50.1" hidden="1" customHeight="1" x14ac:dyDescent="0.25">
      <c r="A173" s="101" t="s">
        <v>287</v>
      </c>
      <c r="B173" s="337"/>
      <c r="C173" s="413"/>
      <c r="D173" s="244"/>
      <c r="E173" s="244"/>
      <c r="F173" s="244"/>
      <c r="G173" s="244"/>
      <c r="H173" s="434"/>
      <c r="I173" s="245"/>
      <c r="J173" s="245"/>
      <c r="K173" s="337"/>
      <c r="L173" s="249"/>
      <c r="M173" s="250"/>
      <c r="N173" s="98" t="e">
        <f t="shared" si="2"/>
        <v>#DIV/0!</v>
      </c>
      <c r="O173" s="321">
        <f>FŐLAP!$E$8</f>
        <v>0</v>
      </c>
      <c r="P173" s="320">
        <f>FŐLAP!$C$10</f>
        <v>0</v>
      </c>
      <c r="Q173" s="322" t="s">
        <v>560</v>
      </c>
    </row>
    <row r="174" spans="1:17" ht="50.1" hidden="1" customHeight="1" x14ac:dyDescent="0.25">
      <c r="A174" s="100" t="s">
        <v>288</v>
      </c>
      <c r="B174" s="337"/>
      <c r="C174" s="413"/>
      <c r="D174" s="244"/>
      <c r="E174" s="244"/>
      <c r="F174" s="244"/>
      <c r="G174" s="244"/>
      <c r="H174" s="434"/>
      <c r="I174" s="245"/>
      <c r="J174" s="245"/>
      <c r="K174" s="337"/>
      <c r="L174" s="249"/>
      <c r="M174" s="250"/>
      <c r="N174" s="98" t="e">
        <f t="shared" si="2"/>
        <v>#DIV/0!</v>
      </c>
      <c r="O174" s="321">
        <f>FŐLAP!$E$8</f>
        <v>0</v>
      </c>
      <c r="P174" s="320">
        <f>FŐLAP!$C$10</f>
        <v>0</v>
      </c>
      <c r="Q174" s="322" t="s">
        <v>560</v>
      </c>
    </row>
    <row r="175" spans="1:17" ht="50.1" hidden="1" customHeight="1" x14ac:dyDescent="0.25">
      <c r="A175" s="100" t="s">
        <v>289</v>
      </c>
      <c r="B175" s="337"/>
      <c r="C175" s="413"/>
      <c r="D175" s="244"/>
      <c r="E175" s="244"/>
      <c r="F175" s="244"/>
      <c r="G175" s="244"/>
      <c r="H175" s="434"/>
      <c r="I175" s="245"/>
      <c r="J175" s="245"/>
      <c r="K175" s="337"/>
      <c r="L175" s="249"/>
      <c r="M175" s="250"/>
      <c r="N175" s="98" t="e">
        <f t="shared" si="2"/>
        <v>#DIV/0!</v>
      </c>
      <c r="O175" s="321">
        <f>FŐLAP!$E$8</f>
        <v>0</v>
      </c>
      <c r="P175" s="320">
        <f>FŐLAP!$C$10</f>
        <v>0</v>
      </c>
      <c r="Q175" s="322" t="s">
        <v>560</v>
      </c>
    </row>
    <row r="176" spans="1:17" ht="50.1" hidden="1" customHeight="1" x14ac:dyDescent="0.25">
      <c r="A176" s="101" t="s">
        <v>290</v>
      </c>
      <c r="B176" s="337"/>
      <c r="C176" s="413"/>
      <c r="D176" s="244"/>
      <c r="E176" s="244"/>
      <c r="F176" s="244"/>
      <c r="G176" s="244"/>
      <c r="H176" s="434"/>
      <c r="I176" s="245"/>
      <c r="J176" s="245"/>
      <c r="K176" s="337"/>
      <c r="L176" s="249"/>
      <c r="M176" s="250"/>
      <c r="N176" s="98" t="e">
        <f t="shared" si="2"/>
        <v>#DIV/0!</v>
      </c>
      <c r="O176" s="321">
        <f>FŐLAP!$E$8</f>
        <v>0</v>
      </c>
      <c r="P176" s="320">
        <f>FŐLAP!$C$10</f>
        <v>0</v>
      </c>
      <c r="Q176" s="322" t="s">
        <v>560</v>
      </c>
    </row>
    <row r="177" spans="1:17" ht="50.1" hidden="1" customHeight="1" x14ac:dyDescent="0.25">
      <c r="A177" s="100" t="s">
        <v>291</v>
      </c>
      <c r="B177" s="337"/>
      <c r="C177" s="413"/>
      <c r="D177" s="244"/>
      <c r="E177" s="244"/>
      <c r="F177" s="244"/>
      <c r="G177" s="244"/>
      <c r="H177" s="434"/>
      <c r="I177" s="245"/>
      <c r="J177" s="245"/>
      <c r="K177" s="337"/>
      <c r="L177" s="249"/>
      <c r="M177" s="250"/>
      <c r="N177" s="98" t="e">
        <f t="shared" si="2"/>
        <v>#DIV/0!</v>
      </c>
      <c r="O177" s="321">
        <f>FŐLAP!$E$8</f>
        <v>0</v>
      </c>
      <c r="P177" s="320">
        <f>FŐLAP!$C$10</f>
        <v>0</v>
      </c>
      <c r="Q177" s="322" t="s">
        <v>560</v>
      </c>
    </row>
    <row r="178" spans="1:17" ht="50.1" hidden="1" customHeight="1" x14ac:dyDescent="0.25">
      <c r="A178" s="100" t="s">
        <v>292</v>
      </c>
      <c r="B178" s="337"/>
      <c r="C178" s="413"/>
      <c r="D178" s="244"/>
      <c r="E178" s="244"/>
      <c r="F178" s="244"/>
      <c r="G178" s="244"/>
      <c r="H178" s="434"/>
      <c r="I178" s="245"/>
      <c r="J178" s="245"/>
      <c r="K178" s="337"/>
      <c r="L178" s="249"/>
      <c r="M178" s="250"/>
      <c r="N178" s="98" t="e">
        <f t="shared" si="2"/>
        <v>#DIV/0!</v>
      </c>
      <c r="O178" s="321">
        <f>FŐLAP!$E$8</f>
        <v>0</v>
      </c>
      <c r="P178" s="320">
        <f>FŐLAP!$C$10</f>
        <v>0</v>
      </c>
      <c r="Q178" s="322" t="s">
        <v>560</v>
      </c>
    </row>
    <row r="179" spans="1:17" ht="50.1" hidden="1" customHeight="1" x14ac:dyDescent="0.25">
      <c r="A179" s="100" t="s">
        <v>293</v>
      </c>
      <c r="B179" s="337"/>
      <c r="C179" s="413"/>
      <c r="D179" s="244"/>
      <c r="E179" s="244"/>
      <c r="F179" s="244"/>
      <c r="G179" s="244"/>
      <c r="H179" s="434"/>
      <c r="I179" s="245"/>
      <c r="J179" s="245"/>
      <c r="K179" s="337"/>
      <c r="L179" s="249"/>
      <c r="M179" s="250"/>
      <c r="N179" s="98" t="e">
        <f t="shared" si="2"/>
        <v>#DIV/0!</v>
      </c>
      <c r="O179" s="321">
        <f>FŐLAP!$E$8</f>
        <v>0</v>
      </c>
      <c r="P179" s="320">
        <f>FŐLAP!$C$10</f>
        <v>0</v>
      </c>
      <c r="Q179" s="322" t="s">
        <v>560</v>
      </c>
    </row>
    <row r="180" spans="1:17" ht="50.1" hidden="1" customHeight="1" x14ac:dyDescent="0.25">
      <c r="A180" s="100" t="s">
        <v>294</v>
      </c>
      <c r="B180" s="337"/>
      <c r="C180" s="413"/>
      <c r="D180" s="244"/>
      <c r="E180" s="244"/>
      <c r="F180" s="244"/>
      <c r="G180" s="244"/>
      <c r="H180" s="434"/>
      <c r="I180" s="245"/>
      <c r="J180" s="245"/>
      <c r="K180" s="337"/>
      <c r="L180" s="249"/>
      <c r="M180" s="250"/>
      <c r="N180" s="98" t="e">
        <f t="shared" si="2"/>
        <v>#DIV/0!</v>
      </c>
      <c r="O180" s="321">
        <f>FŐLAP!$E$8</f>
        <v>0</v>
      </c>
      <c r="P180" s="320">
        <f>FŐLAP!$C$10</f>
        <v>0</v>
      </c>
      <c r="Q180" s="322" t="s">
        <v>560</v>
      </c>
    </row>
    <row r="181" spans="1:17" ht="50.1" hidden="1" customHeight="1" x14ac:dyDescent="0.25">
      <c r="A181" s="101" t="s">
        <v>295</v>
      </c>
      <c r="B181" s="337"/>
      <c r="C181" s="413"/>
      <c r="D181" s="244"/>
      <c r="E181" s="244"/>
      <c r="F181" s="244"/>
      <c r="G181" s="244"/>
      <c r="H181" s="434"/>
      <c r="I181" s="245"/>
      <c r="J181" s="245"/>
      <c r="K181" s="337"/>
      <c r="L181" s="249"/>
      <c r="M181" s="250"/>
      <c r="N181" s="98" t="e">
        <f t="shared" si="2"/>
        <v>#DIV/0!</v>
      </c>
      <c r="O181" s="321">
        <f>FŐLAP!$E$8</f>
        <v>0</v>
      </c>
      <c r="P181" s="320">
        <f>FŐLAP!$C$10</f>
        <v>0</v>
      </c>
      <c r="Q181" s="322" t="s">
        <v>560</v>
      </c>
    </row>
    <row r="182" spans="1:17" ht="50.1" hidden="1" customHeight="1" x14ac:dyDescent="0.25">
      <c r="A182" s="100" t="s">
        <v>296</v>
      </c>
      <c r="B182" s="337"/>
      <c r="C182" s="413"/>
      <c r="D182" s="244"/>
      <c r="E182" s="244"/>
      <c r="F182" s="244"/>
      <c r="G182" s="244"/>
      <c r="H182" s="434"/>
      <c r="I182" s="245"/>
      <c r="J182" s="245"/>
      <c r="K182" s="337"/>
      <c r="L182" s="249"/>
      <c r="M182" s="250"/>
      <c r="N182" s="98" t="e">
        <f t="shared" si="2"/>
        <v>#DIV/0!</v>
      </c>
      <c r="O182" s="321">
        <f>FŐLAP!$E$8</f>
        <v>0</v>
      </c>
      <c r="P182" s="320">
        <f>FŐLAP!$C$10</f>
        <v>0</v>
      </c>
      <c r="Q182" s="322" t="s">
        <v>560</v>
      </c>
    </row>
    <row r="183" spans="1:17" ht="50.1" hidden="1" customHeight="1" x14ac:dyDescent="0.25">
      <c r="A183" s="100" t="s">
        <v>297</v>
      </c>
      <c r="B183" s="337"/>
      <c r="C183" s="413"/>
      <c r="D183" s="244"/>
      <c r="E183" s="244"/>
      <c r="F183" s="244"/>
      <c r="G183" s="244"/>
      <c r="H183" s="434"/>
      <c r="I183" s="245"/>
      <c r="J183" s="245"/>
      <c r="K183" s="337"/>
      <c r="L183" s="249"/>
      <c r="M183" s="250"/>
      <c r="N183" s="98" t="e">
        <f t="shared" si="2"/>
        <v>#DIV/0!</v>
      </c>
      <c r="O183" s="321">
        <f>FŐLAP!$E$8</f>
        <v>0</v>
      </c>
      <c r="P183" s="320">
        <f>FŐLAP!$C$10</f>
        <v>0</v>
      </c>
      <c r="Q183" s="322" t="s">
        <v>560</v>
      </c>
    </row>
    <row r="184" spans="1:17" ht="50.1" hidden="1" customHeight="1" x14ac:dyDescent="0.25">
      <c r="A184" s="101" t="s">
        <v>298</v>
      </c>
      <c r="B184" s="337"/>
      <c r="C184" s="413"/>
      <c r="D184" s="244"/>
      <c r="E184" s="244"/>
      <c r="F184" s="244"/>
      <c r="G184" s="244"/>
      <c r="H184" s="434"/>
      <c r="I184" s="245"/>
      <c r="J184" s="245"/>
      <c r="K184" s="337"/>
      <c r="L184" s="249"/>
      <c r="M184" s="250"/>
      <c r="N184" s="98" t="e">
        <f t="shared" si="2"/>
        <v>#DIV/0!</v>
      </c>
      <c r="O184" s="321">
        <f>FŐLAP!$E$8</f>
        <v>0</v>
      </c>
      <c r="P184" s="320">
        <f>FŐLAP!$C$10</f>
        <v>0</v>
      </c>
      <c r="Q184" s="322" t="s">
        <v>560</v>
      </c>
    </row>
    <row r="185" spans="1:17" ht="50.1" hidden="1" customHeight="1" x14ac:dyDescent="0.25">
      <c r="A185" s="100" t="s">
        <v>299</v>
      </c>
      <c r="B185" s="337"/>
      <c r="C185" s="413"/>
      <c r="D185" s="244"/>
      <c r="E185" s="244"/>
      <c r="F185" s="244"/>
      <c r="G185" s="244"/>
      <c r="H185" s="434"/>
      <c r="I185" s="245"/>
      <c r="J185" s="245"/>
      <c r="K185" s="337"/>
      <c r="L185" s="249"/>
      <c r="M185" s="250"/>
      <c r="N185" s="98" t="e">
        <f t="shared" si="2"/>
        <v>#DIV/0!</v>
      </c>
      <c r="O185" s="321">
        <f>FŐLAP!$E$8</f>
        <v>0</v>
      </c>
      <c r="P185" s="320">
        <f>FŐLAP!$C$10</f>
        <v>0</v>
      </c>
      <c r="Q185" s="322" t="s">
        <v>560</v>
      </c>
    </row>
    <row r="186" spans="1:17" ht="50.1" hidden="1" customHeight="1" collapsed="1" x14ac:dyDescent="0.25">
      <c r="A186" s="100" t="s">
        <v>300</v>
      </c>
      <c r="B186" s="337"/>
      <c r="C186" s="413"/>
      <c r="D186" s="244"/>
      <c r="E186" s="244"/>
      <c r="F186" s="244"/>
      <c r="G186" s="244"/>
      <c r="H186" s="434"/>
      <c r="I186" s="245"/>
      <c r="J186" s="245"/>
      <c r="K186" s="337"/>
      <c r="L186" s="249"/>
      <c r="M186" s="250"/>
      <c r="N186" s="98" t="e">
        <f t="shared" si="2"/>
        <v>#DIV/0!</v>
      </c>
      <c r="O186" s="321">
        <f>FŐLAP!$E$8</f>
        <v>0</v>
      </c>
      <c r="P186" s="320">
        <f>FŐLAP!$C$10</f>
        <v>0</v>
      </c>
      <c r="Q186" s="322" t="s">
        <v>560</v>
      </c>
    </row>
    <row r="187" spans="1:17" ht="50.1" hidden="1" customHeight="1" x14ac:dyDescent="0.25">
      <c r="A187" s="101" t="s">
        <v>301</v>
      </c>
      <c r="B187" s="337"/>
      <c r="C187" s="413"/>
      <c r="D187" s="244"/>
      <c r="E187" s="244"/>
      <c r="F187" s="244"/>
      <c r="G187" s="244"/>
      <c r="H187" s="434"/>
      <c r="I187" s="245"/>
      <c r="J187" s="245"/>
      <c r="K187" s="337"/>
      <c r="L187" s="249"/>
      <c r="M187" s="250"/>
      <c r="N187" s="98" t="e">
        <f t="shared" si="2"/>
        <v>#DIV/0!</v>
      </c>
      <c r="O187" s="321">
        <f>FŐLAP!$E$8</f>
        <v>0</v>
      </c>
      <c r="P187" s="320">
        <f>FŐLAP!$C$10</f>
        <v>0</v>
      </c>
      <c r="Q187" s="322" t="s">
        <v>560</v>
      </c>
    </row>
    <row r="188" spans="1:17" ht="50.1" hidden="1" customHeight="1" x14ac:dyDescent="0.25">
      <c r="A188" s="100" t="s">
        <v>302</v>
      </c>
      <c r="B188" s="337"/>
      <c r="C188" s="413"/>
      <c r="D188" s="244"/>
      <c r="E188" s="244"/>
      <c r="F188" s="244"/>
      <c r="G188" s="244"/>
      <c r="H188" s="434"/>
      <c r="I188" s="245"/>
      <c r="J188" s="245"/>
      <c r="K188" s="337"/>
      <c r="L188" s="249"/>
      <c r="M188" s="250"/>
      <c r="N188" s="98" t="e">
        <f t="shared" si="2"/>
        <v>#DIV/0!</v>
      </c>
      <c r="O188" s="321">
        <f>FŐLAP!$E$8</f>
        <v>0</v>
      </c>
      <c r="P188" s="320">
        <f>FŐLAP!$C$10</f>
        <v>0</v>
      </c>
      <c r="Q188" s="322" t="s">
        <v>560</v>
      </c>
    </row>
    <row r="189" spans="1:17" ht="50.1" hidden="1" customHeight="1" x14ac:dyDescent="0.25">
      <c r="A189" s="100" t="s">
        <v>303</v>
      </c>
      <c r="B189" s="337"/>
      <c r="C189" s="413"/>
      <c r="D189" s="244"/>
      <c r="E189" s="244"/>
      <c r="F189" s="244"/>
      <c r="G189" s="244"/>
      <c r="H189" s="434"/>
      <c r="I189" s="245"/>
      <c r="J189" s="245"/>
      <c r="K189" s="337"/>
      <c r="L189" s="249"/>
      <c r="M189" s="250"/>
      <c r="N189" s="98" t="e">
        <f t="shared" si="2"/>
        <v>#DIV/0!</v>
      </c>
      <c r="O189" s="321">
        <f>FŐLAP!$E$8</f>
        <v>0</v>
      </c>
      <c r="P189" s="320">
        <f>FŐLAP!$C$10</f>
        <v>0</v>
      </c>
      <c r="Q189" s="322" t="s">
        <v>560</v>
      </c>
    </row>
    <row r="190" spans="1:17" ht="50.1" hidden="1" customHeight="1" x14ac:dyDescent="0.25">
      <c r="A190" s="101" t="s">
        <v>304</v>
      </c>
      <c r="B190" s="337"/>
      <c r="C190" s="413"/>
      <c r="D190" s="244"/>
      <c r="E190" s="244"/>
      <c r="F190" s="244"/>
      <c r="G190" s="244"/>
      <c r="H190" s="434"/>
      <c r="I190" s="245"/>
      <c r="J190" s="245"/>
      <c r="K190" s="337"/>
      <c r="L190" s="249"/>
      <c r="M190" s="250"/>
      <c r="N190" s="98" t="e">
        <f t="shared" si="2"/>
        <v>#DIV/0!</v>
      </c>
      <c r="O190" s="321">
        <f>FŐLAP!$E$8</f>
        <v>0</v>
      </c>
      <c r="P190" s="320">
        <f>FŐLAP!$C$10</f>
        <v>0</v>
      </c>
      <c r="Q190" s="322" t="s">
        <v>560</v>
      </c>
    </row>
    <row r="191" spans="1:17" ht="50.1" hidden="1" customHeight="1" x14ac:dyDescent="0.25">
      <c r="A191" s="100" t="s">
        <v>305</v>
      </c>
      <c r="B191" s="337"/>
      <c r="C191" s="413"/>
      <c r="D191" s="244"/>
      <c r="E191" s="244"/>
      <c r="F191" s="244"/>
      <c r="G191" s="244"/>
      <c r="H191" s="434"/>
      <c r="I191" s="245"/>
      <c r="J191" s="245"/>
      <c r="K191" s="337"/>
      <c r="L191" s="249"/>
      <c r="M191" s="250"/>
      <c r="N191" s="98" t="e">
        <f t="shared" si="2"/>
        <v>#DIV/0!</v>
      </c>
      <c r="O191" s="321">
        <f>FŐLAP!$E$8</f>
        <v>0</v>
      </c>
      <c r="P191" s="320">
        <f>FŐLAP!$C$10</f>
        <v>0</v>
      </c>
      <c r="Q191" s="322" t="s">
        <v>560</v>
      </c>
    </row>
    <row r="192" spans="1:17" ht="50.1" hidden="1" customHeight="1" x14ac:dyDescent="0.25">
      <c r="A192" s="100" t="s">
        <v>306</v>
      </c>
      <c r="B192" s="337"/>
      <c r="C192" s="413"/>
      <c r="D192" s="244"/>
      <c r="E192" s="244"/>
      <c r="F192" s="244"/>
      <c r="G192" s="244"/>
      <c r="H192" s="434"/>
      <c r="I192" s="245"/>
      <c r="J192" s="245"/>
      <c r="K192" s="337"/>
      <c r="L192" s="249"/>
      <c r="M192" s="250"/>
      <c r="N192" s="98" t="e">
        <f t="shared" si="2"/>
        <v>#DIV/0!</v>
      </c>
      <c r="O192" s="321">
        <f>FŐLAP!$E$8</f>
        <v>0</v>
      </c>
      <c r="P192" s="320">
        <f>FŐLAP!$C$10</f>
        <v>0</v>
      </c>
      <c r="Q192" s="322" t="s">
        <v>560</v>
      </c>
    </row>
    <row r="193" spans="1:17" ht="50.1" hidden="1" customHeight="1" x14ac:dyDescent="0.25">
      <c r="A193" s="101" t="s">
        <v>307</v>
      </c>
      <c r="B193" s="337"/>
      <c r="C193" s="413"/>
      <c r="D193" s="244"/>
      <c r="E193" s="244"/>
      <c r="F193" s="244"/>
      <c r="G193" s="244"/>
      <c r="H193" s="434"/>
      <c r="I193" s="245"/>
      <c r="J193" s="245"/>
      <c r="K193" s="337"/>
      <c r="L193" s="249"/>
      <c r="M193" s="250"/>
      <c r="N193" s="98" t="e">
        <f t="shared" si="2"/>
        <v>#DIV/0!</v>
      </c>
      <c r="O193" s="321">
        <f>FŐLAP!$E$8</f>
        <v>0</v>
      </c>
      <c r="P193" s="320">
        <f>FŐLAP!$C$10</f>
        <v>0</v>
      </c>
      <c r="Q193" s="322" t="s">
        <v>560</v>
      </c>
    </row>
    <row r="194" spans="1:17" ht="50.1" hidden="1" customHeight="1" x14ac:dyDescent="0.25">
      <c r="A194" s="100" t="s">
        <v>308</v>
      </c>
      <c r="B194" s="337"/>
      <c r="C194" s="413"/>
      <c r="D194" s="244"/>
      <c r="E194" s="244"/>
      <c r="F194" s="244"/>
      <c r="G194" s="244"/>
      <c r="H194" s="434"/>
      <c r="I194" s="245"/>
      <c r="J194" s="245"/>
      <c r="K194" s="337"/>
      <c r="L194" s="249"/>
      <c r="M194" s="250"/>
      <c r="N194" s="98" t="e">
        <f t="shared" si="2"/>
        <v>#DIV/0!</v>
      </c>
      <c r="O194" s="321">
        <f>FŐLAP!$E$8</f>
        <v>0</v>
      </c>
      <c r="P194" s="320">
        <f>FŐLAP!$C$10</f>
        <v>0</v>
      </c>
      <c r="Q194" s="322" t="s">
        <v>560</v>
      </c>
    </row>
    <row r="195" spans="1:17" ht="50.1" hidden="1" customHeight="1" x14ac:dyDescent="0.25">
      <c r="A195" s="100" t="s">
        <v>309</v>
      </c>
      <c r="B195" s="337"/>
      <c r="C195" s="413"/>
      <c r="D195" s="244"/>
      <c r="E195" s="244"/>
      <c r="F195" s="244"/>
      <c r="G195" s="244"/>
      <c r="H195" s="434"/>
      <c r="I195" s="245"/>
      <c r="J195" s="245"/>
      <c r="K195" s="337"/>
      <c r="L195" s="249"/>
      <c r="M195" s="250"/>
      <c r="N195" s="98" t="e">
        <f t="shared" si="2"/>
        <v>#DIV/0!</v>
      </c>
      <c r="O195" s="321">
        <f>FŐLAP!$E$8</f>
        <v>0</v>
      </c>
      <c r="P195" s="320">
        <f>FŐLAP!$C$10</f>
        <v>0</v>
      </c>
      <c r="Q195" s="322" t="s">
        <v>560</v>
      </c>
    </row>
    <row r="196" spans="1:17" ht="50.1" hidden="1" customHeight="1" x14ac:dyDescent="0.25">
      <c r="A196" s="100" t="s">
        <v>310</v>
      </c>
      <c r="B196" s="337"/>
      <c r="C196" s="413"/>
      <c r="D196" s="244"/>
      <c r="E196" s="244"/>
      <c r="F196" s="244"/>
      <c r="G196" s="244"/>
      <c r="H196" s="434"/>
      <c r="I196" s="245"/>
      <c r="J196" s="245"/>
      <c r="K196" s="337"/>
      <c r="L196" s="249"/>
      <c r="M196" s="250"/>
      <c r="N196" s="98" t="e">
        <f t="shared" si="2"/>
        <v>#DIV/0!</v>
      </c>
      <c r="O196" s="321">
        <f>FŐLAP!$E$8</f>
        <v>0</v>
      </c>
      <c r="P196" s="320">
        <f>FŐLAP!$C$10</f>
        <v>0</v>
      </c>
      <c r="Q196" s="322" t="s">
        <v>560</v>
      </c>
    </row>
    <row r="197" spans="1:17" ht="50.1" hidden="1" customHeight="1" x14ac:dyDescent="0.25">
      <c r="A197" s="100" t="s">
        <v>311</v>
      </c>
      <c r="B197" s="337"/>
      <c r="C197" s="413"/>
      <c r="D197" s="244"/>
      <c r="E197" s="244"/>
      <c r="F197" s="244"/>
      <c r="G197" s="244"/>
      <c r="H197" s="434"/>
      <c r="I197" s="245"/>
      <c r="J197" s="245"/>
      <c r="K197" s="337"/>
      <c r="L197" s="249"/>
      <c r="M197" s="250"/>
      <c r="N197" s="98" t="e">
        <f t="shared" si="2"/>
        <v>#DIV/0!</v>
      </c>
      <c r="O197" s="321">
        <f>FŐLAP!$E$8</f>
        <v>0</v>
      </c>
      <c r="P197" s="320">
        <f>FŐLAP!$C$10</f>
        <v>0</v>
      </c>
      <c r="Q197" s="322" t="s">
        <v>560</v>
      </c>
    </row>
    <row r="198" spans="1:17" ht="50.1" hidden="1" customHeight="1" x14ac:dyDescent="0.25">
      <c r="A198" s="101" t="s">
        <v>312</v>
      </c>
      <c r="B198" s="337"/>
      <c r="C198" s="413"/>
      <c r="D198" s="244"/>
      <c r="E198" s="244"/>
      <c r="F198" s="244"/>
      <c r="G198" s="244"/>
      <c r="H198" s="434"/>
      <c r="I198" s="245"/>
      <c r="J198" s="245"/>
      <c r="K198" s="337"/>
      <c r="L198" s="249"/>
      <c r="M198" s="250"/>
      <c r="N198" s="98" t="e">
        <f t="shared" si="2"/>
        <v>#DIV/0!</v>
      </c>
      <c r="O198" s="321">
        <f>FŐLAP!$E$8</f>
        <v>0</v>
      </c>
      <c r="P198" s="320">
        <f>FŐLAP!$C$10</f>
        <v>0</v>
      </c>
      <c r="Q198" s="322" t="s">
        <v>560</v>
      </c>
    </row>
    <row r="199" spans="1:17" ht="50.1" hidden="1" customHeight="1" x14ac:dyDescent="0.25">
      <c r="A199" s="100" t="s">
        <v>313</v>
      </c>
      <c r="B199" s="337"/>
      <c r="C199" s="413"/>
      <c r="D199" s="244"/>
      <c r="E199" s="244"/>
      <c r="F199" s="244"/>
      <c r="G199" s="244"/>
      <c r="H199" s="434"/>
      <c r="I199" s="245"/>
      <c r="J199" s="245"/>
      <c r="K199" s="337"/>
      <c r="L199" s="249"/>
      <c r="M199" s="250"/>
      <c r="N199" s="98" t="e">
        <f t="shared" si="2"/>
        <v>#DIV/0!</v>
      </c>
      <c r="O199" s="321">
        <f>FŐLAP!$E$8</f>
        <v>0</v>
      </c>
      <c r="P199" s="320">
        <f>FŐLAP!$C$10</f>
        <v>0</v>
      </c>
      <c r="Q199" s="322" t="s">
        <v>560</v>
      </c>
    </row>
    <row r="200" spans="1:17" ht="50.1" hidden="1" customHeight="1" x14ac:dyDescent="0.25">
      <c r="A200" s="100" t="s">
        <v>314</v>
      </c>
      <c r="B200" s="337"/>
      <c r="C200" s="413"/>
      <c r="D200" s="244"/>
      <c r="E200" s="244"/>
      <c r="F200" s="244"/>
      <c r="G200" s="244"/>
      <c r="H200" s="434"/>
      <c r="I200" s="245"/>
      <c r="J200" s="245"/>
      <c r="K200" s="337"/>
      <c r="L200" s="249"/>
      <c r="M200" s="250"/>
      <c r="N200" s="98" t="e">
        <f t="shared" si="2"/>
        <v>#DIV/0!</v>
      </c>
      <c r="O200" s="321">
        <f>FŐLAP!$E$8</f>
        <v>0</v>
      </c>
      <c r="P200" s="320">
        <f>FŐLAP!$C$10</f>
        <v>0</v>
      </c>
      <c r="Q200" s="322" t="s">
        <v>560</v>
      </c>
    </row>
    <row r="201" spans="1:17" ht="50.1" hidden="1" customHeight="1" x14ac:dyDescent="0.25">
      <c r="A201" s="101" t="s">
        <v>315</v>
      </c>
      <c r="B201" s="337"/>
      <c r="C201" s="413"/>
      <c r="D201" s="244"/>
      <c r="E201" s="244"/>
      <c r="F201" s="244"/>
      <c r="G201" s="244"/>
      <c r="H201" s="434"/>
      <c r="I201" s="245"/>
      <c r="J201" s="245"/>
      <c r="K201" s="337"/>
      <c r="L201" s="249"/>
      <c r="M201" s="250"/>
      <c r="N201" s="98" t="e">
        <f t="shared" si="2"/>
        <v>#DIV/0!</v>
      </c>
      <c r="O201" s="321">
        <f>FŐLAP!$E$8</f>
        <v>0</v>
      </c>
      <c r="P201" s="320">
        <f>FŐLAP!$C$10</f>
        <v>0</v>
      </c>
      <c r="Q201" s="322" t="s">
        <v>560</v>
      </c>
    </row>
    <row r="202" spans="1:17" ht="50.1" hidden="1" customHeight="1" x14ac:dyDescent="0.25">
      <c r="A202" s="100" t="s">
        <v>316</v>
      </c>
      <c r="B202" s="337"/>
      <c r="C202" s="413"/>
      <c r="D202" s="244"/>
      <c r="E202" s="244"/>
      <c r="F202" s="244"/>
      <c r="G202" s="244"/>
      <c r="H202" s="434"/>
      <c r="I202" s="245"/>
      <c r="J202" s="245"/>
      <c r="K202" s="337"/>
      <c r="L202" s="249"/>
      <c r="M202" s="250"/>
      <c r="N202" s="98" t="e">
        <f t="shared" ref="N202:N265" si="3">IF(M202&lt;0,0,1-(M202/L202))</f>
        <v>#DIV/0!</v>
      </c>
      <c r="O202" s="321">
        <f>FŐLAP!$E$8</f>
        <v>0</v>
      </c>
      <c r="P202" s="320">
        <f>FŐLAP!$C$10</f>
        <v>0</v>
      </c>
      <c r="Q202" s="322" t="s">
        <v>560</v>
      </c>
    </row>
    <row r="203" spans="1:17" ht="50.1" hidden="1" customHeight="1" x14ac:dyDescent="0.25">
      <c r="A203" s="100" t="s">
        <v>317</v>
      </c>
      <c r="B203" s="337"/>
      <c r="C203" s="413"/>
      <c r="D203" s="244"/>
      <c r="E203" s="244"/>
      <c r="F203" s="244"/>
      <c r="G203" s="244"/>
      <c r="H203" s="434"/>
      <c r="I203" s="245"/>
      <c r="J203" s="245"/>
      <c r="K203" s="337"/>
      <c r="L203" s="249"/>
      <c r="M203" s="250"/>
      <c r="N203" s="98" t="e">
        <f t="shared" si="3"/>
        <v>#DIV/0!</v>
      </c>
      <c r="O203" s="321">
        <f>FŐLAP!$E$8</f>
        <v>0</v>
      </c>
      <c r="P203" s="320">
        <f>FŐLAP!$C$10</f>
        <v>0</v>
      </c>
      <c r="Q203" s="322" t="s">
        <v>560</v>
      </c>
    </row>
    <row r="204" spans="1:17" ht="50.1" hidden="1" customHeight="1" x14ac:dyDescent="0.25">
      <c r="A204" s="101" t="s">
        <v>318</v>
      </c>
      <c r="B204" s="337"/>
      <c r="C204" s="413"/>
      <c r="D204" s="244"/>
      <c r="E204" s="244"/>
      <c r="F204" s="244"/>
      <c r="G204" s="244"/>
      <c r="H204" s="434"/>
      <c r="I204" s="245"/>
      <c r="J204" s="245"/>
      <c r="K204" s="337"/>
      <c r="L204" s="249"/>
      <c r="M204" s="250"/>
      <c r="N204" s="98" t="e">
        <f t="shared" si="3"/>
        <v>#DIV/0!</v>
      </c>
      <c r="O204" s="321">
        <f>FŐLAP!$E$8</f>
        <v>0</v>
      </c>
      <c r="P204" s="320">
        <f>FŐLAP!$C$10</f>
        <v>0</v>
      </c>
      <c r="Q204" s="322" t="s">
        <v>560</v>
      </c>
    </row>
    <row r="205" spans="1:17" ht="50.1" hidden="1" customHeight="1" x14ac:dyDescent="0.25">
      <c r="A205" s="100" t="s">
        <v>319</v>
      </c>
      <c r="B205" s="337"/>
      <c r="C205" s="413"/>
      <c r="D205" s="244"/>
      <c r="E205" s="244"/>
      <c r="F205" s="244"/>
      <c r="G205" s="244"/>
      <c r="H205" s="434"/>
      <c r="I205" s="245"/>
      <c r="J205" s="245"/>
      <c r="K205" s="337"/>
      <c r="L205" s="249"/>
      <c r="M205" s="250"/>
      <c r="N205" s="98" t="e">
        <f t="shared" si="3"/>
        <v>#DIV/0!</v>
      </c>
      <c r="O205" s="321">
        <f>FŐLAP!$E$8</f>
        <v>0</v>
      </c>
      <c r="P205" s="320">
        <f>FŐLAP!$C$10</f>
        <v>0</v>
      </c>
      <c r="Q205" s="322" t="s">
        <v>560</v>
      </c>
    </row>
    <row r="206" spans="1:17" ht="50.1" hidden="1" customHeight="1" x14ac:dyDescent="0.25">
      <c r="A206" s="100" t="s">
        <v>320</v>
      </c>
      <c r="B206" s="337"/>
      <c r="C206" s="413"/>
      <c r="D206" s="244"/>
      <c r="E206" s="244"/>
      <c r="F206" s="244"/>
      <c r="G206" s="244"/>
      <c r="H206" s="434"/>
      <c r="I206" s="245"/>
      <c r="J206" s="245"/>
      <c r="K206" s="337"/>
      <c r="L206" s="249"/>
      <c r="M206" s="250"/>
      <c r="N206" s="98" t="e">
        <f t="shared" si="3"/>
        <v>#DIV/0!</v>
      </c>
      <c r="O206" s="321">
        <f>FŐLAP!$E$8</f>
        <v>0</v>
      </c>
      <c r="P206" s="320">
        <f>FŐLAP!$C$10</f>
        <v>0</v>
      </c>
      <c r="Q206" s="322" t="s">
        <v>560</v>
      </c>
    </row>
    <row r="207" spans="1:17" ht="50.1" hidden="1" customHeight="1" collapsed="1" x14ac:dyDescent="0.25">
      <c r="A207" s="101" t="s">
        <v>321</v>
      </c>
      <c r="B207" s="337"/>
      <c r="C207" s="413"/>
      <c r="D207" s="244"/>
      <c r="E207" s="244"/>
      <c r="F207" s="244"/>
      <c r="G207" s="244"/>
      <c r="H207" s="434"/>
      <c r="I207" s="245"/>
      <c r="J207" s="245"/>
      <c r="K207" s="337"/>
      <c r="L207" s="249"/>
      <c r="M207" s="250"/>
      <c r="N207" s="98" t="e">
        <f t="shared" si="3"/>
        <v>#DIV/0!</v>
      </c>
      <c r="O207" s="321">
        <f>FŐLAP!$E$8</f>
        <v>0</v>
      </c>
      <c r="P207" s="320">
        <f>FŐLAP!$C$10</f>
        <v>0</v>
      </c>
      <c r="Q207" s="322" t="s">
        <v>560</v>
      </c>
    </row>
    <row r="208" spans="1:17" ht="50.1" hidden="1" customHeight="1" x14ac:dyDescent="0.25">
      <c r="A208" s="100" t="s">
        <v>322</v>
      </c>
      <c r="B208" s="337"/>
      <c r="C208" s="413"/>
      <c r="D208" s="244"/>
      <c r="E208" s="244"/>
      <c r="F208" s="244"/>
      <c r="G208" s="244"/>
      <c r="H208" s="434"/>
      <c r="I208" s="245"/>
      <c r="J208" s="245"/>
      <c r="K208" s="337"/>
      <c r="L208" s="249"/>
      <c r="M208" s="250"/>
      <c r="N208" s="98" t="e">
        <f t="shared" si="3"/>
        <v>#DIV/0!</v>
      </c>
      <c r="O208" s="321">
        <f>FŐLAP!$E$8</f>
        <v>0</v>
      </c>
      <c r="P208" s="320">
        <f>FŐLAP!$C$10</f>
        <v>0</v>
      </c>
      <c r="Q208" s="322" t="s">
        <v>560</v>
      </c>
    </row>
    <row r="209" spans="1:17" ht="50.1" hidden="1" customHeight="1" x14ac:dyDescent="0.25">
      <c r="A209" s="100" t="s">
        <v>323</v>
      </c>
      <c r="B209" s="337"/>
      <c r="C209" s="413"/>
      <c r="D209" s="244"/>
      <c r="E209" s="244"/>
      <c r="F209" s="244"/>
      <c r="G209" s="244"/>
      <c r="H209" s="434"/>
      <c r="I209" s="245"/>
      <c r="J209" s="245"/>
      <c r="K209" s="337"/>
      <c r="L209" s="249"/>
      <c r="M209" s="250"/>
      <c r="N209" s="98" t="e">
        <f t="shared" si="3"/>
        <v>#DIV/0!</v>
      </c>
      <c r="O209" s="321">
        <f>FŐLAP!$E$8</f>
        <v>0</v>
      </c>
      <c r="P209" s="320">
        <f>FŐLAP!$C$10</f>
        <v>0</v>
      </c>
      <c r="Q209" s="322" t="s">
        <v>560</v>
      </c>
    </row>
    <row r="210" spans="1:17" ht="50.1" hidden="1" customHeight="1" x14ac:dyDescent="0.25">
      <c r="A210" s="101" t="s">
        <v>324</v>
      </c>
      <c r="B210" s="337"/>
      <c r="C210" s="413"/>
      <c r="D210" s="244"/>
      <c r="E210" s="244"/>
      <c r="F210" s="244"/>
      <c r="G210" s="244"/>
      <c r="H210" s="434"/>
      <c r="I210" s="245"/>
      <c r="J210" s="245"/>
      <c r="K210" s="337"/>
      <c r="L210" s="249"/>
      <c r="M210" s="250"/>
      <c r="N210" s="98" t="e">
        <f t="shared" si="3"/>
        <v>#DIV/0!</v>
      </c>
      <c r="O210" s="321">
        <f>FŐLAP!$E$8</f>
        <v>0</v>
      </c>
      <c r="P210" s="320">
        <f>FŐLAP!$C$10</f>
        <v>0</v>
      </c>
      <c r="Q210" s="322" t="s">
        <v>560</v>
      </c>
    </row>
    <row r="211" spans="1:17" ht="50.1" hidden="1" customHeight="1" x14ac:dyDescent="0.25">
      <c r="A211" s="100" t="s">
        <v>325</v>
      </c>
      <c r="B211" s="337"/>
      <c r="C211" s="413"/>
      <c r="D211" s="244"/>
      <c r="E211" s="244"/>
      <c r="F211" s="244"/>
      <c r="G211" s="244"/>
      <c r="H211" s="434"/>
      <c r="I211" s="245"/>
      <c r="J211" s="245"/>
      <c r="K211" s="337"/>
      <c r="L211" s="249"/>
      <c r="M211" s="250"/>
      <c r="N211" s="98" t="e">
        <f t="shared" si="3"/>
        <v>#DIV/0!</v>
      </c>
      <c r="O211" s="321">
        <f>FŐLAP!$E$8</f>
        <v>0</v>
      </c>
      <c r="P211" s="320">
        <f>FŐLAP!$C$10</f>
        <v>0</v>
      </c>
      <c r="Q211" s="322" t="s">
        <v>560</v>
      </c>
    </row>
    <row r="212" spans="1:17" ht="50.1" hidden="1" customHeight="1" x14ac:dyDescent="0.25">
      <c r="A212" s="100" t="s">
        <v>326</v>
      </c>
      <c r="B212" s="337"/>
      <c r="C212" s="413"/>
      <c r="D212" s="244"/>
      <c r="E212" s="244"/>
      <c r="F212" s="244"/>
      <c r="G212" s="244"/>
      <c r="H212" s="434"/>
      <c r="I212" s="245"/>
      <c r="J212" s="245"/>
      <c r="K212" s="337"/>
      <c r="L212" s="249"/>
      <c r="M212" s="250"/>
      <c r="N212" s="98" t="e">
        <f t="shared" si="3"/>
        <v>#DIV/0!</v>
      </c>
      <c r="O212" s="321">
        <f>FŐLAP!$E$8</f>
        <v>0</v>
      </c>
      <c r="P212" s="320">
        <f>FŐLAP!$C$10</f>
        <v>0</v>
      </c>
      <c r="Q212" s="322" t="s">
        <v>560</v>
      </c>
    </row>
    <row r="213" spans="1:17" ht="50.1" hidden="1" customHeight="1" x14ac:dyDescent="0.25">
      <c r="A213" s="100" t="s">
        <v>327</v>
      </c>
      <c r="B213" s="337"/>
      <c r="C213" s="413"/>
      <c r="D213" s="244"/>
      <c r="E213" s="244"/>
      <c r="F213" s="244"/>
      <c r="G213" s="244"/>
      <c r="H213" s="434"/>
      <c r="I213" s="245"/>
      <c r="J213" s="245"/>
      <c r="K213" s="337"/>
      <c r="L213" s="249"/>
      <c r="M213" s="250"/>
      <c r="N213" s="98" t="e">
        <f t="shared" si="3"/>
        <v>#DIV/0!</v>
      </c>
      <c r="O213" s="321">
        <f>FŐLAP!$E$8</f>
        <v>0</v>
      </c>
      <c r="P213" s="320">
        <f>FŐLAP!$C$10</f>
        <v>0</v>
      </c>
      <c r="Q213" s="322" t="s">
        <v>560</v>
      </c>
    </row>
    <row r="214" spans="1:17" ht="50.1" hidden="1" customHeight="1" x14ac:dyDescent="0.25">
      <c r="A214" s="100" t="s">
        <v>328</v>
      </c>
      <c r="B214" s="337"/>
      <c r="C214" s="413"/>
      <c r="D214" s="244"/>
      <c r="E214" s="244"/>
      <c r="F214" s="244"/>
      <c r="G214" s="244"/>
      <c r="H214" s="434"/>
      <c r="I214" s="245"/>
      <c r="J214" s="245"/>
      <c r="K214" s="337"/>
      <c r="L214" s="249"/>
      <c r="M214" s="250"/>
      <c r="N214" s="98" t="e">
        <f t="shared" si="3"/>
        <v>#DIV/0!</v>
      </c>
      <c r="O214" s="321">
        <f>FŐLAP!$E$8</f>
        <v>0</v>
      </c>
      <c r="P214" s="320">
        <f>FŐLAP!$C$10</f>
        <v>0</v>
      </c>
      <c r="Q214" s="322" t="s">
        <v>560</v>
      </c>
    </row>
    <row r="215" spans="1:17" ht="50.1" hidden="1" customHeight="1" x14ac:dyDescent="0.25">
      <c r="A215" s="101" t="s">
        <v>329</v>
      </c>
      <c r="B215" s="337"/>
      <c r="C215" s="413"/>
      <c r="D215" s="244"/>
      <c r="E215" s="244"/>
      <c r="F215" s="244"/>
      <c r="G215" s="244"/>
      <c r="H215" s="434"/>
      <c r="I215" s="245"/>
      <c r="J215" s="245"/>
      <c r="K215" s="337"/>
      <c r="L215" s="249"/>
      <c r="M215" s="250"/>
      <c r="N215" s="98" t="e">
        <f t="shared" si="3"/>
        <v>#DIV/0!</v>
      </c>
      <c r="O215" s="321">
        <f>FŐLAP!$E$8</f>
        <v>0</v>
      </c>
      <c r="P215" s="320">
        <f>FŐLAP!$C$10</f>
        <v>0</v>
      </c>
      <c r="Q215" s="322" t="s">
        <v>560</v>
      </c>
    </row>
    <row r="216" spans="1:17" ht="50.1" hidden="1" customHeight="1" x14ac:dyDescent="0.25">
      <c r="A216" s="100" t="s">
        <v>330</v>
      </c>
      <c r="B216" s="337"/>
      <c r="C216" s="413"/>
      <c r="D216" s="244"/>
      <c r="E216" s="244"/>
      <c r="F216" s="244"/>
      <c r="G216" s="244"/>
      <c r="H216" s="434"/>
      <c r="I216" s="245"/>
      <c r="J216" s="245"/>
      <c r="K216" s="337"/>
      <c r="L216" s="249"/>
      <c r="M216" s="250"/>
      <c r="N216" s="98" t="e">
        <f t="shared" si="3"/>
        <v>#DIV/0!</v>
      </c>
      <c r="O216" s="321">
        <f>FŐLAP!$E$8</f>
        <v>0</v>
      </c>
      <c r="P216" s="320">
        <f>FŐLAP!$C$10</f>
        <v>0</v>
      </c>
      <c r="Q216" s="322" t="s">
        <v>560</v>
      </c>
    </row>
    <row r="217" spans="1:17" ht="50.1" hidden="1" customHeight="1" x14ac:dyDescent="0.25">
      <c r="A217" s="100" t="s">
        <v>331</v>
      </c>
      <c r="B217" s="337"/>
      <c r="C217" s="413"/>
      <c r="D217" s="244"/>
      <c r="E217" s="244"/>
      <c r="F217" s="244"/>
      <c r="G217" s="244"/>
      <c r="H217" s="434"/>
      <c r="I217" s="245"/>
      <c r="J217" s="245"/>
      <c r="K217" s="337"/>
      <c r="L217" s="249"/>
      <c r="M217" s="250"/>
      <c r="N217" s="98" t="e">
        <f t="shared" si="3"/>
        <v>#DIV/0!</v>
      </c>
      <c r="O217" s="321">
        <f>FŐLAP!$E$8</f>
        <v>0</v>
      </c>
      <c r="P217" s="320">
        <f>FŐLAP!$C$10</f>
        <v>0</v>
      </c>
      <c r="Q217" s="322" t="s">
        <v>560</v>
      </c>
    </row>
    <row r="218" spans="1:17" ht="50.1" hidden="1" customHeight="1" x14ac:dyDescent="0.25">
      <c r="A218" s="101" t="s">
        <v>332</v>
      </c>
      <c r="B218" s="337"/>
      <c r="C218" s="413"/>
      <c r="D218" s="244"/>
      <c r="E218" s="244"/>
      <c r="F218" s="244"/>
      <c r="G218" s="244"/>
      <c r="H218" s="434"/>
      <c r="I218" s="245"/>
      <c r="J218" s="245"/>
      <c r="K218" s="337"/>
      <c r="L218" s="249"/>
      <c r="M218" s="250"/>
      <c r="N218" s="98" t="e">
        <f t="shared" si="3"/>
        <v>#DIV/0!</v>
      </c>
      <c r="O218" s="321">
        <f>FŐLAP!$E$8</f>
        <v>0</v>
      </c>
      <c r="P218" s="320">
        <f>FŐLAP!$C$10</f>
        <v>0</v>
      </c>
      <c r="Q218" s="322" t="s">
        <v>560</v>
      </c>
    </row>
    <row r="219" spans="1:17" ht="50.1" hidden="1" customHeight="1" x14ac:dyDescent="0.25">
      <c r="A219" s="100" t="s">
        <v>333</v>
      </c>
      <c r="B219" s="337"/>
      <c r="C219" s="413"/>
      <c r="D219" s="244"/>
      <c r="E219" s="244"/>
      <c r="F219" s="244"/>
      <c r="G219" s="244"/>
      <c r="H219" s="434"/>
      <c r="I219" s="245"/>
      <c r="J219" s="245"/>
      <c r="K219" s="337"/>
      <c r="L219" s="249"/>
      <c r="M219" s="250"/>
      <c r="N219" s="98" t="e">
        <f t="shared" si="3"/>
        <v>#DIV/0!</v>
      </c>
      <c r="O219" s="321">
        <f>FŐLAP!$E$8</f>
        <v>0</v>
      </c>
      <c r="P219" s="320">
        <f>FŐLAP!$C$10</f>
        <v>0</v>
      </c>
      <c r="Q219" s="322" t="s">
        <v>560</v>
      </c>
    </row>
    <row r="220" spans="1:17" ht="50.1" hidden="1" customHeight="1" x14ac:dyDescent="0.25">
      <c r="A220" s="100" t="s">
        <v>334</v>
      </c>
      <c r="B220" s="337"/>
      <c r="C220" s="413"/>
      <c r="D220" s="244"/>
      <c r="E220" s="244"/>
      <c r="F220" s="244"/>
      <c r="G220" s="244"/>
      <c r="H220" s="434"/>
      <c r="I220" s="245"/>
      <c r="J220" s="245"/>
      <c r="K220" s="337"/>
      <c r="L220" s="249"/>
      <c r="M220" s="250"/>
      <c r="N220" s="98" t="e">
        <f t="shared" si="3"/>
        <v>#DIV/0!</v>
      </c>
      <c r="O220" s="321">
        <f>FŐLAP!$E$8</f>
        <v>0</v>
      </c>
      <c r="P220" s="320">
        <f>FŐLAP!$C$10</f>
        <v>0</v>
      </c>
      <c r="Q220" s="322" t="s">
        <v>560</v>
      </c>
    </row>
    <row r="221" spans="1:17" ht="50.1" hidden="1" customHeight="1" x14ac:dyDescent="0.25">
      <c r="A221" s="101" t="s">
        <v>335</v>
      </c>
      <c r="B221" s="337"/>
      <c r="C221" s="413"/>
      <c r="D221" s="244"/>
      <c r="E221" s="244"/>
      <c r="F221" s="244"/>
      <c r="G221" s="244"/>
      <c r="H221" s="434"/>
      <c r="I221" s="245"/>
      <c r="J221" s="245"/>
      <c r="K221" s="337"/>
      <c r="L221" s="249"/>
      <c r="M221" s="250"/>
      <c r="N221" s="98" t="e">
        <f t="shared" si="3"/>
        <v>#DIV/0!</v>
      </c>
      <c r="O221" s="321">
        <f>FŐLAP!$E$8</f>
        <v>0</v>
      </c>
      <c r="P221" s="320">
        <f>FŐLAP!$C$10</f>
        <v>0</v>
      </c>
      <c r="Q221" s="322" t="s">
        <v>560</v>
      </c>
    </row>
    <row r="222" spans="1:17" ht="50.1" hidden="1" customHeight="1" x14ac:dyDescent="0.25">
      <c r="A222" s="100" t="s">
        <v>336</v>
      </c>
      <c r="B222" s="337"/>
      <c r="C222" s="413"/>
      <c r="D222" s="244"/>
      <c r="E222" s="244"/>
      <c r="F222" s="244"/>
      <c r="G222" s="244"/>
      <c r="H222" s="434"/>
      <c r="I222" s="245"/>
      <c r="J222" s="245"/>
      <c r="K222" s="337"/>
      <c r="L222" s="249"/>
      <c r="M222" s="250"/>
      <c r="N222" s="98" t="e">
        <f t="shared" si="3"/>
        <v>#DIV/0!</v>
      </c>
      <c r="O222" s="321">
        <f>FŐLAP!$E$8</f>
        <v>0</v>
      </c>
      <c r="P222" s="320">
        <f>FŐLAP!$C$10</f>
        <v>0</v>
      </c>
      <c r="Q222" s="322" t="s">
        <v>560</v>
      </c>
    </row>
    <row r="223" spans="1:17" ht="50.1" hidden="1" customHeight="1" x14ac:dyDescent="0.25">
      <c r="A223" s="100" t="s">
        <v>337</v>
      </c>
      <c r="B223" s="337"/>
      <c r="C223" s="413"/>
      <c r="D223" s="244"/>
      <c r="E223" s="244"/>
      <c r="F223" s="244"/>
      <c r="G223" s="244"/>
      <c r="H223" s="434"/>
      <c r="I223" s="245"/>
      <c r="J223" s="245"/>
      <c r="K223" s="337"/>
      <c r="L223" s="249"/>
      <c r="M223" s="250"/>
      <c r="N223" s="98" t="e">
        <f t="shared" si="3"/>
        <v>#DIV/0!</v>
      </c>
      <c r="O223" s="321">
        <f>FŐLAP!$E$8</f>
        <v>0</v>
      </c>
      <c r="P223" s="320">
        <f>FŐLAP!$C$10</f>
        <v>0</v>
      </c>
      <c r="Q223" s="322" t="s">
        <v>560</v>
      </c>
    </row>
    <row r="224" spans="1:17" ht="50.1" hidden="1" customHeight="1" x14ac:dyDescent="0.25">
      <c r="A224" s="101" t="s">
        <v>338</v>
      </c>
      <c r="B224" s="337"/>
      <c r="C224" s="413"/>
      <c r="D224" s="244"/>
      <c r="E224" s="244"/>
      <c r="F224" s="244"/>
      <c r="G224" s="244"/>
      <c r="H224" s="434"/>
      <c r="I224" s="245"/>
      <c r="J224" s="245"/>
      <c r="K224" s="337"/>
      <c r="L224" s="249"/>
      <c r="M224" s="250"/>
      <c r="N224" s="98" t="e">
        <f t="shared" si="3"/>
        <v>#DIV/0!</v>
      </c>
      <c r="O224" s="321">
        <f>FŐLAP!$E$8</f>
        <v>0</v>
      </c>
      <c r="P224" s="320">
        <f>FŐLAP!$C$10</f>
        <v>0</v>
      </c>
      <c r="Q224" s="322" t="s">
        <v>560</v>
      </c>
    </row>
    <row r="225" spans="1:17" ht="50.1" hidden="1" customHeight="1" x14ac:dyDescent="0.25">
      <c r="A225" s="100" t="s">
        <v>339</v>
      </c>
      <c r="B225" s="337"/>
      <c r="C225" s="413"/>
      <c r="D225" s="244"/>
      <c r="E225" s="244"/>
      <c r="F225" s="244"/>
      <c r="G225" s="244"/>
      <c r="H225" s="434"/>
      <c r="I225" s="245"/>
      <c r="J225" s="245"/>
      <c r="K225" s="337"/>
      <c r="L225" s="249"/>
      <c r="M225" s="250"/>
      <c r="N225" s="98" t="e">
        <f t="shared" si="3"/>
        <v>#DIV/0!</v>
      </c>
      <c r="O225" s="321">
        <f>FŐLAP!$E$8</f>
        <v>0</v>
      </c>
      <c r="P225" s="320">
        <f>FŐLAP!$C$10</f>
        <v>0</v>
      </c>
      <c r="Q225" s="322" t="s">
        <v>560</v>
      </c>
    </row>
    <row r="226" spans="1:17" ht="50.1" hidden="1" customHeight="1" x14ac:dyDescent="0.25">
      <c r="A226" s="100" t="s">
        <v>340</v>
      </c>
      <c r="B226" s="337"/>
      <c r="C226" s="413"/>
      <c r="D226" s="244"/>
      <c r="E226" s="244"/>
      <c r="F226" s="244"/>
      <c r="G226" s="244"/>
      <c r="H226" s="434"/>
      <c r="I226" s="245"/>
      <c r="J226" s="245"/>
      <c r="K226" s="337"/>
      <c r="L226" s="249"/>
      <c r="M226" s="250"/>
      <c r="N226" s="98" t="e">
        <f t="shared" si="3"/>
        <v>#DIV/0!</v>
      </c>
      <c r="O226" s="321">
        <f>FŐLAP!$E$8</f>
        <v>0</v>
      </c>
      <c r="P226" s="320">
        <f>FŐLAP!$C$10</f>
        <v>0</v>
      </c>
      <c r="Q226" s="322" t="s">
        <v>560</v>
      </c>
    </row>
    <row r="227" spans="1:17" ht="50.1" hidden="1" customHeight="1" x14ac:dyDescent="0.25">
      <c r="A227" s="101" t="s">
        <v>341</v>
      </c>
      <c r="B227" s="337"/>
      <c r="C227" s="413"/>
      <c r="D227" s="244"/>
      <c r="E227" s="244"/>
      <c r="F227" s="244"/>
      <c r="G227" s="244"/>
      <c r="H227" s="434"/>
      <c r="I227" s="245"/>
      <c r="J227" s="245"/>
      <c r="K227" s="337"/>
      <c r="L227" s="249"/>
      <c r="M227" s="250"/>
      <c r="N227" s="98" t="e">
        <f t="shared" si="3"/>
        <v>#DIV/0!</v>
      </c>
      <c r="O227" s="321">
        <f>FŐLAP!$E$8</f>
        <v>0</v>
      </c>
      <c r="P227" s="320">
        <f>FŐLAP!$C$10</f>
        <v>0</v>
      </c>
      <c r="Q227" s="322" t="s">
        <v>560</v>
      </c>
    </row>
    <row r="228" spans="1:17" ht="50.1" hidden="1" customHeight="1" collapsed="1" x14ac:dyDescent="0.25">
      <c r="A228" s="100" t="s">
        <v>342</v>
      </c>
      <c r="B228" s="337"/>
      <c r="C228" s="413"/>
      <c r="D228" s="244"/>
      <c r="E228" s="244"/>
      <c r="F228" s="244"/>
      <c r="G228" s="244"/>
      <c r="H228" s="434"/>
      <c r="I228" s="245"/>
      <c r="J228" s="245"/>
      <c r="K228" s="337"/>
      <c r="L228" s="249"/>
      <c r="M228" s="250"/>
      <c r="N228" s="98" t="e">
        <f t="shared" si="3"/>
        <v>#DIV/0!</v>
      </c>
      <c r="O228" s="321">
        <f>FŐLAP!$E$8</f>
        <v>0</v>
      </c>
      <c r="P228" s="320">
        <f>FŐLAP!$C$10</f>
        <v>0</v>
      </c>
      <c r="Q228" s="322" t="s">
        <v>560</v>
      </c>
    </row>
    <row r="229" spans="1:17" ht="50.1" hidden="1" customHeight="1" x14ac:dyDescent="0.25">
      <c r="A229" s="100" t="s">
        <v>343</v>
      </c>
      <c r="B229" s="337"/>
      <c r="C229" s="413"/>
      <c r="D229" s="244"/>
      <c r="E229" s="244"/>
      <c r="F229" s="244"/>
      <c r="G229" s="244"/>
      <c r="H229" s="434"/>
      <c r="I229" s="245"/>
      <c r="J229" s="245"/>
      <c r="K229" s="337"/>
      <c r="L229" s="249"/>
      <c r="M229" s="250"/>
      <c r="N229" s="98" t="e">
        <f t="shared" si="3"/>
        <v>#DIV/0!</v>
      </c>
      <c r="O229" s="321">
        <f>FŐLAP!$E$8</f>
        <v>0</v>
      </c>
      <c r="P229" s="320">
        <f>FŐLAP!$C$10</f>
        <v>0</v>
      </c>
      <c r="Q229" s="322" t="s">
        <v>560</v>
      </c>
    </row>
    <row r="230" spans="1:17" ht="50.1" hidden="1" customHeight="1" x14ac:dyDescent="0.25">
      <c r="A230" s="100" t="s">
        <v>344</v>
      </c>
      <c r="B230" s="337"/>
      <c r="C230" s="413"/>
      <c r="D230" s="244"/>
      <c r="E230" s="244"/>
      <c r="F230" s="244"/>
      <c r="G230" s="244"/>
      <c r="H230" s="434"/>
      <c r="I230" s="245"/>
      <c r="J230" s="245"/>
      <c r="K230" s="337"/>
      <c r="L230" s="249"/>
      <c r="M230" s="250"/>
      <c r="N230" s="98" t="e">
        <f t="shared" si="3"/>
        <v>#DIV/0!</v>
      </c>
      <c r="O230" s="321">
        <f>FŐLAP!$E$8</f>
        <v>0</v>
      </c>
      <c r="P230" s="320">
        <f>FŐLAP!$C$10</f>
        <v>0</v>
      </c>
      <c r="Q230" s="322" t="s">
        <v>560</v>
      </c>
    </row>
    <row r="231" spans="1:17" ht="50.1" hidden="1" customHeight="1" x14ac:dyDescent="0.25">
      <c r="A231" s="100" t="s">
        <v>345</v>
      </c>
      <c r="B231" s="337"/>
      <c r="C231" s="413"/>
      <c r="D231" s="244"/>
      <c r="E231" s="244"/>
      <c r="F231" s="244"/>
      <c r="G231" s="244"/>
      <c r="H231" s="434"/>
      <c r="I231" s="245"/>
      <c r="J231" s="245"/>
      <c r="K231" s="337"/>
      <c r="L231" s="249"/>
      <c r="M231" s="250"/>
      <c r="N231" s="98" t="e">
        <f t="shared" si="3"/>
        <v>#DIV/0!</v>
      </c>
      <c r="O231" s="321">
        <f>FŐLAP!$E$8</f>
        <v>0</v>
      </c>
      <c r="P231" s="320">
        <f>FŐLAP!$C$10</f>
        <v>0</v>
      </c>
      <c r="Q231" s="322" t="s">
        <v>560</v>
      </c>
    </row>
    <row r="232" spans="1:17" ht="50.1" hidden="1" customHeight="1" x14ac:dyDescent="0.25">
      <c r="A232" s="101" t="s">
        <v>346</v>
      </c>
      <c r="B232" s="337"/>
      <c r="C232" s="413"/>
      <c r="D232" s="244"/>
      <c r="E232" s="244"/>
      <c r="F232" s="244"/>
      <c r="G232" s="244"/>
      <c r="H232" s="434"/>
      <c r="I232" s="245"/>
      <c r="J232" s="245"/>
      <c r="K232" s="337"/>
      <c r="L232" s="249"/>
      <c r="M232" s="250"/>
      <c r="N232" s="98" t="e">
        <f t="shared" si="3"/>
        <v>#DIV/0!</v>
      </c>
      <c r="O232" s="321">
        <f>FŐLAP!$E$8</f>
        <v>0</v>
      </c>
      <c r="P232" s="320">
        <f>FŐLAP!$C$10</f>
        <v>0</v>
      </c>
      <c r="Q232" s="322" t="s">
        <v>560</v>
      </c>
    </row>
    <row r="233" spans="1:17" ht="50.1" hidden="1" customHeight="1" x14ac:dyDescent="0.25">
      <c r="A233" s="100" t="s">
        <v>347</v>
      </c>
      <c r="B233" s="337"/>
      <c r="C233" s="413"/>
      <c r="D233" s="244"/>
      <c r="E233" s="244"/>
      <c r="F233" s="244"/>
      <c r="G233" s="244"/>
      <c r="H233" s="434"/>
      <c r="I233" s="245"/>
      <c r="J233" s="245"/>
      <c r="K233" s="337"/>
      <c r="L233" s="249"/>
      <c r="M233" s="250"/>
      <c r="N233" s="98" t="e">
        <f t="shared" si="3"/>
        <v>#DIV/0!</v>
      </c>
      <c r="O233" s="321">
        <f>FŐLAP!$E$8</f>
        <v>0</v>
      </c>
      <c r="P233" s="320">
        <f>FŐLAP!$C$10</f>
        <v>0</v>
      </c>
      <c r="Q233" s="322" t="s">
        <v>560</v>
      </c>
    </row>
    <row r="234" spans="1:17" ht="50.1" hidden="1" customHeight="1" x14ac:dyDescent="0.25">
      <c r="A234" s="100" t="s">
        <v>348</v>
      </c>
      <c r="B234" s="337"/>
      <c r="C234" s="413"/>
      <c r="D234" s="244"/>
      <c r="E234" s="244"/>
      <c r="F234" s="244"/>
      <c r="G234" s="244"/>
      <c r="H234" s="434"/>
      <c r="I234" s="245"/>
      <c r="J234" s="245"/>
      <c r="K234" s="337"/>
      <c r="L234" s="249"/>
      <c r="M234" s="250"/>
      <c r="N234" s="98" t="e">
        <f t="shared" si="3"/>
        <v>#DIV/0!</v>
      </c>
      <c r="O234" s="321">
        <f>FŐLAP!$E$8</f>
        <v>0</v>
      </c>
      <c r="P234" s="320">
        <f>FŐLAP!$C$10</f>
        <v>0</v>
      </c>
      <c r="Q234" s="322" t="s">
        <v>560</v>
      </c>
    </row>
    <row r="235" spans="1:17" ht="50.1" hidden="1" customHeight="1" x14ac:dyDescent="0.25">
      <c r="A235" s="101" t="s">
        <v>349</v>
      </c>
      <c r="B235" s="337"/>
      <c r="C235" s="413"/>
      <c r="D235" s="244"/>
      <c r="E235" s="244"/>
      <c r="F235" s="244"/>
      <c r="G235" s="244"/>
      <c r="H235" s="434"/>
      <c r="I235" s="245"/>
      <c r="J235" s="245"/>
      <c r="K235" s="337"/>
      <c r="L235" s="249"/>
      <c r="M235" s="250"/>
      <c r="N235" s="98" t="e">
        <f t="shared" si="3"/>
        <v>#DIV/0!</v>
      </c>
      <c r="O235" s="321">
        <f>FŐLAP!$E$8</f>
        <v>0</v>
      </c>
      <c r="P235" s="320">
        <f>FŐLAP!$C$10</f>
        <v>0</v>
      </c>
      <c r="Q235" s="322" t="s">
        <v>560</v>
      </c>
    </row>
    <row r="236" spans="1:17" ht="50.1" hidden="1" customHeight="1" x14ac:dyDescent="0.25">
      <c r="A236" s="100" t="s">
        <v>350</v>
      </c>
      <c r="B236" s="337"/>
      <c r="C236" s="413"/>
      <c r="D236" s="244"/>
      <c r="E236" s="244"/>
      <c r="F236" s="244"/>
      <c r="G236" s="244"/>
      <c r="H236" s="434"/>
      <c r="I236" s="245"/>
      <c r="J236" s="245"/>
      <c r="K236" s="337"/>
      <c r="L236" s="249"/>
      <c r="M236" s="250"/>
      <c r="N236" s="98" t="e">
        <f t="shared" si="3"/>
        <v>#DIV/0!</v>
      </c>
      <c r="O236" s="321">
        <f>FŐLAP!$E$8</f>
        <v>0</v>
      </c>
      <c r="P236" s="320">
        <f>FŐLAP!$C$10</f>
        <v>0</v>
      </c>
      <c r="Q236" s="322" t="s">
        <v>560</v>
      </c>
    </row>
    <row r="237" spans="1:17" ht="50.1" hidden="1" customHeight="1" x14ac:dyDescent="0.25">
      <c r="A237" s="100" t="s">
        <v>351</v>
      </c>
      <c r="B237" s="337"/>
      <c r="C237" s="413"/>
      <c r="D237" s="244"/>
      <c r="E237" s="244"/>
      <c r="F237" s="244"/>
      <c r="G237" s="244"/>
      <c r="H237" s="434"/>
      <c r="I237" s="245"/>
      <c r="J237" s="245"/>
      <c r="K237" s="337"/>
      <c r="L237" s="249"/>
      <c r="M237" s="250"/>
      <c r="N237" s="98" t="e">
        <f t="shared" si="3"/>
        <v>#DIV/0!</v>
      </c>
      <c r="O237" s="321">
        <f>FŐLAP!$E$8</f>
        <v>0</v>
      </c>
      <c r="P237" s="320">
        <f>FŐLAP!$C$10</f>
        <v>0</v>
      </c>
      <c r="Q237" s="322" t="s">
        <v>560</v>
      </c>
    </row>
    <row r="238" spans="1:17" ht="50.1" hidden="1" customHeight="1" x14ac:dyDescent="0.25">
      <c r="A238" s="101" t="s">
        <v>352</v>
      </c>
      <c r="B238" s="337"/>
      <c r="C238" s="413"/>
      <c r="D238" s="244"/>
      <c r="E238" s="244"/>
      <c r="F238" s="244"/>
      <c r="G238" s="244"/>
      <c r="H238" s="434"/>
      <c r="I238" s="245"/>
      <c r="J238" s="245"/>
      <c r="K238" s="337"/>
      <c r="L238" s="249"/>
      <c r="M238" s="250"/>
      <c r="N238" s="98" t="e">
        <f t="shared" si="3"/>
        <v>#DIV/0!</v>
      </c>
      <c r="O238" s="321">
        <f>FŐLAP!$E$8</f>
        <v>0</v>
      </c>
      <c r="P238" s="320">
        <f>FŐLAP!$C$10</f>
        <v>0</v>
      </c>
      <c r="Q238" s="322" t="s">
        <v>560</v>
      </c>
    </row>
    <row r="239" spans="1:17" ht="50.1" hidden="1" customHeight="1" x14ac:dyDescent="0.25">
      <c r="A239" s="100" t="s">
        <v>353</v>
      </c>
      <c r="B239" s="337"/>
      <c r="C239" s="413"/>
      <c r="D239" s="244"/>
      <c r="E239" s="244"/>
      <c r="F239" s="244"/>
      <c r="G239" s="244"/>
      <c r="H239" s="434"/>
      <c r="I239" s="245"/>
      <c r="J239" s="245"/>
      <c r="K239" s="337"/>
      <c r="L239" s="249"/>
      <c r="M239" s="250"/>
      <c r="N239" s="98" t="e">
        <f t="shared" si="3"/>
        <v>#DIV/0!</v>
      </c>
      <c r="O239" s="321">
        <f>FŐLAP!$E$8</f>
        <v>0</v>
      </c>
      <c r="P239" s="320">
        <f>FŐLAP!$C$10</f>
        <v>0</v>
      </c>
      <c r="Q239" s="322" t="s">
        <v>560</v>
      </c>
    </row>
    <row r="240" spans="1:17" ht="50.1" hidden="1" customHeight="1" x14ac:dyDescent="0.25">
      <c r="A240" s="100" t="s">
        <v>354</v>
      </c>
      <c r="B240" s="337"/>
      <c r="C240" s="413"/>
      <c r="D240" s="244"/>
      <c r="E240" s="244"/>
      <c r="F240" s="244"/>
      <c r="G240" s="244"/>
      <c r="H240" s="434"/>
      <c r="I240" s="245"/>
      <c r="J240" s="245"/>
      <c r="K240" s="337"/>
      <c r="L240" s="249"/>
      <c r="M240" s="250"/>
      <c r="N240" s="98" t="e">
        <f t="shared" si="3"/>
        <v>#DIV/0!</v>
      </c>
      <c r="O240" s="321">
        <f>FŐLAP!$E$8</f>
        <v>0</v>
      </c>
      <c r="P240" s="320">
        <f>FŐLAP!$C$10</f>
        <v>0</v>
      </c>
      <c r="Q240" s="322" t="s">
        <v>560</v>
      </c>
    </row>
    <row r="241" spans="1:17" ht="50.1" hidden="1" customHeight="1" x14ac:dyDescent="0.25">
      <c r="A241" s="101" t="s">
        <v>355</v>
      </c>
      <c r="B241" s="337"/>
      <c r="C241" s="413"/>
      <c r="D241" s="244"/>
      <c r="E241" s="244"/>
      <c r="F241" s="244"/>
      <c r="G241" s="244"/>
      <c r="H241" s="434"/>
      <c r="I241" s="245"/>
      <c r="J241" s="245"/>
      <c r="K241" s="337"/>
      <c r="L241" s="249"/>
      <c r="M241" s="250"/>
      <c r="N241" s="98" t="e">
        <f t="shared" si="3"/>
        <v>#DIV/0!</v>
      </c>
      <c r="O241" s="321">
        <f>FŐLAP!$E$8</f>
        <v>0</v>
      </c>
      <c r="P241" s="320">
        <f>FŐLAP!$C$10</f>
        <v>0</v>
      </c>
      <c r="Q241" s="322" t="s">
        <v>560</v>
      </c>
    </row>
    <row r="242" spans="1:17" ht="50.1" hidden="1" customHeight="1" x14ac:dyDescent="0.25">
      <c r="A242" s="100" t="s">
        <v>356</v>
      </c>
      <c r="B242" s="337"/>
      <c r="C242" s="413"/>
      <c r="D242" s="244"/>
      <c r="E242" s="244"/>
      <c r="F242" s="244"/>
      <c r="G242" s="244"/>
      <c r="H242" s="434"/>
      <c r="I242" s="245"/>
      <c r="J242" s="245"/>
      <c r="K242" s="337"/>
      <c r="L242" s="249"/>
      <c r="M242" s="250"/>
      <c r="N242" s="98" t="e">
        <f t="shared" si="3"/>
        <v>#DIV/0!</v>
      </c>
      <c r="O242" s="321">
        <f>FŐLAP!$E$8</f>
        <v>0</v>
      </c>
      <c r="P242" s="320">
        <f>FŐLAP!$C$10</f>
        <v>0</v>
      </c>
      <c r="Q242" s="322" t="s">
        <v>560</v>
      </c>
    </row>
    <row r="243" spans="1:17" ht="50.1" hidden="1" customHeight="1" x14ac:dyDescent="0.25">
      <c r="A243" s="100" t="s">
        <v>357</v>
      </c>
      <c r="B243" s="337"/>
      <c r="C243" s="413"/>
      <c r="D243" s="244"/>
      <c r="E243" s="244"/>
      <c r="F243" s="244"/>
      <c r="G243" s="244"/>
      <c r="H243" s="434"/>
      <c r="I243" s="245"/>
      <c r="J243" s="245"/>
      <c r="K243" s="337"/>
      <c r="L243" s="249"/>
      <c r="M243" s="250"/>
      <c r="N243" s="98" t="e">
        <f t="shared" si="3"/>
        <v>#DIV/0!</v>
      </c>
      <c r="O243" s="321">
        <f>FŐLAP!$E$8</f>
        <v>0</v>
      </c>
      <c r="P243" s="320">
        <f>FŐLAP!$C$10</f>
        <v>0</v>
      </c>
      <c r="Q243" s="322" t="s">
        <v>560</v>
      </c>
    </row>
    <row r="244" spans="1:17" ht="50.1" hidden="1" customHeight="1" x14ac:dyDescent="0.25">
      <c r="A244" s="101" t="s">
        <v>358</v>
      </c>
      <c r="B244" s="337"/>
      <c r="C244" s="413"/>
      <c r="D244" s="244"/>
      <c r="E244" s="244"/>
      <c r="F244" s="244"/>
      <c r="G244" s="244"/>
      <c r="H244" s="434"/>
      <c r="I244" s="245"/>
      <c r="J244" s="245"/>
      <c r="K244" s="337"/>
      <c r="L244" s="249"/>
      <c r="M244" s="250"/>
      <c r="N244" s="98" t="e">
        <f t="shared" si="3"/>
        <v>#DIV/0!</v>
      </c>
      <c r="O244" s="321">
        <f>FŐLAP!$E$8</f>
        <v>0</v>
      </c>
      <c r="P244" s="320">
        <f>FŐLAP!$C$10</f>
        <v>0</v>
      </c>
      <c r="Q244" s="322" t="s">
        <v>560</v>
      </c>
    </row>
    <row r="245" spans="1:17" ht="50.1" hidden="1" customHeight="1" x14ac:dyDescent="0.25">
      <c r="A245" s="100" t="s">
        <v>359</v>
      </c>
      <c r="B245" s="337"/>
      <c r="C245" s="413"/>
      <c r="D245" s="244"/>
      <c r="E245" s="244"/>
      <c r="F245" s="244"/>
      <c r="G245" s="244"/>
      <c r="H245" s="434"/>
      <c r="I245" s="245"/>
      <c r="J245" s="245"/>
      <c r="K245" s="337"/>
      <c r="L245" s="249"/>
      <c r="M245" s="250"/>
      <c r="N245" s="98" t="e">
        <f t="shared" si="3"/>
        <v>#DIV/0!</v>
      </c>
      <c r="O245" s="321">
        <f>FŐLAP!$E$8</f>
        <v>0</v>
      </c>
      <c r="P245" s="320">
        <f>FŐLAP!$C$10</f>
        <v>0</v>
      </c>
      <c r="Q245" s="322" t="s">
        <v>560</v>
      </c>
    </row>
    <row r="246" spans="1:17" ht="50.1" hidden="1" customHeight="1" x14ac:dyDescent="0.25">
      <c r="A246" s="100" t="s">
        <v>360</v>
      </c>
      <c r="B246" s="337"/>
      <c r="C246" s="413"/>
      <c r="D246" s="244"/>
      <c r="E246" s="244"/>
      <c r="F246" s="244"/>
      <c r="G246" s="244"/>
      <c r="H246" s="434"/>
      <c r="I246" s="245"/>
      <c r="J246" s="245"/>
      <c r="K246" s="337"/>
      <c r="L246" s="249"/>
      <c r="M246" s="250"/>
      <c r="N246" s="98" t="e">
        <f t="shared" si="3"/>
        <v>#DIV/0!</v>
      </c>
      <c r="O246" s="321">
        <f>FŐLAP!$E$8</f>
        <v>0</v>
      </c>
      <c r="P246" s="320">
        <f>FŐLAP!$C$10</f>
        <v>0</v>
      </c>
      <c r="Q246" s="322" t="s">
        <v>560</v>
      </c>
    </row>
    <row r="247" spans="1:17" ht="50.1" hidden="1" customHeight="1" x14ac:dyDescent="0.25">
      <c r="A247" s="100" t="s">
        <v>361</v>
      </c>
      <c r="B247" s="337"/>
      <c r="C247" s="413"/>
      <c r="D247" s="244"/>
      <c r="E247" s="244"/>
      <c r="F247" s="244"/>
      <c r="G247" s="244"/>
      <c r="H247" s="434"/>
      <c r="I247" s="245"/>
      <c r="J247" s="245"/>
      <c r="K247" s="337"/>
      <c r="L247" s="249"/>
      <c r="M247" s="250"/>
      <c r="N247" s="98" t="e">
        <f t="shared" si="3"/>
        <v>#DIV/0!</v>
      </c>
      <c r="O247" s="321">
        <f>FŐLAP!$E$8</f>
        <v>0</v>
      </c>
      <c r="P247" s="320">
        <f>FŐLAP!$C$10</f>
        <v>0</v>
      </c>
      <c r="Q247" s="322" t="s">
        <v>560</v>
      </c>
    </row>
    <row r="248" spans="1:17" ht="50.1" hidden="1" customHeight="1" x14ac:dyDescent="0.25">
      <c r="A248" s="100" t="s">
        <v>362</v>
      </c>
      <c r="B248" s="337"/>
      <c r="C248" s="413"/>
      <c r="D248" s="244"/>
      <c r="E248" s="244"/>
      <c r="F248" s="244"/>
      <c r="G248" s="244"/>
      <c r="H248" s="434"/>
      <c r="I248" s="245"/>
      <c r="J248" s="245"/>
      <c r="K248" s="337"/>
      <c r="L248" s="249"/>
      <c r="M248" s="250"/>
      <c r="N248" s="98" t="e">
        <f t="shared" si="3"/>
        <v>#DIV/0!</v>
      </c>
      <c r="O248" s="321">
        <f>FŐLAP!$E$8</f>
        <v>0</v>
      </c>
      <c r="P248" s="320">
        <f>FŐLAP!$C$10</f>
        <v>0</v>
      </c>
      <c r="Q248" s="322" t="s">
        <v>560</v>
      </c>
    </row>
    <row r="249" spans="1:17" ht="50.1" hidden="1" customHeight="1" collapsed="1" x14ac:dyDescent="0.25">
      <c r="A249" s="101" t="s">
        <v>363</v>
      </c>
      <c r="B249" s="337"/>
      <c r="C249" s="413"/>
      <c r="D249" s="244"/>
      <c r="E249" s="244"/>
      <c r="F249" s="244"/>
      <c r="G249" s="244"/>
      <c r="H249" s="434"/>
      <c r="I249" s="245"/>
      <c r="J249" s="245"/>
      <c r="K249" s="337"/>
      <c r="L249" s="249"/>
      <c r="M249" s="250"/>
      <c r="N249" s="98" t="e">
        <f t="shared" si="3"/>
        <v>#DIV/0!</v>
      </c>
      <c r="O249" s="321">
        <f>FŐLAP!$E$8</f>
        <v>0</v>
      </c>
      <c r="P249" s="320">
        <f>FŐLAP!$C$10</f>
        <v>0</v>
      </c>
      <c r="Q249" s="322" t="s">
        <v>560</v>
      </c>
    </row>
    <row r="250" spans="1:17" ht="50.1" hidden="1" customHeight="1" x14ac:dyDescent="0.25">
      <c r="A250" s="100" t="s">
        <v>364</v>
      </c>
      <c r="B250" s="337"/>
      <c r="C250" s="413"/>
      <c r="D250" s="244"/>
      <c r="E250" s="244"/>
      <c r="F250" s="244"/>
      <c r="G250" s="244"/>
      <c r="H250" s="434"/>
      <c r="I250" s="245"/>
      <c r="J250" s="245"/>
      <c r="K250" s="337"/>
      <c r="L250" s="249"/>
      <c r="M250" s="250"/>
      <c r="N250" s="98" t="e">
        <f t="shared" si="3"/>
        <v>#DIV/0!</v>
      </c>
      <c r="O250" s="321">
        <f>FŐLAP!$E$8</f>
        <v>0</v>
      </c>
      <c r="P250" s="320">
        <f>FŐLAP!$C$10</f>
        <v>0</v>
      </c>
      <c r="Q250" s="322" t="s">
        <v>560</v>
      </c>
    </row>
    <row r="251" spans="1:17" ht="50.1" hidden="1" customHeight="1" x14ac:dyDescent="0.25">
      <c r="A251" s="100" t="s">
        <v>365</v>
      </c>
      <c r="B251" s="337"/>
      <c r="C251" s="413"/>
      <c r="D251" s="244"/>
      <c r="E251" s="244"/>
      <c r="F251" s="244"/>
      <c r="G251" s="244"/>
      <c r="H251" s="434"/>
      <c r="I251" s="245"/>
      <c r="J251" s="245"/>
      <c r="K251" s="337"/>
      <c r="L251" s="249"/>
      <c r="M251" s="250"/>
      <c r="N251" s="98" t="e">
        <f t="shared" si="3"/>
        <v>#DIV/0!</v>
      </c>
      <c r="O251" s="321">
        <f>FŐLAP!$E$8</f>
        <v>0</v>
      </c>
      <c r="P251" s="320">
        <f>FŐLAP!$C$10</f>
        <v>0</v>
      </c>
      <c r="Q251" s="322" t="s">
        <v>560</v>
      </c>
    </row>
    <row r="252" spans="1:17" ht="50.1" hidden="1" customHeight="1" x14ac:dyDescent="0.25">
      <c r="A252" s="101" t="s">
        <v>366</v>
      </c>
      <c r="B252" s="337"/>
      <c r="C252" s="413"/>
      <c r="D252" s="244"/>
      <c r="E252" s="244"/>
      <c r="F252" s="244"/>
      <c r="G252" s="244"/>
      <c r="H252" s="434"/>
      <c r="I252" s="245"/>
      <c r="J252" s="245"/>
      <c r="K252" s="337"/>
      <c r="L252" s="249"/>
      <c r="M252" s="250"/>
      <c r="N252" s="98" t="e">
        <f t="shared" si="3"/>
        <v>#DIV/0!</v>
      </c>
      <c r="O252" s="321">
        <f>FŐLAP!$E$8</f>
        <v>0</v>
      </c>
      <c r="P252" s="320">
        <f>FŐLAP!$C$10</f>
        <v>0</v>
      </c>
      <c r="Q252" s="322" t="s">
        <v>560</v>
      </c>
    </row>
    <row r="253" spans="1:17" ht="50.1" hidden="1" customHeight="1" x14ac:dyDescent="0.25">
      <c r="A253" s="100" t="s">
        <v>367</v>
      </c>
      <c r="B253" s="337"/>
      <c r="C253" s="413"/>
      <c r="D253" s="244"/>
      <c r="E253" s="244"/>
      <c r="F253" s="244"/>
      <c r="G253" s="244"/>
      <c r="H253" s="434"/>
      <c r="I253" s="245"/>
      <c r="J253" s="245"/>
      <c r="K253" s="337"/>
      <c r="L253" s="249"/>
      <c r="M253" s="250"/>
      <c r="N253" s="98" t="e">
        <f t="shared" si="3"/>
        <v>#DIV/0!</v>
      </c>
      <c r="O253" s="321">
        <f>FŐLAP!$E$8</f>
        <v>0</v>
      </c>
      <c r="P253" s="320">
        <f>FŐLAP!$C$10</f>
        <v>0</v>
      </c>
      <c r="Q253" s="322" t="s">
        <v>560</v>
      </c>
    </row>
    <row r="254" spans="1:17" ht="50.1" hidden="1" customHeight="1" x14ac:dyDescent="0.25">
      <c r="A254" s="100" t="s">
        <v>368</v>
      </c>
      <c r="B254" s="337"/>
      <c r="C254" s="413"/>
      <c r="D254" s="244"/>
      <c r="E254" s="244"/>
      <c r="F254" s="244"/>
      <c r="G254" s="244"/>
      <c r="H254" s="434"/>
      <c r="I254" s="245"/>
      <c r="J254" s="245"/>
      <c r="K254" s="337"/>
      <c r="L254" s="249"/>
      <c r="M254" s="250"/>
      <c r="N254" s="98" t="e">
        <f t="shared" si="3"/>
        <v>#DIV/0!</v>
      </c>
      <c r="O254" s="321">
        <f>FŐLAP!$E$8</f>
        <v>0</v>
      </c>
      <c r="P254" s="320">
        <f>FŐLAP!$C$10</f>
        <v>0</v>
      </c>
      <c r="Q254" s="322" t="s">
        <v>560</v>
      </c>
    </row>
    <row r="255" spans="1:17" ht="50.1" hidden="1" customHeight="1" x14ac:dyDescent="0.25">
      <c r="A255" s="101" t="s">
        <v>369</v>
      </c>
      <c r="B255" s="337"/>
      <c r="C255" s="413"/>
      <c r="D255" s="244"/>
      <c r="E255" s="244"/>
      <c r="F255" s="244"/>
      <c r="G255" s="244"/>
      <c r="H255" s="434"/>
      <c r="I255" s="245"/>
      <c r="J255" s="245"/>
      <c r="K255" s="337"/>
      <c r="L255" s="249"/>
      <c r="M255" s="250"/>
      <c r="N255" s="98" t="e">
        <f t="shared" si="3"/>
        <v>#DIV/0!</v>
      </c>
      <c r="O255" s="321">
        <f>FŐLAP!$E$8</f>
        <v>0</v>
      </c>
      <c r="P255" s="320">
        <f>FŐLAP!$C$10</f>
        <v>0</v>
      </c>
      <c r="Q255" s="322" t="s">
        <v>560</v>
      </c>
    </row>
    <row r="256" spans="1:17" ht="50.1" hidden="1" customHeight="1" x14ac:dyDescent="0.25">
      <c r="A256" s="100" t="s">
        <v>370</v>
      </c>
      <c r="B256" s="337"/>
      <c r="C256" s="413"/>
      <c r="D256" s="244"/>
      <c r="E256" s="244"/>
      <c r="F256" s="244"/>
      <c r="G256" s="244"/>
      <c r="H256" s="434"/>
      <c r="I256" s="245"/>
      <c r="J256" s="245"/>
      <c r="K256" s="337"/>
      <c r="L256" s="249"/>
      <c r="M256" s="250"/>
      <c r="N256" s="98" t="e">
        <f t="shared" si="3"/>
        <v>#DIV/0!</v>
      </c>
      <c r="O256" s="321">
        <f>FŐLAP!$E$8</f>
        <v>0</v>
      </c>
      <c r="P256" s="320">
        <f>FŐLAP!$C$10</f>
        <v>0</v>
      </c>
      <c r="Q256" s="322" t="s">
        <v>560</v>
      </c>
    </row>
    <row r="257" spans="1:17" ht="50.1" hidden="1" customHeight="1" x14ac:dyDescent="0.25">
      <c r="A257" s="100" t="s">
        <v>371</v>
      </c>
      <c r="B257" s="337"/>
      <c r="C257" s="413"/>
      <c r="D257" s="244"/>
      <c r="E257" s="244"/>
      <c r="F257" s="244"/>
      <c r="G257" s="244"/>
      <c r="H257" s="434"/>
      <c r="I257" s="245"/>
      <c r="J257" s="245"/>
      <c r="K257" s="337"/>
      <c r="L257" s="249"/>
      <c r="M257" s="250"/>
      <c r="N257" s="98" t="e">
        <f t="shared" si="3"/>
        <v>#DIV/0!</v>
      </c>
      <c r="O257" s="321">
        <f>FŐLAP!$E$8</f>
        <v>0</v>
      </c>
      <c r="P257" s="320">
        <f>FŐLAP!$C$10</f>
        <v>0</v>
      </c>
      <c r="Q257" s="322" t="s">
        <v>560</v>
      </c>
    </row>
    <row r="258" spans="1:17" ht="50.1" hidden="1" customHeight="1" x14ac:dyDescent="0.25">
      <c r="A258" s="101" t="s">
        <v>372</v>
      </c>
      <c r="B258" s="337"/>
      <c r="C258" s="413"/>
      <c r="D258" s="244"/>
      <c r="E258" s="244"/>
      <c r="F258" s="244"/>
      <c r="G258" s="244"/>
      <c r="H258" s="434"/>
      <c r="I258" s="245"/>
      <c r="J258" s="245"/>
      <c r="K258" s="337"/>
      <c r="L258" s="249"/>
      <c r="M258" s="250"/>
      <c r="N258" s="98" t="e">
        <f t="shared" si="3"/>
        <v>#DIV/0!</v>
      </c>
      <c r="O258" s="321">
        <f>FŐLAP!$E$8</f>
        <v>0</v>
      </c>
      <c r="P258" s="320">
        <f>FŐLAP!$C$10</f>
        <v>0</v>
      </c>
      <c r="Q258" s="322" t="s">
        <v>560</v>
      </c>
    </row>
    <row r="259" spans="1:17" ht="50.1" hidden="1" customHeight="1" x14ac:dyDescent="0.25">
      <c r="A259" s="100" t="s">
        <v>373</v>
      </c>
      <c r="B259" s="337"/>
      <c r="C259" s="413"/>
      <c r="D259" s="244"/>
      <c r="E259" s="244"/>
      <c r="F259" s="244"/>
      <c r="G259" s="244"/>
      <c r="H259" s="434"/>
      <c r="I259" s="245"/>
      <c r="J259" s="245"/>
      <c r="K259" s="337"/>
      <c r="L259" s="249"/>
      <c r="M259" s="250"/>
      <c r="N259" s="98" t="e">
        <f t="shared" si="3"/>
        <v>#DIV/0!</v>
      </c>
      <c r="O259" s="321">
        <f>FŐLAP!$E$8</f>
        <v>0</v>
      </c>
      <c r="P259" s="320">
        <f>FŐLAP!$C$10</f>
        <v>0</v>
      </c>
      <c r="Q259" s="322" t="s">
        <v>560</v>
      </c>
    </row>
    <row r="260" spans="1:17" ht="50.1" hidden="1" customHeight="1" x14ac:dyDescent="0.25">
      <c r="A260" s="100" t="s">
        <v>374</v>
      </c>
      <c r="B260" s="337"/>
      <c r="C260" s="413"/>
      <c r="D260" s="244"/>
      <c r="E260" s="244"/>
      <c r="F260" s="244"/>
      <c r="G260" s="244"/>
      <c r="H260" s="434"/>
      <c r="I260" s="245"/>
      <c r="J260" s="245"/>
      <c r="K260" s="337"/>
      <c r="L260" s="249"/>
      <c r="M260" s="250"/>
      <c r="N260" s="98" t="e">
        <f t="shared" si="3"/>
        <v>#DIV/0!</v>
      </c>
      <c r="O260" s="321">
        <f>FŐLAP!$E$8</f>
        <v>0</v>
      </c>
      <c r="P260" s="320">
        <f>FŐLAP!$C$10</f>
        <v>0</v>
      </c>
      <c r="Q260" s="322" t="s">
        <v>560</v>
      </c>
    </row>
    <row r="261" spans="1:17" ht="50.1" hidden="1" customHeight="1" x14ac:dyDescent="0.25">
      <c r="A261" s="101" t="s">
        <v>375</v>
      </c>
      <c r="B261" s="337"/>
      <c r="C261" s="413"/>
      <c r="D261" s="244"/>
      <c r="E261" s="244"/>
      <c r="F261" s="244"/>
      <c r="G261" s="244"/>
      <c r="H261" s="434"/>
      <c r="I261" s="245"/>
      <c r="J261" s="245"/>
      <c r="K261" s="337"/>
      <c r="L261" s="249"/>
      <c r="M261" s="250"/>
      <c r="N261" s="98" t="e">
        <f t="shared" si="3"/>
        <v>#DIV/0!</v>
      </c>
      <c r="O261" s="321">
        <f>FŐLAP!$E$8</f>
        <v>0</v>
      </c>
      <c r="P261" s="320">
        <f>FŐLAP!$C$10</f>
        <v>0</v>
      </c>
      <c r="Q261" s="322" t="s">
        <v>560</v>
      </c>
    </row>
    <row r="262" spans="1:17" ht="50.1" hidden="1" customHeight="1" x14ac:dyDescent="0.25">
      <c r="A262" s="100" t="s">
        <v>376</v>
      </c>
      <c r="B262" s="337"/>
      <c r="C262" s="413"/>
      <c r="D262" s="244"/>
      <c r="E262" s="244"/>
      <c r="F262" s="244"/>
      <c r="G262" s="244"/>
      <c r="H262" s="434"/>
      <c r="I262" s="245"/>
      <c r="J262" s="245"/>
      <c r="K262" s="337"/>
      <c r="L262" s="249"/>
      <c r="M262" s="250"/>
      <c r="N262" s="98" t="e">
        <f t="shared" si="3"/>
        <v>#DIV/0!</v>
      </c>
      <c r="O262" s="321">
        <f>FŐLAP!$E$8</f>
        <v>0</v>
      </c>
      <c r="P262" s="320">
        <f>FŐLAP!$C$10</f>
        <v>0</v>
      </c>
      <c r="Q262" s="322" t="s">
        <v>560</v>
      </c>
    </row>
    <row r="263" spans="1:17" ht="50.1" hidden="1" customHeight="1" x14ac:dyDescent="0.25">
      <c r="A263" s="100" t="s">
        <v>377</v>
      </c>
      <c r="B263" s="337"/>
      <c r="C263" s="413"/>
      <c r="D263" s="244"/>
      <c r="E263" s="244"/>
      <c r="F263" s="244"/>
      <c r="G263" s="244"/>
      <c r="H263" s="434"/>
      <c r="I263" s="245"/>
      <c r="J263" s="245"/>
      <c r="K263" s="337"/>
      <c r="L263" s="249"/>
      <c r="M263" s="250"/>
      <c r="N263" s="98" t="e">
        <f t="shared" si="3"/>
        <v>#DIV/0!</v>
      </c>
      <c r="O263" s="321">
        <f>FŐLAP!$E$8</f>
        <v>0</v>
      </c>
      <c r="P263" s="320">
        <f>FŐLAP!$C$10</f>
        <v>0</v>
      </c>
      <c r="Q263" s="322" t="s">
        <v>560</v>
      </c>
    </row>
    <row r="264" spans="1:17" ht="50.1" hidden="1" customHeight="1" x14ac:dyDescent="0.25">
      <c r="A264" s="100" t="s">
        <v>378</v>
      </c>
      <c r="B264" s="337"/>
      <c r="C264" s="413"/>
      <c r="D264" s="244"/>
      <c r="E264" s="244"/>
      <c r="F264" s="244"/>
      <c r="G264" s="244"/>
      <c r="H264" s="434"/>
      <c r="I264" s="245"/>
      <c r="J264" s="245"/>
      <c r="K264" s="337"/>
      <c r="L264" s="249"/>
      <c r="M264" s="250"/>
      <c r="N264" s="98" t="e">
        <f t="shared" si="3"/>
        <v>#DIV/0!</v>
      </c>
      <c r="O264" s="321">
        <f>FŐLAP!$E$8</f>
        <v>0</v>
      </c>
      <c r="P264" s="320">
        <f>FŐLAP!$C$10</f>
        <v>0</v>
      </c>
      <c r="Q264" s="322" t="s">
        <v>560</v>
      </c>
    </row>
    <row r="265" spans="1:17" ht="50.1" hidden="1" customHeight="1" x14ac:dyDescent="0.25">
      <c r="A265" s="100" t="s">
        <v>379</v>
      </c>
      <c r="B265" s="337"/>
      <c r="C265" s="413"/>
      <c r="D265" s="244"/>
      <c r="E265" s="244"/>
      <c r="F265" s="244"/>
      <c r="G265" s="244"/>
      <c r="H265" s="434"/>
      <c r="I265" s="245"/>
      <c r="J265" s="245"/>
      <c r="K265" s="337"/>
      <c r="L265" s="249"/>
      <c r="M265" s="250"/>
      <c r="N265" s="98" t="e">
        <f t="shared" si="3"/>
        <v>#DIV/0!</v>
      </c>
      <c r="O265" s="321">
        <f>FŐLAP!$E$8</f>
        <v>0</v>
      </c>
      <c r="P265" s="320">
        <f>FŐLAP!$C$10</f>
        <v>0</v>
      </c>
      <c r="Q265" s="322" t="s">
        <v>560</v>
      </c>
    </row>
    <row r="266" spans="1:17" ht="50.1" hidden="1" customHeight="1" x14ac:dyDescent="0.25">
      <c r="A266" s="101" t="s">
        <v>380</v>
      </c>
      <c r="B266" s="337"/>
      <c r="C266" s="413"/>
      <c r="D266" s="244"/>
      <c r="E266" s="244"/>
      <c r="F266" s="244"/>
      <c r="G266" s="244"/>
      <c r="H266" s="434"/>
      <c r="I266" s="245"/>
      <c r="J266" s="245"/>
      <c r="K266" s="337"/>
      <c r="L266" s="249"/>
      <c r="M266" s="250"/>
      <c r="N266" s="98" t="e">
        <f t="shared" ref="N266:N308" si="4">IF(M266&lt;0,0,1-(M266/L266))</f>
        <v>#DIV/0!</v>
      </c>
      <c r="O266" s="321">
        <f>FŐLAP!$E$8</f>
        <v>0</v>
      </c>
      <c r="P266" s="320">
        <f>FŐLAP!$C$10</f>
        <v>0</v>
      </c>
      <c r="Q266" s="322" t="s">
        <v>560</v>
      </c>
    </row>
    <row r="267" spans="1:17" ht="50.1" hidden="1" customHeight="1" x14ac:dyDescent="0.25">
      <c r="A267" s="100" t="s">
        <v>381</v>
      </c>
      <c r="B267" s="337"/>
      <c r="C267" s="413"/>
      <c r="D267" s="244"/>
      <c r="E267" s="244"/>
      <c r="F267" s="244"/>
      <c r="G267" s="244"/>
      <c r="H267" s="434"/>
      <c r="I267" s="245"/>
      <c r="J267" s="245"/>
      <c r="K267" s="337"/>
      <c r="L267" s="249"/>
      <c r="M267" s="250"/>
      <c r="N267" s="98" t="e">
        <f t="shared" si="4"/>
        <v>#DIV/0!</v>
      </c>
      <c r="O267" s="321">
        <f>FŐLAP!$E$8</f>
        <v>0</v>
      </c>
      <c r="P267" s="320">
        <f>FŐLAP!$C$10</f>
        <v>0</v>
      </c>
      <c r="Q267" s="322" t="s">
        <v>560</v>
      </c>
    </row>
    <row r="268" spans="1:17" ht="50.1" hidden="1" customHeight="1" x14ac:dyDescent="0.25">
      <c r="A268" s="100" t="s">
        <v>382</v>
      </c>
      <c r="B268" s="337"/>
      <c r="C268" s="413"/>
      <c r="D268" s="244"/>
      <c r="E268" s="244"/>
      <c r="F268" s="244"/>
      <c r="G268" s="244"/>
      <c r="H268" s="434"/>
      <c r="I268" s="245"/>
      <c r="J268" s="245"/>
      <c r="K268" s="337"/>
      <c r="L268" s="249"/>
      <c r="M268" s="250"/>
      <c r="N268" s="98" t="e">
        <f t="shared" si="4"/>
        <v>#DIV/0!</v>
      </c>
      <c r="O268" s="321">
        <f>FŐLAP!$E$8</f>
        <v>0</v>
      </c>
      <c r="P268" s="320">
        <f>FŐLAP!$C$10</f>
        <v>0</v>
      </c>
      <c r="Q268" s="322" t="s">
        <v>560</v>
      </c>
    </row>
    <row r="269" spans="1:17" ht="50.1" hidden="1" customHeight="1" x14ac:dyDescent="0.25">
      <c r="A269" s="101" t="s">
        <v>383</v>
      </c>
      <c r="B269" s="337"/>
      <c r="C269" s="413"/>
      <c r="D269" s="244"/>
      <c r="E269" s="244"/>
      <c r="F269" s="244"/>
      <c r="G269" s="244"/>
      <c r="H269" s="434"/>
      <c r="I269" s="245"/>
      <c r="J269" s="245"/>
      <c r="K269" s="337"/>
      <c r="L269" s="249"/>
      <c r="M269" s="250"/>
      <c r="N269" s="98" t="e">
        <f t="shared" si="4"/>
        <v>#DIV/0!</v>
      </c>
      <c r="O269" s="321">
        <f>FŐLAP!$E$8</f>
        <v>0</v>
      </c>
      <c r="P269" s="320">
        <f>FŐLAP!$C$10</f>
        <v>0</v>
      </c>
      <c r="Q269" s="322" t="s">
        <v>560</v>
      </c>
    </row>
    <row r="270" spans="1:17" ht="49.5" hidden="1" customHeight="1" collapsed="1" x14ac:dyDescent="0.25">
      <c r="A270" s="100" t="s">
        <v>384</v>
      </c>
      <c r="B270" s="337"/>
      <c r="C270" s="413"/>
      <c r="D270" s="244"/>
      <c r="E270" s="244"/>
      <c r="F270" s="244"/>
      <c r="G270" s="244"/>
      <c r="H270" s="434"/>
      <c r="I270" s="245"/>
      <c r="J270" s="245"/>
      <c r="K270" s="337"/>
      <c r="L270" s="249"/>
      <c r="M270" s="250"/>
      <c r="N270" s="98" t="e">
        <f t="shared" si="4"/>
        <v>#DIV/0!</v>
      </c>
      <c r="O270" s="321">
        <f>FŐLAP!$E$8</f>
        <v>0</v>
      </c>
      <c r="P270" s="320">
        <f>FŐLAP!$C$10</f>
        <v>0</v>
      </c>
      <c r="Q270" s="322" t="s">
        <v>560</v>
      </c>
    </row>
    <row r="271" spans="1:17" ht="50.1" hidden="1" customHeight="1" x14ac:dyDescent="0.25">
      <c r="A271" s="100" t="s">
        <v>385</v>
      </c>
      <c r="B271" s="337"/>
      <c r="C271" s="413"/>
      <c r="D271" s="244"/>
      <c r="E271" s="244"/>
      <c r="F271" s="244"/>
      <c r="G271" s="244"/>
      <c r="H271" s="434"/>
      <c r="I271" s="245"/>
      <c r="J271" s="245"/>
      <c r="K271" s="337"/>
      <c r="L271" s="249"/>
      <c r="M271" s="250"/>
      <c r="N271" s="98" t="e">
        <f t="shared" si="4"/>
        <v>#DIV/0!</v>
      </c>
      <c r="O271" s="321">
        <f>FŐLAP!$E$8</f>
        <v>0</v>
      </c>
      <c r="P271" s="320">
        <f>FŐLAP!$C$10</f>
        <v>0</v>
      </c>
      <c r="Q271" s="322" t="s">
        <v>560</v>
      </c>
    </row>
    <row r="272" spans="1:17" ht="50.1" hidden="1" customHeight="1" x14ac:dyDescent="0.25">
      <c r="A272" s="101" t="s">
        <v>386</v>
      </c>
      <c r="B272" s="337"/>
      <c r="C272" s="413"/>
      <c r="D272" s="244"/>
      <c r="E272" s="244"/>
      <c r="F272" s="244"/>
      <c r="G272" s="244"/>
      <c r="H272" s="434"/>
      <c r="I272" s="245"/>
      <c r="J272" s="245"/>
      <c r="K272" s="337"/>
      <c r="L272" s="249"/>
      <c r="M272" s="250"/>
      <c r="N272" s="98" t="e">
        <f t="shared" si="4"/>
        <v>#DIV/0!</v>
      </c>
      <c r="O272" s="321">
        <f>FŐLAP!$E$8</f>
        <v>0</v>
      </c>
      <c r="P272" s="320">
        <f>FŐLAP!$C$10</f>
        <v>0</v>
      </c>
      <c r="Q272" s="322" t="s">
        <v>560</v>
      </c>
    </row>
    <row r="273" spans="1:17" ht="50.1" hidden="1" customHeight="1" x14ac:dyDescent="0.25">
      <c r="A273" s="100" t="s">
        <v>387</v>
      </c>
      <c r="B273" s="337"/>
      <c r="C273" s="413"/>
      <c r="D273" s="244"/>
      <c r="E273" s="244"/>
      <c r="F273" s="244"/>
      <c r="G273" s="244"/>
      <c r="H273" s="434"/>
      <c r="I273" s="245"/>
      <c r="J273" s="245"/>
      <c r="K273" s="337"/>
      <c r="L273" s="249"/>
      <c r="M273" s="250"/>
      <c r="N273" s="98" t="e">
        <f t="shared" si="4"/>
        <v>#DIV/0!</v>
      </c>
      <c r="O273" s="321">
        <f>FŐLAP!$E$8</f>
        <v>0</v>
      </c>
      <c r="P273" s="320">
        <f>FŐLAP!$C$10</f>
        <v>0</v>
      </c>
      <c r="Q273" s="322" t="s">
        <v>560</v>
      </c>
    </row>
    <row r="274" spans="1:17" ht="50.1" hidden="1" customHeight="1" x14ac:dyDescent="0.25">
      <c r="A274" s="100" t="s">
        <v>388</v>
      </c>
      <c r="B274" s="337"/>
      <c r="C274" s="413"/>
      <c r="D274" s="244"/>
      <c r="E274" s="244"/>
      <c r="F274" s="244"/>
      <c r="G274" s="244"/>
      <c r="H274" s="434"/>
      <c r="I274" s="245"/>
      <c r="J274" s="245"/>
      <c r="K274" s="337"/>
      <c r="L274" s="249"/>
      <c r="M274" s="250"/>
      <c r="N274" s="98" t="e">
        <f t="shared" si="4"/>
        <v>#DIV/0!</v>
      </c>
      <c r="O274" s="321">
        <f>FŐLAP!$E$8</f>
        <v>0</v>
      </c>
      <c r="P274" s="320">
        <f>FŐLAP!$C$10</f>
        <v>0</v>
      </c>
      <c r="Q274" s="322" t="s">
        <v>560</v>
      </c>
    </row>
    <row r="275" spans="1:17" ht="50.1" hidden="1" customHeight="1" x14ac:dyDescent="0.25">
      <c r="A275" s="101" t="s">
        <v>389</v>
      </c>
      <c r="B275" s="337"/>
      <c r="C275" s="413"/>
      <c r="D275" s="244"/>
      <c r="E275" s="244"/>
      <c r="F275" s="244"/>
      <c r="G275" s="244"/>
      <c r="H275" s="434"/>
      <c r="I275" s="245"/>
      <c r="J275" s="245"/>
      <c r="K275" s="337"/>
      <c r="L275" s="249"/>
      <c r="M275" s="250"/>
      <c r="N275" s="98" t="e">
        <f t="shared" si="4"/>
        <v>#DIV/0!</v>
      </c>
      <c r="O275" s="321">
        <f>FŐLAP!$E$8</f>
        <v>0</v>
      </c>
      <c r="P275" s="320">
        <f>FŐLAP!$C$10</f>
        <v>0</v>
      </c>
      <c r="Q275" s="322" t="s">
        <v>560</v>
      </c>
    </row>
    <row r="276" spans="1:17" ht="50.1" hidden="1" customHeight="1" x14ac:dyDescent="0.25">
      <c r="A276" s="100" t="s">
        <v>390</v>
      </c>
      <c r="B276" s="337"/>
      <c r="C276" s="413"/>
      <c r="D276" s="244"/>
      <c r="E276" s="244"/>
      <c r="F276" s="244"/>
      <c r="G276" s="244"/>
      <c r="H276" s="434"/>
      <c r="I276" s="245"/>
      <c r="J276" s="245"/>
      <c r="K276" s="337"/>
      <c r="L276" s="249"/>
      <c r="M276" s="250"/>
      <c r="N276" s="98" t="e">
        <f t="shared" si="4"/>
        <v>#DIV/0!</v>
      </c>
      <c r="O276" s="321">
        <f>FŐLAP!$E$8</f>
        <v>0</v>
      </c>
      <c r="P276" s="320">
        <f>FŐLAP!$C$10</f>
        <v>0</v>
      </c>
      <c r="Q276" s="322" t="s">
        <v>560</v>
      </c>
    </row>
    <row r="277" spans="1:17" ht="50.1" hidden="1" customHeight="1" x14ac:dyDescent="0.25">
      <c r="A277" s="100" t="s">
        <v>391</v>
      </c>
      <c r="B277" s="337"/>
      <c r="C277" s="413"/>
      <c r="D277" s="244"/>
      <c r="E277" s="244"/>
      <c r="F277" s="244"/>
      <c r="G277" s="244"/>
      <c r="H277" s="434"/>
      <c r="I277" s="245"/>
      <c r="J277" s="245"/>
      <c r="K277" s="337"/>
      <c r="L277" s="249"/>
      <c r="M277" s="250"/>
      <c r="N277" s="98" t="e">
        <f t="shared" si="4"/>
        <v>#DIV/0!</v>
      </c>
      <c r="O277" s="321">
        <f>FŐLAP!$E$8</f>
        <v>0</v>
      </c>
      <c r="P277" s="320">
        <f>FŐLAP!$C$10</f>
        <v>0</v>
      </c>
      <c r="Q277" s="322" t="s">
        <v>560</v>
      </c>
    </row>
    <row r="278" spans="1:17" ht="50.1" hidden="1" customHeight="1" x14ac:dyDescent="0.25">
      <c r="A278" s="101" t="s">
        <v>392</v>
      </c>
      <c r="B278" s="337"/>
      <c r="C278" s="413"/>
      <c r="D278" s="244"/>
      <c r="E278" s="244"/>
      <c r="F278" s="244"/>
      <c r="G278" s="244"/>
      <c r="H278" s="434"/>
      <c r="I278" s="245"/>
      <c r="J278" s="245"/>
      <c r="K278" s="337"/>
      <c r="L278" s="249"/>
      <c r="M278" s="250"/>
      <c r="N278" s="98" t="e">
        <f t="shared" si="4"/>
        <v>#DIV/0!</v>
      </c>
      <c r="O278" s="321">
        <f>FŐLAP!$E$8</f>
        <v>0</v>
      </c>
      <c r="P278" s="320">
        <f>FŐLAP!$C$10</f>
        <v>0</v>
      </c>
      <c r="Q278" s="322" t="s">
        <v>560</v>
      </c>
    </row>
    <row r="279" spans="1:17" ht="50.1" hidden="1" customHeight="1" x14ac:dyDescent="0.25">
      <c r="A279" s="100" t="s">
        <v>393</v>
      </c>
      <c r="B279" s="337"/>
      <c r="C279" s="413"/>
      <c r="D279" s="244"/>
      <c r="E279" s="244"/>
      <c r="F279" s="244"/>
      <c r="G279" s="244"/>
      <c r="H279" s="434"/>
      <c r="I279" s="245"/>
      <c r="J279" s="245"/>
      <c r="K279" s="337"/>
      <c r="L279" s="249"/>
      <c r="M279" s="250"/>
      <c r="N279" s="98" t="e">
        <f t="shared" si="4"/>
        <v>#DIV/0!</v>
      </c>
      <c r="O279" s="321">
        <f>FŐLAP!$E$8</f>
        <v>0</v>
      </c>
      <c r="P279" s="320">
        <f>FŐLAP!$C$10</f>
        <v>0</v>
      </c>
      <c r="Q279" s="322" t="s">
        <v>560</v>
      </c>
    </row>
    <row r="280" spans="1:17" ht="50.1" hidden="1" customHeight="1" x14ac:dyDescent="0.25">
      <c r="A280" s="100" t="s">
        <v>394</v>
      </c>
      <c r="B280" s="337"/>
      <c r="C280" s="413"/>
      <c r="D280" s="244"/>
      <c r="E280" s="244"/>
      <c r="F280" s="244"/>
      <c r="G280" s="244"/>
      <c r="H280" s="434"/>
      <c r="I280" s="245"/>
      <c r="J280" s="245"/>
      <c r="K280" s="337"/>
      <c r="L280" s="249"/>
      <c r="M280" s="250"/>
      <c r="N280" s="98" t="e">
        <f t="shared" si="4"/>
        <v>#DIV/0!</v>
      </c>
      <c r="O280" s="321">
        <f>FŐLAP!$E$8</f>
        <v>0</v>
      </c>
      <c r="P280" s="320">
        <f>FŐLAP!$C$10</f>
        <v>0</v>
      </c>
      <c r="Q280" s="322" t="s">
        <v>560</v>
      </c>
    </row>
    <row r="281" spans="1:17" ht="50.1" hidden="1" customHeight="1" x14ac:dyDescent="0.25">
      <c r="A281" s="101" t="s">
        <v>395</v>
      </c>
      <c r="B281" s="337"/>
      <c r="C281" s="413"/>
      <c r="D281" s="244"/>
      <c r="E281" s="244"/>
      <c r="F281" s="244"/>
      <c r="G281" s="244"/>
      <c r="H281" s="434"/>
      <c r="I281" s="245"/>
      <c r="J281" s="245"/>
      <c r="K281" s="337"/>
      <c r="L281" s="249"/>
      <c r="M281" s="250"/>
      <c r="N281" s="98" t="e">
        <f t="shared" si="4"/>
        <v>#DIV/0!</v>
      </c>
      <c r="O281" s="321">
        <f>FŐLAP!$E$8</f>
        <v>0</v>
      </c>
      <c r="P281" s="320">
        <f>FŐLAP!$C$10</f>
        <v>0</v>
      </c>
      <c r="Q281" s="322" t="s">
        <v>560</v>
      </c>
    </row>
    <row r="282" spans="1:17" ht="50.1" hidden="1" customHeight="1" x14ac:dyDescent="0.25">
      <c r="A282" s="100" t="s">
        <v>396</v>
      </c>
      <c r="B282" s="337"/>
      <c r="C282" s="413"/>
      <c r="D282" s="244"/>
      <c r="E282" s="244"/>
      <c r="F282" s="244"/>
      <c r="G282" s="244"/>
      <c r="H282" s="434"/>
      <c r="I282" s="245"/>
      <c r="J282" s="245"/>
      <c r="K282" s="337"/>
      <c r="L282" s="249"/>
      <c r="M282" s="250"/>
      <c r="N282" s="98" t="e">
        <f t="shared" si="4"/>
        <v>#DIV/0!</v>
      </c>
      <c r="O282" s="321">
        <f>FŐLAP!$E$8</f>
        <v>0</v>
      </c>
      <c r="P282" s="320">
        <f>FŐLAP!$C$10</f>
        <v>0</v>
      </c>
      <c r="Q282" s="322" t="s">
        <v>560</v>
      </c>
    </row>
    <row r="283" spans="1:17" ht="50.1" hidden="1" customHeight="1" x14ac:dyDescent="0.25">
      <c r="A283" s="100" t="s">
        <v>397</v>
      </c>
      <c r="B283" s="337"/>
      <c r="C283" s="413"/>
      <c r="D283" s="244"/>
      <c r="E283" s="244"/>
      <c r="F283" s="244"/>
      <c r="G283" s="244"/>
      <c r="H283" s="434"/>
      <c r="I283" s="245"/>
      <c r="J283" s="245"/>
      <c r="K283" s="337"/>
      <c r="L283" s="249"/>
      <c r="M283" s="250"/>
      <c r="N283" s="98" t="e">
        <f t="shared" si="4"/>
        <v>#DIV/0!</v>
      </c>
      <c r="O283" s="321">
        <f>FŐLAP!$E$8</f>
        <v>0</v>
      </c>
      <c r="P283" s="320">
        <f>FŐLAP!$C$10</f>
        <v>0</v>
      </c>
      <c r="Q283" s="322" t="s">
        <v>560</v>
      </c>
    </row>
    <row r="284" spans="1:17" ht="50.1" hidden="1" customHeight="1" x14ac:dyDescent="0.25">
      <c r="A284" s="101" t="s">
        <v>398</v>
      </c>
      <c r="B284" s="337"/>
      <c r="C284" s="413"/>
      <c r="D284" s="244"/>
      <c r="E284" s="244"/>
      <c r="F284" s="244"/>
      <c r="G284" s="244"/>
      <c r="H284" s="434"/>
      <c r="I284" s="245"/>
      <c r="J284" s="245"/>
      <c r="K284" s="337"/>
      <c r="L284" s="249"/>
      <c r="M284" s="250"/>
      <c r="N284" s="98" t="e">
        <f t="shared" si="4"/>
        <v>#DIV/0!</v>
      </c>
      <c r="O284" s="321">
        <f>FŐLAP!$E$8</f>
        <v>0</v>
      </c>
      <c r="P284" s="320">
        <f>FŐLAP!$C$10</f>
        <v>0</v>
      </c>
      <c r="Q284" s="322" t="s">
        <v>560</v>
      </c>
    </row>
    <row r="285" spans="1:17" ht="50.1" hidden="1" customHeight="1" x14ac:dyDescent="0.25">
      <c r="A285" s="100" t="s">
        <v>399</v>
      </c>
      <c r="B285" s="337"/>
      <c r="C285" s="413"/>
      <c r="D285" s="244"/>
      <c r="E285" s="244"/>
      <c r="F285" s="244"/>
      <c r="G285" s="244"/>
      <c r="H285" s="434"/>
      <c r="I285" s="245"/>
      <c r="J285" s="245"/>
      <c r="K285" s="337"/>
      <c r="L285" s="249"/>
      <c r="M285" s="250"/>
      <c r="N285" s="98" t="e">
        <f t="shared" si="4"/>
        <v>#DIV/0!</v>
      </c>
      <c r="O285" s="321">
        <f>FŐLAP!$E$8</f>
        <v>0</v>
      </c>
      <c r="P285" s="320">
        <f>FŐLAP!$C$10</f>
        <v>0</v>
      </c>
      <c r="Q285" s="322" t="s">
        <v>560</v>
      </c>
    </row>
    <row r="286" spans="1:17" ht="50.1" hidden="1" customHeight="1" x14ac:dyDescent="0.25">
      <c r="A286" s="100" t="s">
        <v>400</v>
      </c>
      <c r="B286" s="337"/>
      <c r="C286" s="413"/>
      <c r="D286" s="244"/>
      <c r="E286" s="244"/>
      <c r="F286" s="244"/>
      <c r="G286" s="244"/>
      <c r="H286" s="434"/>
      <c r="I286" s="245"/>
      <c r="J286" s="245"/>
      <c r="K286" s="337"/>
      <c r="L286" s="249"/>
      <c r="M286" s="250"/>
      <c r="N286" s="98" t="e">
        <f t="shared" si="4"/>
        <v>#DIV/0!</v>
      </c>
      <c r="O286" s="321">
        <f>FŐLAP!$E$8</f>
        <v>0</v>
      </c>
      <c r="P286" s="320">
        <f>FŐLAP!$C$10</f>
        <v>0</v>
      </c>
      <c r="Q286" s="322" t="s">
        <v>560</v>
      </c>
    </row>
    <row r="287" spans="1:17" ht="50.1" hidden="1" customHeight="1" x14ac:dyDescent="0.25">
      <c r="A287" s="101" t="s">
        <v>401</v>
      </c>
      <c r="B287" s="337"/>
      <c r="C287" s="413"/>
      <c r="D287" s="244"/>
      <c r="E287" s="244"/>
      <c r="F287" s="244"/>
      <c r="G287" s="244"/>
      <c r="H287" s="434"/>
      <c r="I287" s="245"/>
      <c r="J287" s="245"/>
      <c r="K287" s="337"/>
      <c r="L287" s="249"/>
      <c r="M287" s="250"/>
      <c r="N287" s="98" t="e">
        <f t="shared" si="4"/>
        <v>#DIV/0!</v>
      </c>
      <c r="O287" s="321">
        <f>FŐLAP!$E$8</f>
        <v>0</v>
      </c>
      <c r="P287" s="320">
        <f>FŐLAP!$C$10</f>
        <v>0</v>
      </c>
      <c r="Q287" s="322" t="s">
        <v>560</v>
      </c>
    </row>
    <row r="288" spans="1:17" ht="50.1" hidden="1" customHeight="1" x14ac:dyDescent="0.25">
      <c r="A288" s="100" t="s">
        <v>402</v>
      </c>
      <c r="B288" s="337"/>
      <c r="C288" s="413"/>
      <c r="D288" s="244"/>
      <c r="E288" s="244"/>
      <c r="F288" s="244"/>
      <c r="G288" s="244"/>
      <c r="H288" s="434"/>
      <c r="I288" s="245"/>
      <c r="J288" s="245"/>
      <c r="K288" s="337"/>
      <c r="L288" s="249"/>
      <c r="M288" s="250"/>
      <c r="N288" s="98" t="e">
        <f t="shared" si="4"/>
        <v>#DIV/0!</v>
      </c>
      <c r="O288" s="321">
        <f>FŐLAP!$E$8</f>
        <v>0</v>
      </c>
      <c r="P288" s="320">
        <f>FŐLAP!$C$10</f>
        <v>0</v>
      </c>
      <c r="Q288" s="322" t="s">
        <v>560</v>
      </c>
    </row>
    <row r="289" spans="1:17" ht="50.1" hidden="1" customHeight="1" x14ac:dyDescent="0.25">
      <c r="A289" s="100" t="s">
        <v>403</v>
      </c>
      <c r="B289" s="337"/>
      <c r="C289" s="413"/>
      <c r="D289" s="244"/>
      <c r="E289" s="244"/>
      <c r="F289" s="244"/>
      <c r="G289" s="244"/>
      <c r="H289" s="434"/>
      <c r="I289" s="245"/>
      <c r="J289" s="245"/>
      <c r="K289" s="337"/>
      <c r="L289" s="249"/>
      <c r="M289" s="250"/>
      <c r="N289" s="98" t="e">
        <f t="shared" si="4"/>
        <v>#DIV/0!</v>
      </c>
      <c r="O289" s="321">
        <f>FŐLAP!$E$8</f>
        <v>0</v>
      </c>
      <c r="P289" s="320">
        <f>FŐLAP!$C$10</f>
        <v>0</v>
      </c>
      <c r="Q289" s="322" t="s">
        <v>560</v>
      </c>
    </row>
    <row r="290" spans="1:17" ht="50.1" hidden="1" customHeight="1" x14ac:dyDescent="0.25">
      <c r="A290" s="101" t="s">
        <v>404</v>
      </c>
      <c r="B290" s="337"/>
      <c r="C290" s="413"/>
      <c r="D290" s="244"/>
      <c r="E290" s="244"/>
      <c r="F290" s="244"/>
      <c r="G290" s="244"/>
      <c r="H290" s="434"/>
      <c r="I290" s="245"/>
      <c r="J290" s="245"/>
      <c r="K290" s="337"/>
      <c r="L290" s="249"/>
      <c r="M290" s="250"/>
      <c r="N290" s="98" t="e">
        <f t="shared" si="4"/>
        <v>#DIV/0!</v>
      </c>
      <c r="O290" s="321">
        <f>FŐLAP!$E$8</f>
        <v>0</v>
      </c>
      <c r="P290" s="320">
        <f>FŐLAP!$C$10</f>
        <v>0</v>
      </c>
      <c r="Q290" s="322" t="s">
        <v>560</v>
      </c>
    </row>
    <row r="291" spans="1:17" ht="50.1" hidden="1" customHeight="1" x14ac:dyDescent="0.25">
      <c r="A291" s="100" t="s">
        <v>405</v>
      </c>
      <c r="B291" s="337"/>
      <c r="C291" s="413"/>
      <c r="D291" s="244"/>
      <c r="E291" s="244"/>
      <c r="F291" s="244"/>
      <c r="G291" s="244"/>
      <c r="H291" s="434"/>
      <c r="I291" s="245"/>
      <c r="J291" s="245"/>
      <c r="K291" s="337"/>
      <c r="L291" s="249"/>
      <c r="M291" s="250"/>
      <c r="N291" s="98" t="e">
        <f t="shared" si="4"/>
        <v>#DIV/0!</v>
      </c>
      <c r="O291" s="321">
        <f>FŐLAP!$E$8</f>
        <v>0</v>
      </c>
      <c r="P291" s="320">
        <f>FŐLAP!$C$10</f>
        <v>0</v>
      </c>
      <c r="Q291" s="322" t="s">
        <v>560</v>
      </c>
    </row>
    <row r="292" spans="1:17" ht="50.1" hidden="1" customHeight="1" x14ac:dyDescent="0.25">
      <c r="A292" s="100" t="s">
        <v>406</v>
      </c>
      <c r="B292" s="337"/>
      <c r="C292" s="413"/>
      <c r="D292" s="244"/>
      <c r="E292" s="244"/>
      <c r="F292" s="244"/>
      <c r="G292" s="244"/>
      <c r="H292" s="434"/>
      <c r="I292" s="245"/>
      <c r="J292" s="245"/>
      <c r="K292" s="337"/>
      <c r="L292" s="249"/>
      <c r="M292" s="250"/>
      <c r="N292" s="98" t="e">
        <f t="shared" si="4"/>
        <v>#DIV/0!</v>
      </c>
      <c r="O292" s="321">
        <f>FŐLAP!$E$8</f>
        <v>0</v>
      </c>
      <c r="P292" s="320">
        <f>FŐLAP!$C$10</f>
        <v>0</v>
      </c>
      <c r="Q292" s="322" t="s">
        <v>560</v>
      </c>
    </row>
    <row r="293" spans="1:17" ht="50.1" hidden="1" customHeight="1" x14ac:dyDescent="0.25">
      <c r="A293" s="101" t="s">
        <v>407</v>
      </c>
      <c r="B293" s="337"/>
      <c r="C293" s="413"/>
      <c r="D293" s="244"/>
      <c r="E293" s="244"/>
      <c r="F293" s="244"/>
      <c r="G293" s="244"/>
      <c r="H293" s="434"/>
      <c r="I293" s="245"/>
      <c r="J293" s="245"/>
      <c r="K293" s="337"/>
      <c r="L293" s="249"/>
      <c r="M293" s="250"/>
      <c r="N293" s="98" t="e">
        <f t="shared" si="4"/>
        <v>#DIV/0!</v>
      </c>
      <c r="O293" s="321">
        <f>FŐLAP!$E$8</f>
        <v>0</v>
      </c>
      <c r="P293" s="320">
        <f>FŐLAP!$C$10</f>
        <v>0</v>
      </c>
      <c r="Q293" s="322" t="s">
        <v>560</v>
      </c>
    </row>
    <row r="294" spans="1:17" ht="50.1" hidden="1" customHeight="1" x14ac:dyDescent="0.25">
      <c r="A294" s="100" t="s">
        <v>408</v>
      </c>
      <c r="B294" s="337"/>
      <c r="C294" s="413"/>
      <c r="D294" s="244"/>
      <c r="E294" s="244"/>
      <c r="F294" s="244"/>
      <c r="G294" s="244"/>
      <c r="H294" s="434"/>
      <c r="I294" s="245"/>
      <c r="J294" s="245"/>
      <c r="K294" s="337"/>
      <c r="L294" s="249"/>
      <c r="M294" s="250"/>
      <c r="N294" s="98" t="e">
        <f t="shared" si="4"/>
        <v>#DIV/0!</v>
      </c>
      <c r="O294" s="321">
        <f>FŐLAP!$E$8</f>
        <v>0</v>
      </c>
      <c r="P294" s="320">
        <f>FŐLAP!$C$10</f>
        <v>0</v>
      </c>
      <c r="Q294" s="322" t="s">
        <v>560</v>
      </c>
    </row>
    <row r="295" spans="1:17" ht="50.1" hidden="1" customHeight="1" x14ac:dyDescent="0.25">
      <c r="A295" s="100" t="s">
        <v>409</v>
      </c>
      <c r="B295" s="337"/>
      <c r="C295" s="413"/>
      <c r="D295" s="244"/>
      <c r="E295" s="244"/>
      <c r="F295" s="244"/>
      <c r="G295" s="244"/>
      <c r="H295" s="434"/>
      <c r="I295" s="245"/>
      <c r="J295" s="245"/>
      <c r="K295" s="337"/>
      <c r="L295" s="249"/>
      <c r="M295" s="250"/>
      <c r="N295" s="98" t="e">
        <f t="shared" si="4"/>
        <v>#DIV/0!</v>
      </c>
      <c r="O295" s="321">
        <f>FŐLAP!$E$8</f>
        <v>0</v>
      </c>
      <c r="P295" s="320">
        <f>FŐLAP!$C$10</f>
        <v>0</v>
      </c>
      <c r="Q295" s="322" t="s">
        <v>560</v>
      </c>
    </row>
    <row r="296" spans="1:17" ht="50.1" hidden="1" customHeight="1" x14ac:dyDescent="0.25">
      <c r="A296" s="101" t="s">
        <v>410</v>
      </c>
      <c r="B296" s="337"/>
      <c r="C296" s="413"/>
      <c r="D296" s="244"/>
      <c r="E296" s="244"/>
      <c r="F296" s="244"/>
      <c r="G296" s="244"/>
      <c r="H296" s="434"/>
      <c r="I296" s="245"/>
      <c r="J296" s="245"/>
      <c r="K296" s="337"/>
      <c r="L296" s="249"/>
      <c r="M296" s="250"/>
      <c r="N296" s="98" t="e">
        <f t="shared" si="4"/>
        <v>#DIV/0!</v>
      </c>
      <c r="O296" s="321">
        <f>FŐLAP!$E$8</f>
        <v>0</v>
      </c>
      <c r="P296" s="320">
        <f>FŐLAP!$C$10</f>
        <v>0</v>
      </c>
      <c r="Q296" s="322" t="s">
        <v>560</v>
      </c>
    </row>
    <row r="297" spans="1:17" ht="50.1" hidden="1" customHeight="1" x14ac:dyDescent="0.25">
      <c r="A297" s="100" t="s">
        <v>411</v>
      </c>
      <c r="B297" s="337"/>
      <c r="C297" s="413"/>
      <c r="D297" s="244"/>
      <c r="E297" s="244"/>
      <c r="F297" s="244"/>
      <c r="G297" s="244"/>
      <c r="H297" s="434"/>
      <c r="I297" s="245"/>
      <c r="J297" s="245"/>
      <c r="K297" s="337"/>
      <c r="L297" s="249"/>
      <c r="M297" s="250"/>
      <c r="N297" s="98" t="e">
        <f t="shared" si="4"/>
        <v>#DIV/0!</v>
      </c>
      <c r="O297" s="321">
        <f>FŐLAP!$E$8</f>
        <v>0</v>
      </c>
      <c r="P297" s="320">
        <f>FŐLAP!$C$10</f>
        <v>0</v>
      </c>
      <c r="Q297" s="322" t="s">
        <v>560</v>
      </c>
    </row>
    <row r="298" spans="1:17" ht="50.1" hidden="1" customHeight="1" x14ac:dyDescent="0.25">
      <c r="A298" s="100" t="s">
        <v>412</v>
      </c>
      <c r="B298" s="337"/>
      <c r="C298" s="413"/>
      <c r="D298" s="244"/>
      <c r="E298" s="244"/>
      <c r="F298" s="244"/>
      <c r="G298" s="244"/>
      <c r="H298" s="434"/>
      <c r="I298" s="245"/>
      <c r="J298" s="245"/>
      <c r="K298" s="337"/>
      <c r="L298" s="249"/>
      <c r="M298" s="250"/>
      <c r="N298" s="98" t="e">
        <f t="shared" si="4"/>
        <v>#DIV/0!</v>
      </c>
      <c r="O298" s="321">
        <f>FŐLAP!$E$8</f>
        <v>0</v>
      </c>
      <c r="P298" s="320">
        <f>FŐLAP!$C$10</f>
        <v>0</v>
      </c>
      <c r="Q298" s="322" t="s">
        <v>560</v>
      </c>
    </row>
    <row r="299" spans="1:17" ht="50.1" hidden="1" customHeight="1" x14ac:dyDescent="0.25">
      <c r="A299" s="101" t="s">
        <v>413</v>
      </c>
      <c r="B299" s="337"/>
      <c r="C299" s="413"/>
      <c r="D299" s="244"/>
      <c r="E299" s="244"/>
      <c r="F299" s="244"/>
      <c r="G299" s="244"/>
      <c r="H299" s="434"/>
      <c r="I299" s="245"/>
      <c r="J299" s="245"/>
      <c r="K299" s="337"/>
      <c r="L299" s="249"/>
      <c r="M299" s="250"/>
      <c r="N299" s="98" t="e">
        <f t="shared" si="4"/>
        <v>#DIV/0!</v>
      </c>
      <c r="O299" s="321">
        <f>FŐLAP!$E$8</f>
        <v>0</v>
      </c>
      <c r="P299" s="320">
        <f>FŐLAP!$C$10</f>
        <v>0</v>
      </c>
      <c r="Q299" s="322" t="s">
        <v>560</v>
      </c>
    </row>
    <row r="300" spans="1:17" ht="50.1" hidden="1" customHeight="1" x14ac:dyDescent="0.25">
      <c r="A300" s="100" t="s">
        <v>414</v>
      </c>
      <c r="B300" s="337"/>
      <c r="C300" s="413"/>
      <c r="D300" s="244"/>
      <c r="E300" s="244"/>
      <c r="F300" s="244"/>
      <c r="G300" s="244"/>
      <c r="H300" s="434"/>
      <c r="I300" s="245"/>
      <c r="J300" s="245"/>
      <c r="K300" s="337"/>
      <c r="L300" s="249"/>
      <c r="M300" s="250"/>
      <c r="N300" s="98" t="e">
        <f t="shared" si="4"/>
        <v>#DIV/0!</v>
      </c>
      <c r="O300" s="321">
        <f>FŐLAP!$E$8</f>
        <v>0</v>
      </c>
      <c r="P300" s="320">
        <f>FŐLAP!$C$10</f>
        <v>0</v>
      </c>
      <c r="Q300" s="322" t="s">
        <v>560</v>
      </c>
    </row>
    <row r="301" spans="1:17" ht="50.1" hidden="1" customHeight="1" x14ac:dyDescent="0.25">
      <c r="A301" s="100" t="s">
        <v>415</v>
      </c>
      <c r="B301" s="337"/>
      <c r="C301" s="413"/>
      <c r="D301" s="244"/>
      <c r="E301" s="244"/>
      <c r="F301" s="244"/>
      <c r="G301" s="244"/>
      <c r="H301" s="434"/>
      <c r="I301" s="245"/>
      <c r="J301" s="245"/>
      <c r="K301" s="337"/>
      <c r="L301" s="249"/>
      <c r="M301" s="250"/>
      <c r="N301" s="98" t="e">
        <f t="shared" si="4"/>
        <v>#DIV/0!</v>
      </c>
      <c r="O301" s="321">
        <f>FŐLAP!$E$8</f>
        <v>0</v>
      </c>
      <c r="P301" s="320">
        <f>FŐLAP!$C$10</f>
        <v>0</v>
      </c>
      <c r="Q301" s="322" t="s">
        <v>560</v>
      </c>
    </row>
    <row r="302" spans="1:17" ht="49.5" hidden="1" customHeight="1" x14ac:dyDescent="0.25">
      <c r="A302" s="100" t="s">
        <v>416</v>
      </c>
      <c r="B302" s="337"/>
      <c r="C302" s="413"/>
      <c r="D302" s="244"/>
      <c r="E302" s="244"/>
      <c r="F302" s="244"/>
      <c r="G302" s="244"/>
      <c r="H302" s="434"/>
      <c r="I302" s="245"/>
      <c r="J302" s="245"/>
      <c r="K302" s="337"/>
      <c r="L302" s="249"/>
      <c r="M302" s="250"/>
      <c r="N302" s="98" t="e">
        <f t="shared" si="4"/>
        <v>#DIV/0!</v>
      </c>
      <c r="O302" s="321">
        <f>FŐLAP!$E$8</f>
        <v>0</v>
      </c>
      <c r="P302" s="320">
        <f>FŐLAP!$C$10</f>
        <v>0</v>
      </c>
      <c r="Q302" s="322" t="s">
        <v>560</v>
      </c>
    </row>
    <row r="303" spans="1:17" ht="50.1" hidden="1" customHeight="1" x14ac:dyDescent="0.25">
      <c r="A303" s="101" t="s">
        <v>417</v>
      </c>
      <c r="B303" s="337"/>
      <c r="C303" s="413"/>
      <c r="D303" s="244"/>
      <c r="E303" s="244"/>
      <c r="F303" s="244"/>
      <c r="G303" s="244"/>
      <c r="H303" s="434"/>
      <c r="I303" s="245"/>
      <c r="J303" s="245"/>
      <c r="K303" s="337"/>
      <c r="L303" s="249"/>
      <c r="M303" s="250"/>
      <c r="N303" s="98" t="e">
        <f t="shared" si="4"/>
        <v>#DIV/0!</v>
      </c>
      <c r="O303" s="321">
        <f>FŐLAP!$E$8</f>
        <v>0</v>
      </c>
      <c r="P303" s="320">
        <f>FŐLAP!$C$10</f>
        <v>0</v>
      </c>
      <c r="Q303" s="322" t="s">
        <v>560</v>
      </c>
    </row>
    <row r="304" spans="1:17" ht="50.1" hidden="1" customHeight="1" x14ac:dyDescent="0.25">
      <c r="A304" s="100" t="s">
        <v>418</v>
      </c>
      <c r="B304" s="337"/>
      <c r="C304" s="413"/>
      <c r="D304" s="244"/>
      <c r="E304" s="244"/>
      <c r="F304" s="244"/>
      <c r="G304" s="244"/>
      <c r="H304" s="434"/>
      <c r="I304" s="245"/>
      <c r="J304" s="245"/>
      <c r="K304" s="337"/>
      <c r="L304" s="249"/>
      <c r="M304" s="250"/>
      <c r="N304" s="98" t="e">
        <f t="shared" si="4"/>
        <v>#DIV/0!</v>
      </c>
      <c r="O304" s="321">
        <f>FŐLAP!$E$8</f>
        <v>0</v>
      </c>
      <c r="P304" s="320">
        <f>FŐLAP!$C$10</f>
        <v>0</v>
      </c>
      <c r="Q304" s="322" t="s">
        <v>560</v>
      </c>
    </row>
    <row r="305" spans="1:17" ht="49.5" hidden="1" customHeight="1" x14ac:dyDescent="0.25">
      <c r="A305" s="100" t="s">
        <v>419</v>
      </c>
      <c r="B305" s="337"/>
      <c r="C305" s="413"/>
      <c r="D305" s="244"/>
      <c r="E305" s="244"/>
      <c r="F305" s="244"/>
      <c r="G305" s="244"/>
      <c r="H305" s="434"/>
      <c r="I305" s="245"/>
      <c r="J305" s="245"/>
      <c r="K305" s="337"/>
      <c r="L305" s="249"/>
      <c r="M305" s="250"/>
      <c r="N305" s="98" t="e">
        <f t="shared" si="4"/>
        <v>#DIV/0!</v>
      </c>
      <c r="O305" s="321">
        <f>FŐLAP!$E$8</f>
        <v>0</v>
      </c>
      <c r="P305" s="320">
        <f>FŐLAP!$C$10</f>
        <v>0</v>
      </c>
      <c r="Q305" s="322" t="s">
        <v>560</v>
      </c>
    </row>
    <row r="306" spans="1:17" ht="50.1" hidden="1" customHeight="1" x14ac:dyDescent="0.25">
      <c r="A306" s="100" t="s">
        <v>420</v>
      </c>
      <c r="B306" s="337"/>
      <c r="C306" s="413"/>
      <c r="D306" s="244"/>
      <c r="E306" s="244"/>
      <c r="F306" s="244"/>
      <c r="G306" s="244"/>
      <c r="H306" s="434"/>
      <c r="I306" s="245"/>
      <c r="J306" s="245"/>
      <c r="K306" s="337"/>
      <c r="L306" s="249"/>
      <c r="M306" s="250"/>
      <c r="N306" s="98" t="e">
        <f t="shared" si="4"/>
        <v>#DIV/0!</v>
      </c>
      <c r="O306" s="321">
        <f>FŐLAP!$E$8</f>
        <v>0</v>
      </c>
      <c r="P306" s="320">
        <f>FŐLAP!$C$10</f>
        <v>0</v>
      </c>
      <c r="Q306" s="322" t="s">
        <v>560</v>
      </c>
    </row>
    <row r="307" spans="1:17" ht="49.5" hidden="1" customHeight="1" x14ac:dyDescent="0.25">
      <c r="A307" s="101" t="s">
        <v>421</v>
      </c>
      <c r="B307" s="337"/>
      <c r="C307" s="413"/>
      <c r="D307" s="244"/>
      <c r="E307" s="244"/>
      <c r="F307" s="244"/>
      <c r="G307" s="244"/>
      <c r="H307" s="434"/>
      <c r="I307" s="245"/>
      <c r="J307" s="245"/>
      <c r="K307" s="337"/>
      <c r="L307" s="249"/>
      <c r="M307" s="250"/>
      <c r="N307" s="98" t="e">
        <f t="shared" si="4"/>
        <v>#DIV/0!</v>
      </c>
      <c r="O307" s="321">
        <f>FŐLAP!$E$8</f>
        <v>0</v>
      </c>
      <c r="P307" s="320">
        <f>FŐLAP!$C$10</f>
        <v>0</v>
      </c>
      <c r="Q307" s="322" t="s">
        <v>560</v>
      </c>
    </row>
    <row r="308" spans="1:17" ht="50.1" customHeight="1" x14ac:dyDescent="0.25">
      <c r="A308" s="100" t="s">
        <v>422</v>
      </c>
      <c r="B308" s="337"/>
      <c r="C308" s="413"/>
      <c r="D308" s="244"/>
      <c r="E308" s="244"/>
      <c r="F308" s="311"/>
      <c r="G308" s="244"/>
      <c r="H308" s="434"/>
      <c r="I308" s="245"/>
      <c r="J308" s="245"/>
      <c r="K308" s="337"/>
      <c r="L308" s="249"/>
      <c r="M308" s="250"/>
      <c r="N308" s="98" t="e">
        <f t="shared" si="4"/>
        <v>#DIV/0!</v>
      </c>
      <c r="O308" s="321">
        <f>FŐLAP!$E$8</f>
        <v>0</v>
      </c>
      <c r="P308" s="320">
        <f>FŐLAP!$C$10</f>
        <v>0</v>
      </c>
      <c r="Q308" s="322" t="s">
        <v>560</v>
      </c>
    </row>
    <row r="309" spans="1:17" ht="50.1" customHeight="1" x14ac:dyDescent="0.25">
      <c r="A309" s="572" t="s">
        <v>45</v>
      </c>
      <c r="B309" s="573"/>
      <c r="C309" s="573"/>
      <c r="D309" s="573"/>
      <c r="E309" s="573"/>
      <c r="F309" s="573"/>
      <c r="G309" s="573"/>
      <c r="H309" s="573"/>
      <c r="I309" s="573"/>
      <c r="J309" s="573"/>
      <c r="K309" s="574"/>
      <c r="L309" s="99">
        <f>SUM(L9:L308)</f>
        <v>0</v>
      </c>
      <c r="M309" s="99">
        <f>SUM(M9:M308)</f>
        <v>0</v>
      </c>
      <c r="N309" s="22"/>
    </row>
    <row r="310" spans="1:17" ht="50.1" customHeight="1" x14ac:dyDescent="0.25">
      <c r="A310" s="114"/>
      <c r="B310" s="115"/>
      <c r="C310" s="115"/>
      <c r="D310" s="115"/>
      <c r="E310" s="115"/>
      <c r="F310" s="115"/>
      <c r="G310" s="115"/>
      <c r="H310" s="573" t="s">
        <v>485</v>
      </c>
      <c r="I310" s="573"/>
      <c r="J310" s="573"/>
      <c r="K310" s="574"/>
      <c r="L310" s="99">
        <f>SUMIF(G9:G308,"141016010",L9:L308)</f>
        <v>0</v>
      </c>
      <c r="M310" s="99">
        <f>SUMIF(G9:G308,"141016010",M9:M308)</f>
        <v>0</v>
      </c>
      <c r="N310" s="22"/>
    </row>
    <row r="311" spans="1:17" ht="50.1" customHeight="1" x14ac:dyDescent="0.25">
      <c r="A311" s="114"/>
      <c r="B311" s="115"/>
      <c r="C311" s="115"/>
      <c r="D311" s="115"/>
      <c r="E311" s="115"/>
      <c r="F311" s="115"/>
      <c r="G311" s="115"/>
      <c r="H311" s="573" t="s">
        <v>486</v>
      </c>
      <c r="I311" s="573"/>
      <c r="J311" s="573"/>
      <c r="K311" s="574"/>
      <c r="L311" s="99">
        <f>SUMIF(G9:G308,"241016010",L9:L308)</f>
        <v>0</v>
      </c>
      <c r="M311" s="99">
        <f>SUMIF(G9:G308,"241016010",M9:M308)</f>
        <v>0</v>
      </c>
      <c r="N311" s="22"/>
    </row>
    <row r="312" spans="1:17" ht="50.1" customHeight="1" x14ac:dyDescent="0.25">
      <c r="A312" s="572" t="s">
        <v>643</v>
      </c>
      <c r="B312" s="573"/>
      <c r="C312" s="573"/>
      <c r="D312" s="573"/>
      <c r="E312" s="573"/>
      <c r="F312" s="573"/>
      <c r="G312" s="573"/>
      <c r="H312" s="573"/>
      <c r="I312" s="573"/>
      <c r="J312" s="573"/>
      <c r="K312" s="574"/>
      <c r="L312" s="251">
        <v>0</v>
      </c>
      <c r="M312" s="251">
        <v>0</v>
      </c>
      <c r="N312" s="22"/>
    </row>
    <row r="313" spans="1:17" ht="50.1" customHeight="1" x14ac:dyDescent="0.25">
      <c r="A313" s="572" t="s">
        <v>644</v>
      </c>
      <c r="B313" s="573"/>
      <c r="C313" s="573"/>
      <c r="D313" s="573"/>
      <c r="E313" s="573"/>
      <c r="F313" s="573"/>
      <c r="G313" s="573"/>
      <c r="H313" s="573"/>
      <c r="I313" s="573"/>
      <c r="J313" s="573"/>
      <c r="K313" s="574"/>
      <c r="L313" s="251">
        <v>0</v>
      </c>
      <c r="M313" s="251">
        <v>0</v>
      </c>
      <c r="N313" s="22"/>
    </row>
    <row r="314" spans="1:17" ht="50.1" customHeight="1" x14ac:dyDescent="0.25">
      <c r="A314" s="575" t="s">
        <v>645</v>
      </c>
      <c r="B314" s="576"/>
      <c r="C314" s="576"/>
      <c r="D314" s="576"/>
      <c r="E314" s="576"/>
      <c r="F314" s="576"/>
      <c r="G314" s="576"/>
      <c r="H314" s="576"/>
      <c r="I314" s="576"/>
      <c r="J314" s="576"/>
      <c r="K314" s="577"/>
      <c r="L314" s="252">
        <f>ROUNDUP((L310-L312),0)</f>
        <v>0</v>
      </c>
      <c r="M314" s="252">
        <f>ROUNDUP((M310-M312),0)</f>
        <v>0</v>
      </c>
      <c r="N314" s="22"/>
    </row>
    <row r="315" spans="1:17" ht="50.1" customHeight="1" x14ac:dyDescent="0.25">
      <c r="A315" s="575" t="s">
        <v>646</v>
      </c>
      <c r="B315" s="576"/>
      <c r="C315" s="576"/>
      <c r="D315" s="576"/>
      <c r="E315" s="576"/>
      <c r="F315" s="576"/>
      <c r="G315" s="576"/>
      <c r="H315" s="576"/>
      <c r="I315" s="576"/>
      <c r="J315" s="576"/>
      <c r="K315" s="577"/>
      <c r="L315" s="252">
        <f>ROUNDUP((L311-L313),0)</f>
        <v>0</v>
      </c>
      <c r="M315" s="252">
        <f>ROUNDUP((M311-M313),0)</f>
        <v>0</v>
      </c>
      <c r="N315" s="22"/>
    </row>
    <row r="316" spans="1:17" ht="50.1" customHeight="1" x14ac:dyDescent="0.25">
      <c r="A316" s="572" t="s">
        <v>599</v>
      </c>
      <c r="B316" s="573"/>
      <c r="C316" s="573"/>
      <c r="D316" s="573"/>
      <c r="E316" s="573"/>
      <c r="F316" s="573"/>
      <c r="G316" s="573"/>
      <c r="H316" s="573"/>
      <c r="I316" s="573"/>
      <c r="J316" s="573"/>
      <c r="K316" s="574"/>
      <c r="L316" s="99">
        <f>SUM(L314:L315)</f>
        <v>0</v>
      </c>
      <c r="M316" s="99">
        <f>SUM(M314:M315)</f>
        <v>0</v>
      </c>
      <c r="N316" s="22"/>
    </row>
    <row r="317" spans="1:17" ht="33" x14ac:dyDescent="0.25">
      <c r="A317" s="54" t="s">
        <v>602</v>
      </c>
      <c r="L317" s="105"/>
      <c r="M317" s="105"/>
    </row>
    <row r="318" spans="1:17" ht="50.25" customHeight="1" x14ac:dyDescent="0.25">
      <c r="A318" s="54" t="s">
        <v>652</v>
      </c>
      <c r="L318" s="105"/>
      <c r="M318" s="105"/>
    </row>
    <row r="319" spans="1:17" ht="35.25" customHeight="1" x14ac:dyDescent="0.25">
      <c r="A319" s="294" t="s">
        <v>653</v>
      </c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7" ht="35.25" customHeight="1" x14ac:dyDescent="0.25">
      <c r="A320" s="54" t="s">
        <v>684</v>
      </c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ht="35.25" customHeight="1" x14ac:dyDescent="0.25">
      <c r="A321" s="22" t="s">
        <v>520</v>
      </c>
      <c r="B321" s="23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ht="35.25" customHeight="1" x14ac:dyDescent="0.25">
      <c r="A322" s="23" t="s">
        <v>542</v>
      </c>
      <c r="B322" s="24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ht="35.25" customHeight="1" x14ac:dyDescent="0.25">
      <c r="A323" s="23" t="s">
        <v>522</v>
      </c>
      <c r="B323" s="24"/>
      <c r="C323" s="23"/>
      <c r="D323" s="23"/>
      <c r="E323" s="23"/>
      <c r="F323" s="23"/>
      <c r="G323" s="23"/>
    </row>
    <row r="324" spans="1:15" ht="18.75" customHeight="1" x14ac:dyDescent="0.25">
      <c r="A324" s="24"/>
      <c r="B324" s="24"/>
      <c r="C324" s="24"/>
      <c r="D324" s="24"/>
      <c r="E324" s="24"/>
      <c r="F324" s="24"/>
      <c r="G324" s="24"/>
      <c r="N324" s="24"/>
      <c r="O324" s="24"/>
    </row>
    <row r="325" spans="1:15" ht="32.25" customHeight="1" x14ac:dyDescent="0.25">
      <c r="A325" s="580" t="s">
        <v>44</v>
      </c>
      <c r="B325" s="580"/>
      <c r="C325" s="416"/>
      <c r="D325" s="24"/>
      <c r="E325" s="24"/>
      <c r="F325" s="24"/>
      <c r="G325" s="24"/>
      <c r="L325" s="579"/>
      <c r="M325" s="579"/>
      <c r="N325" s="24"/>
    </row>
    <row r="326" spans="1:15" ht="36" customHeight="1" x14ac:dyDescent="0.25">
      <c r="A326" s="24"/>
      <c r="B326" s="24"/>
      <c r="C326" s="24"/>
      <c r="D326" s="24"/>
      <c r="E326" s="24"/>
      <c r="F326" s="24"/>
      <c r="G326" s="24"/>
      <c r="L326" s="578"/>
      <c r="M326" s="578"/>
      <c r="N326" s="24"/>
    </row>
    <row r="327" spans="1:15" ht="27" customHeight="1" x14ac:dyDescent="0.25">
      <c r="A327" s="23"/>
      <c r="B327" s="23"/>
      <c r="C327" s="23"/>
      <c r="D327" s="23"/>
      <c r="E327" s="23"/>
      <c r="F327" s="23"/>
      <c r="G327" s="23"/>
      <c r="L327" s="578"/>
      <c r="M327" s="578"/>
    </row>
  </sheetData>
  <sheetProtection password="9D8B" sheet="1" objects="1" scenarios="1" formatRows="0" selectLockedCells="1"/>
  <dataConsolidate/>
  <mergeCells count="18">
    <mergeCell ref="L326:M326"/>
    <mergeCell ref="L327:M327"/>
    <mergeCell ref="A309:K309"/>
    <mergeCell ref="H310:K310"/>
    <mergeCell ref="H311:K311"/>
    <mergeCell ref="A312:K312"/>
    <mergeCell ref="A313:K313"/>
    <mergeCell ref="A6:B6"/>
    <mergeCell ref="L325:M325"/>
    <mergeCell ref="A314:K314"/>
    <mergeCell ref="A315:K315"/>
    <mergeCell ref="A316:K316"/>
    <mergeCell ref="A325:B325"/>
    <mergeCell ref="M2:N2"/>
    <mergeCell ref="A3:N3"/>
    <mergeCell ref="A4:N4"/>
    <mergeCell ref="A5:B5"/>
    <mergeCell ref="C5:L5"/>
  </mergeCells>
  <conditionalFormatting sqref="N9:N26">
    <cfRule type="cellIs" dxfId="1175" priority="379" operator="lessThan">
      <formula>0</formula>
    </cfRule>
    <cfRule type="cellIs" dxfId="1174" priority="380" operator="lessThan">
      <formula>0</formula>
    </cfRule>
    <cfRule type="containsErrors" dxfId="1173" priority="381">
      <formula>ISERROR(N9)</formula>
    </cfRule>
  </conditionalFormatting>
  <conditionalFormatting sqref="N33:N37 N48">
    <cfRule type="cellIs" dxfId="1172" priority="376" operator="lessThan">
      <formula>0</formula>
    </cfRule>
    <cfRule type="cellIs" dxfId="1171" priority="377" operator="lessThan">
      <formula>0</formula>
    </cfRule>
    <cfRule type="containsErrors" dxfId="1170" priority="378">
      <formula>ISERROR(N33)</formula>
    </cfRule>
  </conditionalFormatting>
  <conditionalFormatting sqref="N27:N30">
    <cfRule type="cellIs" dxfId="1169" priority="373" operator="lessThan">
      <formula>0</formula>
    </cfRule>
    <cfRule type="cellIs" dxfId="1168" priority="374" operator="lessThan">
      <formula>0</formula>
    </cfRule>
    <cfRule type="containsErrors" dxfId="1167" priority="375">
      <formula>ISERROR(N27)</formula>
    </cfRule>
  </conditionalFormatting>
  <conditionalFormatting sqref="N31:N32">
    <cfRule type="cellIs" dxfId="1166" priority="370" operator="lessThan">
      <formula>0</formula>
    </cfRule>
    <cfRule type="cellIs" dxfId="1165" priority="371" operator="lessThan">
      <formula>0</formula>
    </cfRule>
    <cfRule type="containsErrors" dxfId="1164" priority="372">
      <formula>ISERROR(N31)</formula>
    </cfRule>
  </conditionalFormatting>
  <conditionalFormatting sqref="N44:N47">
    <cfRule type="cellIs" dxfId="1163" priority="367" operator="lessThan">
      <formula>0</formula>
    </cfRule>
    <cfRule type="cellIs" dxfId="1162" priority="368" operator="lessThan">
      <formula>0</formula>
    </cfRule>
    <cfRule type="containsErrors" dxfId="1161" priority="369">
      <formula>ISERROR(N44)</formula>
    </cfRule>
  </conditionalFormatting>
  <conditionalFormatting sqref="N38:N41">
    <cfRule type="cellIs" dxfId="1160" priority="364" operator="lessThan">
      <formula>0</formula>
    </cfRule>
    <cfRule type="cellIs" dxfId="1159" priority="365" operator="lessThan">
      <formula>0</formula>
    </cfRule>
    <cfRule type="containsErrors" dxfId="1158" priority="366">
      <formula>ISERROR(N38)</formula>
    </cfRule>
  </conditionalFormatting>
  <conditionalFormatting sqref="N42:N43">
    <cfRule type="cellIs" dxfId="1157" priority="361" operator="lessThan">
      <formula>0</formula>
    </cfRule>
    <cfRule type="cellIs" dxfId="1156" priority="362" operator="lessThan">
      <formula>0</formula>
    </cfRule>
    <cfRule type="containsErrors" dxfId="1155" priority="363">
      <formula>ISERROR(N42)</formula>
    </cfRule>
  </conditionalFormatting>
  <conditionalFormatting sqref="N59">
    <cfRule type="cellIs" dxfId="1154" priority="358" operator="lessThan">
      <formula>0</formula>
    </cfRule>
    <cfRule type="cellIs" dxfId="1153" priority="359" operator="lessThan">
      <formula>0</formula>
    </cfRule>
    <cfRule type="containsErrors" dxfId="1152" priority="360">
      <formula>ISERROR(N59)</formula>
    </cfRule>
  </conditionalFormatting>
  <conditionalFormatting sqref="N55:N58">
    <cfRule type="cellIs" dxfId="1151" priority="355" operator="lessThan">
      <formula>0</formula>
    </cfRule>
    <cfRule type="cellIs" dxfId="1150" priority="356" operator="lessThan">
      <formula>0</formula>
    </cfRule>
    <cfRule type="containsErrors" dxfId="1149" priority="357">
      <formula>ISERROR(N55)</formula>
    </cfRule>
  </conditionalFormatting>
  <conditionalFormatting sqref="N49:N52">
    <cfRule type="cellIs" dxfId="1148" priority="352" operator="lessThan">
      <formula>0</formula>
    </cfRule>
    <cfRule type="cellIs" dxfId="1147" priority="353" operator="lessThan">
      <formula>0</formula>
    </cfRule>
    <cfRule type="containsErrors" dxfId="1146" priority="354">
      <formula>ISERROR(N49)</formula>
    </cfRule>
  </conditionalFormatting>
  <conditionalFormatting sqref="N53:N54">
    <cfRule type="cellIs" dxfId="1145" priority="349" operator="lessThan">
      <formula>0</formula>
    </cfRule>
    <cfRule type="cellIs" dxfId="1144" priority="350" operator="lessThan">
      <formula>0</formula>
    </cfRule>
    <cfRule type="containsErrors" dxfId="1143" priority="351">
      <formula>ISERROR(N53)</formula>
    </cfRule>
  </conditionalFormatting>
  <conditionalFormatting sqref="N70">
    <cfRule type="cellIs" dxfId="1142" priority="346" operator="lessThan">
      <formula>0</formula>
    </cfRule>
    <cfRule type="cellIs" dxfId="1141" priority="347" operator="lessThan">
      <formula>0</formula>
    </cfRule>
    <cfRule type="containsErrors" dxfId="1140" priority="348">
      <formula>ISERROR(N70)</formula>
    </cfRule>
  </conditionalFormatting>
  <conditionalFormatting sqref="N66:N69">
    <cfRule type="cellIs" dxfId="1139" priority="343" operator="lessThan">
      <formula>0</formula>
    </cfRule>
    <cfRule type="cellIs" dxfId="1138" priority="344" operator="lessThan">
      <formula>0</formula>
    </cfRule>
    <cfRule type="containsErrors" dxfId="1137" priority="345">
      <formula>ISERROR(N66)</formula>
    </cfRule>
  </conditionalFormatting>
  <conditionalFormatting sqref="N60:N63">
    <cfRule type="cellIs" dxfId="1136" priority="340" operator="lessThan">
      <formula>0</formula>
    </cfRule>
    <cfRule type="cellIs" dxfId="1135" priority="341" operator="lessThan">
      <formula>0</formula>
    </cfRule>
    <cfRule type="containsErrors" dxfId="1134" priority="342">
      <formula>ISERROR(N60)</formula>
    </cfRule>
  </conditionalFormatting>
  <conditionalFormatting sqref="N102">
    <cfRule type="cellIs" dxfId="1133" priority="322" operator="lessThan">
      <formula>0</formula>
    </cfRule>
    <cfRule type="cellIs" dxfId="1132" priority="323" operator="lessThan">
      <formula>0</formula>
    </cfRule>
    <cfRule type="containsErrors" dxfId="1131" priority="324">
      <formula>ISERROR(N102)</formula>
    </cfRule>
  </conditionalFormatting>
  <conditionalFormatting sqref="N64:N65">
    <cfRule type="cellIs" dxfId="1130" priority="337" operator="lessThan">
      <formula>0</formula>
    </cfRule>
    <cfRule type="cellIs" dxfId="1129" priority="338" operator="lessThan">
      <formula>0</formula>
    </cfRule>
    <cfRule type="containsErrors" dxfId="1128" priority="339">
      <formula>ISERROR(N64)</formula>
    </cfRule>
  </conditionalFormatting>
  <conditionalFormatting sqref="N98:N101">
    <cfRule type="cellIs" dxfId="1127" priority="319" operator="lessThan">
      <formula>0</formula>
    </cfRule>
    <cfRule type="cellIs" dxfId="1126" priority="320" operator="lessThan">
      <formula>0</formula>
    </cfRule>
    <cfRule type="containsErrors" dxfId="1125" priority="321">
      <formula>ISERROR(N98)</formula>
    </cfRule>
  </conditionalFormatting>
  <conditionalFormatting sqref="N81">
    <cfRule type="cellIs" dxfId="1124" priority="334" operator="lessThan">
      <formula>0</formula>
    </cfRule>
    <cfRule type="cellIs" dxfId="1123" priority="335" operator="lessThan">
      <formula>0</formula>
    </cfRule>
    <cfRule type="containsErrors" dxfId="1122" priority="336">
      <formula>ISERROR(N81)</formula>
    </cfRule>
  </conditionalFormatting>
  <conditionalFormatting sqref="N77:N80">
    <cfRule type="cellIs" dxfId="1121" priority="331" operator="lessThan">
      <formula>0</formula>
    </cfRule>
    <cfRule type="cellIs" dxfId="1120" priority="332" operator="lessThan">
      <formula>0</formula>
    </cfRule>
    <cfRule type="containsErrors" dxfId="1119" priority="333">
      <formula>ISERROR(N77)</formula>
    </cfRule>
  </conditionalFormatting>
  <conditionalFormatting sqref="N86 N97">
    <cfRule type="cellIs" dxfId="1118" priority="313" operator="lessThan">
      <formula>0</formula>
    </cfRule>
    <cfRule type="cellIs" dxfId="1117" priority="314" operator="lessThan">
      <formula>0</formula>
    </cfRule>
    <cfRule type="containsErrors" dxfId="1116" priority="315">
      <formula>ISERROR(N86)</formula>
    </cfRule>
  </conditionalFormatting>
  <conditionalFormatting sqref="N82:N85">
    <cfRule type="cellIs" dxfId="1115" priority="316" operator="lessThan">
      <formula>0</formula>
    </cfRule>
    <cfRule type="cellIs" dxfId="1114" priority="317" operator="lessThan">
      <formula>0</formula>
    </cfRule>
    <cfRule type="containsErrors" dxfId="1113" priority="318">
      <formula>ISERROR(N82)</formula>
    </cfRule>
  </conditionalFormatting>
  <conditionalFormatting sqref="N75:N76">
    <cfRule type="cellIs" dxfId="1112" priority="325" operator="lessThan">
      <formula>0</formula>
    </cfRule>
    <cfRule type="cellIs" dxfId="1111" priority="326" operator="lessThan">
      <formula>0</formula>
    </cfRule>
    <cfRule type="containsErrors" dxfId="1110" priority="327">
      <formula>ISERROR(N75)</formula>
    </cfRule>
  </conditionalFormatting>
  <conditionalFormatting sqref="N71:N74">
    <cfRule type="cellIs" dxfId="1109" priority="328" operator="lessThan">
      <formula>0</formula>
    </cfRule>
    <cfRule type="cellIs" dxfId="1108" priority="329" operator="lessThan">
      <formula>0</formula>
    </cfRule>
    <cfRule type="containsErrors" dxfId="1107" priority="330">
      <formula>ISERROR(N71)</formula>
    </cfRule>
  </conditionalFormatting>
  <conditionalFormatting sqref="N117:N118">
    <cfRule type="cellIs" dxfId="1106" priority="301" operator="lessThan">
      <formula>0</formula>
    </cfRule>
    <cfRule type="cellIs" dxfId="1105" priority="302" operator="lessThan">
      <formula>0</formula>
    </cfRule>
    <cfRule type="containsErrors" dxfId="1104" priority="303">
      <formula>ISERROR(N117)</formula>
    </cfRule>
  </conditionalFormatting>
  <conditionalFormatting sqref="N144">
    <cfRule type="cellIs" dxfId="1103" priority="298" operator="lessThan">
      <formula>0</formula>
    </cfRule>
    <cfRule type="cellIs" dxfId="1102" priority="299" operator="lessThan">
      <formula>0</formula>
    </cfRule>
    <cfRule type="containsErrors" dxfId="1101" priority="300">
      <formula>ISERROR(N144)</formula>
    </cfRule>
  </conditionalFormatting>
  <conditionalFormatting sqref="N123">
    <cfRule type="cellIs" dxfId="1100" priority="310" operator="lessThan">
      <formula>0</formula>
    </cfRule>
    <cfRule type="cellIs" dxfId="1099" priority="311" operator="lessThan">
      <formula>0</formula>
    </cfRule>
    <cfRule type="containsErrors" dxfId="1098" priority="312">
      <formula>ISERROR(N123)</formula>
    </cfRule>
  </conditionalFormatting>
  <conditionalFormatting sqref="N119:N122">
    <cfRule type="cellIs" dxfId="1097" priority="307" operator="lessThan">
      <formula>0</formula>
    </cfRule>
    <cfRule type="cellIs" dxfId="1096" priority="308" operator="lessThan">
      <formula>0</formula>
    </cfRule>
    <cfRule type="containsErrors" dxfId="1095" priority="309">
      <formula>ISERROR(N119)</formula>
    </cfRule>
  </conditionalFormatting>
  <conditionalFormatting sqref="N165">
    <cfRule type="cellIs" dxfId="1094" priority="286" operator="lessThan">
      <formula>0</formula>
    </cfRule>
    <cfRule type="cellIs" dxfId="1093" priority="287" operator="lessThan">
      <formula>0</formula>
    </cfRule>
    <cfRule type="containsErrors" dxfId="1092" priority="288">
      <formula>ISERROR(N165)</formula>
    </cfRule>
  </conditionalFormatting>
  <conditionalFormatting sqref="N140:N143">
    <cfRule type="cellIs" dxfId="1091" priority="295" operator="lessThan">
      <formula>0</formula>
    </cfRule>
    <cfRule type="cellIs" dxfId="1090" priority="296" operator="lessThan">
      <formula>0</formula>
    </cfRule>
    <cfRule type="containsErrors" dxfId="1089" priority="297">
      <formula>ISERROR(N140)</formula>
    </cfRule>
  </conditionalFormatting>
  <conditionalFormatting sqref="N124:N127">
    <cfRule type="cellIs" dxfId="1088" priority="292" operator="lessThan">
      <formula>0</formula>
    </cfRule>
    <cfRule type="cellIs" dxfId="1087" priority="293" operator="lessThan">
      <formula>0</formula>
    </cfRule>
    <cfRule type="containsErrors" dxfId="1086" priority="294">
      <formula>ISERROR(N124)</formula>
    </cfRule>
  </conditionalFormatting>
  <conditionalFormatting sqref="N103:N106">
    <cfRule type="cellIs" dxfId="1085" priority="304" operator="lessThan">
      <formula>0</formula>
    </cfRule>
    <cfRule type="cellIs" dxfId="1084" priority="305" operator="lessThan">
      <formula>0</formula>
    </cfRule>
    <cfRule type="containsErrors" dxfId="1083" priority="306">
      <formula>ISERROR(N103)</formula>
    </cfRule>
  </conditionalFormatting>
  <conditionalFormatting sqref="N182:N185">
    <cfRule type="cellIs" dxfId="1082" priority="271" operator="lessThan">
      <formula>0</formula>
    </cfRule>
    <cfRule type="cellIs" dxfId="1081" priority="272" operator="lessThan">
      <formula>0</formula>
    </cfRule>
    <cfRule type="containsErrors" dxfId="1080" priority="273">
      <formula>ISERROR(N182)</formula>
    </cfRule>
  </conditionalFormatting>
  <conditionalFormatting sqref="N161:N164">
    <cfRule type="cellIs" dxfId="1079" priority="283" operator="lessThan">
      <formula>0</formula>
    </cfRule>
    <cfRule type="cellIs" dxfId="1078" priority="284" operator="lessThan">
      <formula>0</formula>
    </cfRule>
    <cfRule type="containsErrors" dxfId="1077" priority="285">
      <formula>ISERROR(N161)</formula>
    </cfRule>
  </conditionalFormatting>
  <conditionalFormatting sqref="N145:N148">
    <cfRule type="cellIs" dxfId="1076" priority="280" operator="lessThan">
      <formula>0</formula>
    </cfRule>
    <cfRule type="cellIs" dxfId="1075" priority="281" operator="lessThan">
      <formula>0</formula>
    </cfRule>
    <cfRule type="containsErrors" dxfId="1074" priority="282">
      <formula>ISERROR(N145)</formula>
    </cfRule>
  </conditionalFormatting>
  <conditionalFormatting sqref="N149 N160">
    <cfRule type="cellIs" dxfId="1073" priority="277" operator="lessThan">
      <formula>0</formula>
    </cfRule>
    <cfRule type="cellIs" dxfId="1072" priority="278" operator="lessThan">
      <formula>0</formula>
    </cfRule>
    <cfRule type="containsErrors" dxfId="1071" priority="279">
      <formula>ISERROR(N149)</formula>
    </cfRule>
  </conditionalFormatting>
  <conditionalFormatting sqref="N128:N129">
    <cfRule type="cellIs" dxfId="1070" priority="289" operator="lessThan">
      <formula>0</formula>
    </cfRule>
    <cfRule type="cellIs" dxfId="1069" priority="290" operator="lessThan">
      <formula>0</formula>
    </cfRule>
    <cfRule type="containsErrors" dxfId="1068" priority="291">
      <formula>ISERROR(N128)</formula>
    </cfRule>
  </conditionalFormatting>
  <conditionalFormatting sqref="N187:N190">
    <cfRule type="cellIs" dxfId="1067" priority="256" operator="lessThan">
      <formula>0</formula>
    </cfRule>
    <cfRule type="cellIs" dxfId="1066" priority="257" operator="lessThan">
      <formula>0</formula>
    </cfRule>
    <cfRule type="containsErrors" dxfId="1065" priority="258">
      <formula>ISERROR(N187)</formula>
    </cfRule>
  </conditionalFormatting>
  <conditionalFormatting sqref="N166:N169">
    <cfRule type="cellIs" dxfId="1064" priority="268" operator="lessThan">
      <formula>0</formula>
    </cfRule>
    <cfRule type="cellIs" dxfId="1063" priority="269" operator="lessThan">
      <formula>0</formula>
    </cfRule>
    <cfRule type="containsErrors" dxfId="1062" priority="270">
      <formula>ISERROR(N166)</formula>
    </cfRule>
  </conditionalFormatting>
  <conditionalFormatting sqref="N170 N181">
    <cfRule type="cellIs" dxfId="1061" priority="265" operator="lessThan">
      <formula>0</formula>
    </cfRule>
    <cfRule type="cellIs" dxfId="1060" priority="266" operator="lessThan">
      <formula>0</formula>
    </cfRule>
    <cfRule type="containsErrors" dxfId="1059" priority="267">
      <formula>ISERROR(N170)</formula>
    </cfRule>
  </conditionalFormatting>
  <conditionalFormatting sqref="N207">
    <cfRule type="cellIs" dxfId="1058" priority="262" operator="lessThan">
      <formula>0</formula>
    </cfRule>
    <cfRule type="cellIs" dxfId="1057" priority="263" operator="lessThan">
      <formula>0</formula>
    </cfRule>
    <cfRule type="containsErrors" dxfId="1056" priority="264">
      <formula>ISERROR(N207)</formula>
    </cfRule>
  </conditionalFormatting>
  <conditionalFormatting sqref="N186">
    <cfRule type="cellIs" dxfId="1055" priority="274" operator="lessThan">
      <formula>0</formula>
    </cfRule>
    <cfRule type="cellIs" dxfId="1054" priority="275" operator="lessThan">
      <formula>0</formula>
    </cfRule>
    <cfRule type="containsErrors" dxfId="1053" priority="276">
      <formula>ISERROR(N186)</formula>
    </cfRule>
  </conditionalFormatting>
  <conditionalFormatting sqref="N212:N213">
    <cfRule type="cellIs" dxfId="1052" priority="241" operator="lessThan">
      <formula>0</formula>
    </cfRule>
    <cfRule type="cellIs" dxfId="1051" priority="242" operator="lessThan">
      <formula>0</formula>
    </cfRule>
    <cfRule type="containsErrors" dxfId="1050" priority="243">
      <formula>ISERROR(N212)</formula>
    </cfRule>
  </conditionalFormatting>
  <conditionalFormatting sqref="N191 N202">
    <cfRule type="cellIs" dxfId="1049" priority="253" operator="lessThan">
      <formula>0</formula>
    </cfRule>
    <cfRule type="cellIs" dxfId="1048" priority="254" operator="lessThan">
      <formula>0</formula>
    </cfRule>
    <cfRule type="containsErrors" dxfId="1047" priority="255">
      <formula>ISERROR(N191)</formula>
    </cfRule>
  </conditionalFormatting>
  <conditionalFormatting sqref="N228">
    <cfRule type="cellIs" dxfId="1046" priority="250" operator="lessThan">
      <formula>0</formula>
    </cfRule>
    <cfRule type="cellIs" dxfId="1045" priority="251" operator="lessThan">
      <formula>0</formula>
    </cfRule>
    <cfRule type="containsErrors" dxfId="1044" priority="252">
      <formula>ISERROR(N228)</formula>
    </cfRule>
  </conditionalFormatting>
  <conditionalFormatting sqref="N214 N225:N227">
    <cfRule type="cellIs" dxfId="1043" priority="247" operator="lessThan">
      <formula>0</formula>
    </cfRule>
    <cfRule type="cellIs" dxfId="1042" priority="248" operator="lessThan">
      <formula>0</formula>
    </cfRule>
    <cfRule type="containsErrors" dxfId="1041" priority="249">
      <formula>ISERROR(N214)</formula>
    </cfRule>
  </conditionalFormatting>
  <conditionalFormatting sqref="N203:N206">
    <cfRule type="cellIs" dxfId="1040" priority="259" operator="lessThan">
      <formula>0</formula>
    </cfRule>
    <cfRule type="cellIs" dxfId="1039" priority="260" operator="lessThan">
      <formula>0</formula>
    </cfRule>
    <cfRule type="containsErrors" dxfId="1038" priority="261">
      <formula>ISERROR(N203)</formula>
    </cfRule>
  </conditionalFormatting>
  <conditionalFormatting sqref="N249">
    <cfRule type="cellIs" dxfId="1037" priority="238" operator="lessThan">
      <formula>0</formula>
    </cfRule>
    <cfRule type="cellIs" dxfId="1036" priority="239" operator="lessThan">
      <formula>0</formula>
    </cfRule>
    <cfRule type="containsErrors" dxfId="1035" priority="240">
      <formula>ISERROR(N249)</formula>
    </cfRule>
  </conditionalFormatting>
  <conditionalFormatting sqref="N235:N237 N248">
    <cfRule type="cellIs" dxfId="1034" priority="235" operator="lessThan">
      <formula>0</formula>
    </cfRule>
    <cfRule type="cellIs" dxfId="1033" priority="236" operator="lessThan">
      <formula>0</formula>
    </cfRule>
    <cfRule type="containsErrors" dxfId="1032" priority="237">
      <formula>ISERROR(N235)</formula>
    </cfRule>
  </conditionalFormatting>
  <conditionalFormatting sqref="N229:N232">
    <cfRule type="cellIs" dxfId="1031" priority="232" operator="lessThan">
      <formula>0</formula>
    </cfRule>
    <cfRule type="cellIs" dxfId="1030" priority="233" operator="lessThan">
      <formula>0</formula>
    </cfRule>
    <cfRule type="containsErrors" dxfId="1029" priority="234">
      <formula>ISERROR(N229)</formula>
    </cfRule>
  </conditionalFormatting>
  <conditionalFormatting sqref="N208:N211">
    <cfRule type="cellIs" dxfId="1028" priority="244" operator="lessThan">
      <formula>0</formula>
    </cfRule>
    <cfRule type="cellIs" dxfId="1027" priority="245" operator="lessThan">
      <formula>0</formula>
    </cfRule>
    <cfRule type="containsErrors" dxfId="1026" priority="246">
      <formula>ISERROR(N208)</formula>
    </cfRule>
  </conditionalFormatting>
  <conditionalFormatting sqref="N233:N234">
    <cfRule type="cellIs" dxfId="1025" priority="229" operator="lessThan">
      <formula>0</formula>
    </cfRule>
    <cfRule type="cellIs" dxfId="1024" priority="230" operator="lessThan">
      <formula>0</formula>
    </cfRule>
    <cfRule type="containsErrors" dxfId="1023" priority="231">
      <formula>ISERROR(N233)</formula>
    </cfRule>
  </conditionalFormatting>
  <conditionalFormatting sqref="N238:N239">
    <cfRule type="cellIs" dxfId="1022" priority="220" operator="lessThan">
      <formula>0</formula>
    </cfRule>
    <cfRule type="cellIs" dxfId="1021" priority="221" operator="lessThan">
      <formula>0</formula>
    </cfRule>
    <cfRule type="containsErrors" dxfId="1020" priority="222">
      <formula>ISERROR(N238)</formula>
    </cfRule>
  </conditionalFormatting>
  <conditionalFormatting sqref="N240:N241">
    <cfRule type="cellIs" dxfId="1019" priority="217" operator="lessThan">
      <formula>0</formula>
    </cfRule>
    <cfRule type="cellIs" dxfId="1018" priority="218" operator="lessThan">
      <formula>0</formula>
    </cfRule>
    <cfRule type="containsErrors" dxfId="1017" priority="219">
      <formula>ISERROR(N240)</formula>
    </cfRule>
  </conditionalFormatting>
  <conditionalFormatting sqref="N224">
    <cfRule type="cellIs" dxfId="1016" priority="202" operator="lessThan">
      <formula>0</formula>
    </cfRule>
    <cfRule type="cellIs" dxfId="1015" priority="203" operator="lessThan">
      <formula>0</formula>
    </cfRule>
    <cfRule type="containsErrors" dxfId="1014" priority="204">
      <formula>ISERROR(N224)</formula>
    </cfRule>
  </conditionalFormatting>
  <conditionalFormatting sqref="N243:N244">
    <cfRule type="cellIs" dxfId="1013" priority="214" operator="lessThan">
      <formula>0</formula>
    </cfRule>
    <cfRule type="cellIs" dxfId="1012" priority="215" operator="lessThan">
      <formula>0</formula>
    </cfRule>
    <cfRule type="containsErrors" dxfId="1011" priority="216">
      <formula>ISERROR(N243)</formula>
    </cfRule>
  </conditionalFormatting>
  <conditionalFormatting sqref="N245:N246">
    <cfRule type="cellIs" dxfId="1010" priority="211" operator="lessThan">
      <formula>0</formula>
    </cfRule>
    <cfRule type="cellIs" dxfId="1009" priority="212" operator="lessThan">
      <formula>0</formula>
    </cfRule>
    <cfRule type="containsErrors" dxfId="1008" priority="213">
      <formula>ISERROR(N245)</formula>
    </cfRule>
  </conditionalFormatting>
  <conditionalFormatting sqref="N247">
    <cfRule type="cellIs" dxfId="1007" priority="226" operator="lessThan">
      <formula>0</formula>
    </cfRule>
    <cfRule type="cellIs" dxfId="1006" priority="227" operator="lessThan">
      <formula>0</formula>
    </cfRule>
    <cfRule type="containsErrors" dxfId="1005" priority="228">
      <formula>ISERROR(N247)</formula>
    </cfRule>
  </conditionalFormatting>
  <conditionalFormatting sqref="N242">
    <cfRule type="cellIs" dxfId="1004" priority="223" operator="lessThan">
      <formula>0</formula>
    </cfRule>
    <cfRule type="cellIs" dxfId="1003" priority="224" operator="lessThan">
      <formula>0</formula>
    </cfRule>
    <cfRule type="containsErrors" dxfId="1002" priority="225">
      <formula>ISERROR(N242)</formula>
    </cfRule>
  </conditionalFormatting>
  <conditionalFormatting sqref="N215:N216">
    <cfRule type="cellIs" dxfId="1001" priority="205" operator="lessThan">
      <formula>0</formula>
    </cfRule>
    <cfRule type="cellIs" dxfId="1000" priority="206" operator="lessThan">
      <formula>0</formula>
    </cfRule>
    <cfRule type="containsErrors" dxfId="999" priority="207">
      <formula>ISERROR(N215)</formula>
    </cfRule>
  </conditionalFormatting>
  <conditionalFormatting sqref="N201">
    <cfRule type="cellIs" dxfId="998" priority="187" operator="lessThan">
      <formula>0</formula>
    </cfRule>
    <cfRule type="cellIs" dxfId="997" priority="188" operator="lessThan">
      <formula>0</formula>
    </cfRule>
    <cfRule type="containsErrors" dxfId="996" priority="189">
      <formula>ISERROR(N201)</formula>
    </cfRule>
  </conditionalFormatting>
  <conditionalFormatting sqref="N220:N221">
    <cfRule type="cellIs" dxfId="995" priority="199" operator="lessThan">
      <formula>0</formula>
    </cfRule>
    <cfRule type="cellIs" dxfId="994" priority="200" operator="lessThan">
      <formula>0</formula>
    </cfRule>
    <cfRule type="containsErrors" dxfId="993" priority="201">
      <formula>ISERROR(N220)</formula>
    </cfRule>
  </conditionalFormatting>
  <conditionalFormatting sqref="N222:N223">
    <cfRule type="cellIs" dxfId="992" priority="196" operator="lessThan">
      <formula>0</formula>
    </cfRule>
    <cfRule type="cellIs" dxfId="991" priority="197" operator="lessThan">
      <formula>0</formula>
    </cfRule>
    <cfRule type="containsErrors" dxfId="990" priority="198">
      <formula>ISERROR(N222)</formula>
    </cfRule>
  </conditionalFormatting>
  <conditionalFormatting sqref="N217:N219">
    <cfRule type="cellIs" dxfId="989" priority="208" operator="lessThan">
      <formula>0</formula>
    </cfRule>
    <cfRule type="cellIs" dxfId="988" priority="209" operator="lessThan">
      <formula>0</formula>
    </cfRule>
    <cfRule type="containsErrors" dxfId="987" priority="210">
      <formula>ISERROR(N217)</formula>
    </cfRule>
  </conditionalFormatting>
  <conditionalFormatting sqref="N192:N193">
    <cfRule type="cellIs" dxfId="986" priority="190" operator="lessThan">
      <formula>0</formula>
    </cfRule>
    <cfRule type="cellIs" dxfId="985" priority="191" operator="lessThan">
      <formula>0</formula>
    </cfRule>
    <cfRule type="containsErrors" dxfId="984" priority="192">
      <formula>ISERROR(N192)</formula>
    </cfRule>
  </conditionalFormatting>
  <conditionalFormatting sqref="N197:N198">
    <cfRule type="cellIs" dxfId="983" priority="184" operator="lessThan">
      <formula>0</formula>
    </cfRule>
    <cfRule type="cellIs" dxfId="982" priority="185" operator="lessThan">
      <formula>0</formula>
    </cfRule>
    <cfRule type="containsErrors" dxfId="981" priority="186">
      <formula>ISERROR(N197)</formula>
    </cfRule>
  </conditionalFormatting>
  <conditionalFormatting sqref="N199:N200">
    <cfRule type="cellIs" dxfId="980" priority="181" operator="lessThan">
      <formula>0</formula>
    </cfRule>
    <cfRule type="cellIs" dxfId="979" priority="182" operator="lessThan">
      <formula>0</formula>
    </cfRule>
    <cfRule type="containsErrors" dxfId="978" priority="183">
      <formula>ISERROR(N199)</formula>
    </cfRule>
  </conditionalFormatting>
  <conditionalFormatting sqref="N180">
    <cfRule type="cellIs" dxfId="977" priority="172" operator="lessThan">
      <formula>0</formula>
    </cfRule>
    <cfRule type="cellIs" dxfId="976" priority="173" operator="lessThan">
      <formula>0</formula>
    </cfRule>
    <cfRule type="containsErrors" dxfId="975" priority="174">
      <formula>ISERROR(N180)</formula>
    </cfRule>
  </conditionalFormatting>
  <conditionalFormatting sqref="N171:N172">
    <cfRule type="cellIs" dxfId="974" priority="175" operator="lessThan">
      <formula>0</formula>
    </cfRule>
    <cfRule type="cellIs" dxfId="973" priority="176" operator="lessThan">
      <formula>0</formula>
    </cfRule>
    <cfRule type="containsErrors" dxfId="972" priority="177">
      <formula>ISERROR(N171)</formula>
    </cfRule>
  </conditionalFormatting>
  <conditionalFormatting sqref="N159">
    <cfRule type="cellIs" dxfId="971" priority="157" operator="lessThan">
      <formula>0</formula>
    </cfRule>
    <cfRule type="cellIs" dxfId="970" priority="158" operator="lessThan">
      <formula>0</formula>
    </cfRule>
    <cfRule type="containsErrors" dxfId="969" priority="159">
      <formula>ISERROR(N159)</formula>
    </cfRule>
  </conditionalFormatting>
  <conditionalFormatting sqref="N176:N177">
    <cfRule type="cellIs" dxfId="968" priority="169" operator="lessThan">
      <formula>0</formula>
    </cfRule>
    <cfRule type="cellIs" dxfId="967" priority="170" operator="lessThan">
      <formula>0</formula>
    </cfRule>
    <cfRule type="containsErrors" dxfId="966" priority="171">
      <formula>ISERROR(N176)</formula>
    </cfRule>
  </conditionalFormatting>
  <conditionalFormatting sqref="N178:N179">
    <cfRule type="cellIs" dxfId="965" priority="166" operator="lessThan">
      <formula>0</formula>
    </cfRule>
    <cfRule type="cellIs" dxfId="964" priority="167" operator="lessThan">
      <formula>0</formula>
    </cfRule>
    <cfRule type="containsErrors" dxfId="963" priority="168">
      <formula>ISERROR(N178)</formula>
    </cfRule>
  </conditionalFormatting>
  <conditionalFormatting sqref="N194:N196">
    <cfRule type="cellIs" dxfId="962" priority="193" operator="lessThan">
      <formula>0</formula>
    </cfRule>
    <cfRule type="cellIs" dxfId="961" priority="194" operator="lessThan">
      <formula>0</formula>
    </cfRule>
    <cfRule type="containsErrors" dxfId="960" priority="195">
      <formula>ISERROR(N194)</formula>
    </cfRule>
  </conditionalFormatting>
  <conditionalFormatting sqref="N150:N151">
    <cfRule type="cellIs" dxfId="959" priority="160" operator="lessThan">
      <formula>0</formula>
    </cfRule>
    <cfRule type="cellIs" dxfId="958" priority="161" operator="lessThan">
      <formula>0</formula>
    </cfRule>
    <cfRule type="containsErrors" dxfId="957" priority="162">
      <formula>ISERROR(N150)</formula>
    </cfRule>
  </conditionalFormatting>
  <conditionalFormatting sqref="N155:N156">
    <cfRule type="cellIs" dxfId="956" priority="154" operator="lessThan">
      <formula>0</formula>
    </cfRule>
    <cfRule type="cellIs" dxfId="955" priority="155" operator="lessThan">
      <formula>0</formula>
    </cfRule>
    <cfRule type="containsErrors" dxfId="954" priority="156">
      <formula>ISERROR(N155)</formula>
    </cfRule>
  </conditionalFormatting>
  <conditionalFormatting sqref="N157:N158">
    <cfRule type="cellIs" dxfId="953" priority="151" operator="lessThan">
      <formula>0</formula>
    </cfRule>
    <cfRule type="cellIs" dxfId="952" priority="152" operator="lessThan">
      <formula>0</formula>
    </cfRule>
    <cfRule type="containsErrors" dxfId="951" priority="153">
      <formula>ISERROR(N157)</formula>
    </cfRule>
  </conditionalFormatting>
  <conditionalFormatting sqref="N139">
    <cfRule type="cellIs" dxfId="950" priority="142" operator="lessThan">
      <formula>0</formula>
    </cfRule>
    <cfRule type="cellIs" dxfId="949" priority="143" operator="lessThan">
      <formula>0</formula>
    </cfRule>
    <cfRule type="containsErrors" dxfId="948" priority="144">
      <formula>ISERROR(N139)</formula>
    </cfRule>
  </conditionalFormatting>
  <conditionalFormatting sqref="N173:N175">
    <cfRule type="cellIs" dxfId="947" priority="178" operator="lessThan">
      <formula>0</formula>
    </cfRule>
    <cfRule type="cellIs" dxfId="946" priority="179" operator="lessThan">
      <formula>0</formula>
    </cfRule>
    <cfRule type="containsErrors" dxfId="945" priority="180">
      <formula>ISERROR(N173)</formula>
    </cfRule>
  </conditionalFormatting>
  <conditionalFormatting sqref="N130:N131">
    <cfRule type="cellIs" dxfId="944" priority="145" operator="lessThan">
      <formula>0</formula>
    </cfRule>
    <cfRule type="cellIs" dxfId="943" priority="146" operator="lessThan">
      <formula>0</formula>
    </cfRule>
    <cfRule type="containsErrors" dxfId="942" priority="147">
      <formula>ISERROR(N130)</formula>
    </cfRule>
  </conditionalFormatting>
  <conditionalFormatting sqref="N116">
    <cfRule type="cellIs" dxfId="941" priority="127" operator="lessThan">
      <formula>0</formula>
    </cfRule>
    <cfRule type="cellIs" dxfId="940" priority="128" operator="lessThan">
      <formula>0</formula>
    </cfRule>
    <cfRule type="containsErrors" dxfId="939" priority="129">
      <formula>ISERROR(N116)</formula>
    </cfRule>
  </conditionalFormatting>
  <conditionalFormatting sqref="N135:N136">
    <cfRule type="cellIs" dxfId="938" priority="139" operator="lessThan">
      <formula>0</formula>
    </cfRule>
    <cfRule type="cellIs" dxfId="937" priority="140" operator="lessThan">
      <formula>0</formula>
    </cfRule>
    <cfRule type="containsErrors" dxfId="936" priority="141">
      <formula>ISERROR(N135)</formula>
    </cfRule>
  </conditionalFormatting>
  <conditionalFormatting sqref="N137:N138">
    <cfRule type="cellIs" dxfId="935" priority="136" operator="lessThan">
      <formula>0</formula>
    </cfRule>
    <cfRule type="cellIs" dxfId="934" priority="137" operator="lessThan">
      <formula>0</formula>
    </cfRule>
    <cfRule type="containsErrors" dxfId="933" priority="138">
      <formula>ISERROR(N137)</formula>
    </cfRule>
  </conditionalFormatting>
  <conditionalFormatting sqref="N152:N154">
    <cfRule type="cellIs" dxfId="932" priority="163" operator="lessThan">
      <formula>0</formula>
    </cfRule>
    <cfRule type="cellIs" dxfId="931" priority="164" operator="lessThan">
      <formula>0</formula>
    </cfRule>
    <cfRule type="containsErrors" dxfId="930" priority="165">
      <formula>ISERROR(N152)</formula>
    </cfRule>
  </conditionalFormatting>
  <conditionalFormatting sqref="N107:N108">
    <cfRule type="cellIs" dxfId="929" priority="130" operator="lessThan">
      <formula>0</formula>
    </cfRule>
    <cfRule type="cellIs" dxfId="928" priority="131" operator="lessThan">
      <formula>0</formula>
    </cfRule>
    <cfRule type="containsErrors" dxfId="927" priority="132">
      <formula>ISERROR(N107)</formula>
    </cfRule>
  </conditionalFormatting>
  <conditionalFormatting sqref="N112:N113">
    <cfRule type="cellIs" dxfId="926" priority="124" operator="lessThan">
      <formula>0</formula>
    </cfRule>
    <cfRule type="cellIs" dxfId="925" priority="125" operator="lessThan">
      <formula>0</formula>
    </cfRule>
    <cfRule type="containsErrors" dxfId="924" priority="126">
      <formula>ISERROR(N112)</formula>
    </cfRule>
  </conditionalFormatting>
  <conditionalFormatting sqref="N114:N115">
    <cfRule type="cellIs" dxfId="923" priority="121" operator="lessThan">
      <formula>0</formula>
    </cfRule>
    <cfRule type="cellIs" dxfId="922" priority="122" operator="lessThan">
      <formula>0</formula>
    </cfRule>
    <cfRule type="containsErrors" dxfId="921" priority="123">
      <formula>ISERROR(N114)</formula>
    </cfRule>
  </conditionalFormatting>
  <conditionalFormatting sqref="N132:N134">
    <cfRule type="cellIs" dxfId="920" priority="148" operator="lessThan">
      <formula>0</formula>
    </cfRule>
    <cfRule type="cellIs" dxfId="919" priority="149" operator="lessThan">
      <formula>0</formula>
    </cfRule>
    <cfRule type="containsErrors" dxfId="918" priority="150">
      <formula>ISERROR(N132)</formula>
    </cfRule>
  </conditionalFormatting>
  <conditionalFormatting sqref="N87:N88">
    <cfRule type="cellIs" dxfId="917" priority="115" operator="lessThan">
      <formula>0</formula>
    </cfRule>
    <cfRule type="cellIs" dxfId="916" priority="116" operator="lessThan">
      <formula>0</formula>
    </cfRule>
    <cfRule type="containsErrors" dxfId="915" priority="117">
      <formula>ISERROR(N87)</formula>
    </cfRule>
  </conditionalFormatting>
  <conditionalFormatting sqref="N96">
    <cfRule type="cellIs" dxfId="914" priority="112" operator="lessThan">
      <formula>0</formula>
    </cfRule>
    <cfRule type="cellIs" dxfId="913" priority="113" operator="lessThan">
      <formula>0</formula>
    </cfRule>
    <cfRule type="containsErrors" dxfId="912" priority="114">
      <formula>ISERROR(N96)</formula>
    </cfRule>
  </conditionalFormatting>
  <conditionalFormatting sqref="N92:N93">
    <cfRule type="cellIs" dxfId="911" priority="109" operator="lessThan">
      <formula>0</formula>
    </cfRule>
    <cfRule type="cellIs" dxfId="910" priority="110" operator="lessThan">
      <formula>0</formula>
    </cfRule>
    <cfRule type="containsErrors" dxfId="909" priority="111">
      <formula>ISERROR(N92)</formula>
    </cfRule>
  </conditionalFormatting>
  <conditionalFormatting sqref="N94:N95">
    <cfRule type="cellIs" dxfId="908" priority="106" operator="lessThan">
      <formula>0</formula>
    </cfRule>
    <cfRule type="cellIs" dxfId="907" priority="107" operator="lessThan">
      <formula>0</formula>
    </cfRule>
    <cfRule type="containsErrors" dxfId="906" priority="108">
      <formula>ISERROR(N94)</formula>
    </cfRule>
  </conditionalFormatting>
  <conditionalFormatting sqref="N109:N111">
    <cfRule type="cellIs" dxfId="905" priority="133" operator="lessThan">
      <formula>0</formula>
    </cfRule>
    <cfRule type="cellIs" dxfId="904" priority="134" operator="lessThan">
      <formula>0</formula>
    </cfRule>
    <cfRule type="containsErrors" dxfId="903" priority="135">
      <formula>ISERROR(N109)</formula>
    </cfRule>
  </conditionalFormatting>
  <conditionalFormatting sqref="N89:N91">
    <cfRule type="cellIs" dxfId="902" priority="118" operator="lessThan">
      <formula>0</formula>
    </cfRule>
    <cfRule type="cellIs" dxfId="901" priority="119" operator="lessThan">
      <formula>0</formula>
    </cfRule>
    <cfRule type="containsErrors" dxfId="900" priority="120">
      <formula>ISERROR(N89)</formula>
    </cfRule>
  </conditionalFormatting>
  <conditionalFormatting sqref="N270">
    <cfRule type="cellIs" dxfId="899" priority="103" operator="lessThan">
      <formula>0</formula>
    </cfRule>
    <cfRule type="cellIs" dxfId="898" priority="104" operator="lessThan">
      <formula>0</formula>
    </cfRule>
    <cfRule type="containsErrors" dxfId="897" priority="105">
      <formula>ISERROR(N270)</formula>
    </cfRule>
  </conditionalFormatting>
  <conditionalFormatting sqref="N256:N258 N269">
    <cfRule type="cellIs" dxfId="896" priority="100" operator="lessThan">
      <formula>0</formula>
    </cfRule>
    <cfRule type="cellIs" dxfId="895" priority="101" operator="lessThan">
      <formula>0</formula>
    </cfRule>
    <cfRule type="containsErrors" dxfId="894" priority="102">
      <formula>ISERROR(N256)</formula>
    </cfRule>
  </conditionalFormatting>
  <conditionalFormatting sqref="N250:N253">
    <cfRule type="cellIs" dxfId="893" priority="97" operator="lessThan">
      <formula>0</formula>
    </cfRule>
    <cfRule type="cellIs" dxfId="892" priority="98" operator="lessThan">
      <formula>0</formula>
    </cfRule>
    <cfRule type="containsErrors" dxfId="891" priority="99">
      <formula>ISERROR(N250)</formula>
    </cfRule>
  </conditionalFormatting>
  <conditionalFormatting sqref="N254:N255">
    <cfRule type="cellIs" dxfId="890" priority="94" operator="lessThan">
      <formula>0</formula>
    </cfRule>
    <cfRule type="cellIs" dxfId="889" priority="95" operator="lessThan">
      <formula>0</formula>
    </cfRule>
    <cfRule type="containsErrors" dxfId="888" priority="96">
      <formula>ISERROR(N254)</formula>
    </cfRule>
  </conditionalFormatting>
  <conditionalFormatting sqref="N259:N260">
    <cfRule type="cellIs" dxfId="887" priority="85" operator="lessThan">
      <formula>0</formula>
    </cfRule>
    <cfRule type="cellIs" dxfId="886" priority="86" operator="lessThan">
      <formula>0</formula>
    </cfRule>
    <cfRule type="containsErrors" dxfId="885" priority="87">
      <formula>ISERROR(N259)</formula>
    </cfRule>
  </conditionalFormatting>
  <conditionalFormatting sqref="N261:N262">
    <cfRule type="cellIs" dxfId="884" priority="82" operator="lessThan">
      <formula>0</formula>
    </cfRule>
    <cfRule type="cellIs" dxfId="883" priority="83" operator="lessThan">
      <formula>0</formula>
    </cfRule>
    <cfRule type="containsErrors" dxfId="882" priority="84">
      <formula>ISERROR(N261)</formula>
    </cfRule>
  </conditionalFormatting>
  <conditionalFormatting sqref="N264:N265">
    <cfRule type="cellIs" dxfId="881" priority="79" operator="lessThan">
      <formula>0</formula>
    </cfRule>
    <cfRule type="cellIs" dxfId="880" priority="80" operator="lessThan">
      <formula>0</formula>
    </cfRule>
    <cfRule type="containsErrors" dxfId="879" priority="81">
      <formula>ISERROR(N264)</formula>
    </cfRule>
  </conditionalFormatting>
  <conditionalFormatting sqref="N266:N267">
    <cfRule type="cellIs" dxfId="878" priority="76" operator="lessThan">
      <formula>0</formula>
    </cfRule>
    <cfRule type="cellIs" dxfId="877" priority="77" operator="lessThan">
      <formula>0</formula>
    </cfRule>
    <cfRule type="containsErrors" dxfId="876" priority="78">
      <formula>ISERROR(N266)</formula>
    </cfRule>
  </conditionalFormatting>
  <conditionalFormatting sqref="N268">
    <cfRule type="cellIs" dxfId="875" priority="91" operator="lessThan">
      <formula>0</formula>
    </cfRule>
    <cfRule type="cellIs" dxfId="874" priority="92" operator="lessThan">
      <formula>0</formula>
    </cfRule>
    <cfRule type="containsErrors" dxfId="873" priority="93">
      <formula>ISERROR(N268)</formula>
    </cfRule>
  </conditionalFormatting>
  <conditionalFormatting sqref="N263">
    <cfRule type="cellIs" dxfId="872" priority="88" operator="lessThan">
      <formula>0</formula>
    </cfRule>
    <cfRule type="cellIs" dxfId="871" priority="89" operator="lessThan">
      <formula>0</formula>
    </cfRule>
    <cfRule type="containsErrors" dxfId="870" priority="90">
      <formula>ISERROR(N263)</formula>
    </cfRule>
  </conditionalFormatting>
  <conditionalFormatting sqref="N277:N279">
    <cfRule type="cellIs" dxfId="869" priority="73" operator="lessThan">
      <formula>0</formula>
    </cfRule>
    <cfRule type="cellIs" dxfId="868" priority="74" operator="lessThan">
      <formula>0</formula>
    </cfRule>
    <cfRule type="containsErrors" dxfId="867" priority="75">
      <formula>ISERROR(N277)</formula>
    </cfRule>
  </conditionalFormatting>
  <conditionalFormatting sqref="N271:N274">
    <cfRule type="cellIs" dxfId="866" priority="70" operator="lessThan">
      <formula>0</formula>
    </cfRule>
    <cfRule type="cellIs" dxfId="865" priority="71" operator="lessThan">
      <formula>0</formula>
    </cfRule>
    <cfRule type="containsErrors" dxfId="864" priority="72">
      <formula>ISERROR(N271)</formula>
    </cfRule>
  </conditionalFormatting>
  <conditionalFormatting sqref="N275:N276">
    <cfRule type="cellIs" dxfId="863" priority="67" operator="lessThan">
      <formula>0</formula>
    </cfRule>
    <cfRule type="cellIs" dxfId="862" priority="68" operator="lessThan">
      <formula>0</formula>
    </cfRule>
    <cfRule type="containsErrors" dxfId="861" priority="69">
      <formula>ISERROR(N275)</formula>
    </cfRule>
  </conditionalFormatting>
  <conditionalFormatting sqref="N280:N281">
    <cfRule type="cellIs" dxfId="860" priority="58" operator="lessThan">
      <formula>0</formula>
    </cfRule>
    <cfRule type="cellIs" dxfId="859" priority="59" operator="lessThan">
      <formula>0</formula>
    </cfRule>
    <cfRule type="containsErrors" dxfId="858" priority="60">
      <formula>ISERROR(N280)</formula>
    </cfRule>
  </conditionalFormatting>
  <conditionalFormatting sqref="N282 N296">
    <cfRule type="cellIs" dxfId="857" priority="55" operator="lessThan">
      <formula>0</formula>
    </cfRule>
    <cfRule type="cellIs" dxfId="856" priority="56" operator="lessThan">
      <formula>0</formula>
    </cfRule>
    <cfRule type="containsErrors" dxfId="855" priority="57">
      <formula>ISERROR(N282)</formula>
    </cfRule>
  </conditionalFormatting>
  <conditionalFormatting sqref="N298:N299">
    <cfRule type="cellIs" dxfId="854" priority="52" operator="lessThan">
      <formula>0</formula>
    </cfRule>
    <cfRule type="cellIs" dxfId="853" priority="53" operator="lessThan">
      <formula>0</formula>
    </cfRule>
    <cfRule type="containsErrors" dxfId="852" priority="54">
      <formula>ISERROR(N298)</formula>
    </cfRule>
  </conditionalFormatting>
  <conditionalFormatting sqref="N300:N301">
    <cfRule type="cellIs" dxfId="851" priority="49" operator="lessThan">
      <formula>0</formula>
    </cfRule>
    <cfRule type="cellIs" dxfId="850" priority="50" operator="lessThan">
      <formula>0</formula>
    </cfRule>
    <cfRule type="containsErrors" dxfId="849" priority="51">
      <formula>ISERROR(N300)</formula>
    </cfRule>
  </conditionalFormatting>
  <conditionalFormatting sqref="N302">
    <cfRule type="cellIs" dxfId="848" priority="64" operator="lessThan">
      <formula>0</formula>
    </cfRule>
    <cfRule type="cellIs" dxfId="847" priority="65" operator="lessThan">
      <formula>0</formula>
    </cfRule>
    <cfRule type="containsErrors" dxfId="846" priority="66">
      <formula>ISERROR(N302)</formula>
    </cfRule>
  </conditionalFormatting>
  <conditionalFormatting sqref="N297">
    <cfRule type="cellIs" dxfId="845" priority="61" operator="lessThan">
      <formula>0</formula>
    </cfRule>
    <cfRule type="cellIs" dxfId="844" priority="62" operator="lessThan">
      <formula>0</formula>
    </cfRule>
    <cfRule type="containsErrors" dxfId="843" priority="63">
      <formula>ISERROR(N297)</formula>
    </cfRule>
  </conditionalFormatting>
  <conditionalFormatting sqref="N295">
    <cfRule type="cellIs" dxfId="842" priority="46" operator="lessThan">
      <formula>0</formula>
    </cfRule>
    <cfRule type="cellIs" dxfId="841" priority="47" operator="lessThan">
      <formula>0</formula>
    </cfRule>
    <cfRule type="containsErrors" dxfId="840" priority="48">
      <formula>ISERROR(N295)</formula>
    </cfRule>
  </conditionalFormatting>
  <conditionalFormatting sqref="N284:N285">
    <cfRule type="cellIs" dxfId="839" priority="37" operator="lessThan">
      <formula>0</formula>
    </cfRule>
    <cfRule type="cellIs" dxfId="838" priority="38" operator="lessThan">
      <formula>0</formula>
    </cfRule>
    <cfRule type="containsErrors" dxfId="837" priority="39">
      <formula>ISERROR(N284)</formula>
    </cfRule>
  </conditionalFormatting>
  <conditionalFormatting sqref="N286:N287">
    <cfRule type="cellIs" dxfId="836" priority="34" operator="lessThan">
      <formula>0</formula>
    </cfRule>
    <cfRule type="cellIs" dxfId="835" priority="35" operator="lessThan">
      <formula>0</formula>
    </cfRule>
    <cfRule type="containsErrors" dxfId="834" priority="36">
      <formula>ISERROR(N286)</formula>
    </cfRule>
  </conditionalFormatting>
  <conditionalFormatting sqref="N294">
    <cfRule type="cellIs" dxfId="833" priority="43" operator="lessThan">
      <formula>0</formula>
    </cfRule>
    <cfRule type="cellIs" dxfId="832" priority="44" operator="lessThan">
      <formula>0</formula>
    </cfRule>
    <cfRule type="containsErrors" dxfId="831" priority="45">
      <formula>ISERROR(N294)</formula>
    </cfRule>
  </conditionalFormatting>
  <conditionalFormatting sqref="N283">
    <cfRule type="cellIs" dxfId="830" priority="40" operator="lessThan">
      <formula>0</formula>
    </cfRule>
    <cfRule type="cellIs" dxfId="829" priority="41" operator="lessThan">
      <formula>0</formula>
    </cfRule>
    <cfRule type="containsErrors" dxfId="828" priority="42">
      <formula>ISERROR(N283)</formula>
    </cfRule>
  </conditionalFormatting>
  <conditionalFormatting sqref="N290">
    <cfRule type="cellIs" dxfId="827" priority="28" operator="lessThan">
      <formula>0</formula>
    </cfRule>
    <cfRule type="cellIs" dxfId="826" priority="29" operator="lessThan">
      <formula>0</formula>
    </cfRule>
    <cfRule type="containsErrors" dxfId="825" priority="30">
      <formula>ISERROR(N290)</formula>
    </cfRule>
  </conditionalFormatting>
  <conditionalFormatting sqref="N292:N293">
    <cfRule type="cellIs" dxfId="824" priority="25" operator="lessThan">
      <formula>0</formula>
    </cfRule>
    <cfRule type="cellIs" dxfId="823" priority="26" operator="lessThan">
      <formula>0</formula>
    </cfRule>
    <cfRule type="containsErrors" dxfId="822" priority="27">
      <formula>ISERROR(N292)</formula>
    </cfRule>
  </conditionalFormatting>
  <conditionalFormatting sqref="N291">
    <cfRule type="cellIs" dxfId="821" priority="31" operator="lessThan">
      <formula>0</formula>
    </cfRule>
    <cfRule type="cellIs" dxfId="820" priority="32" operator="lessThan">
      <formula>0</formula>
    </cfRule>
    <cfRule type="containsErrors" dxfId="819" priority="33">
      <formula>ISERROR(N291)</formula>
    </cfRule>
  </conditionalFormatting>
  <conditionalFormatting sqref="N289">
    <cfRule type="cellIs" dxfId="818" priority="22" operator="lessThan">
      <formula>0</formula>
    </cfRule>
    <cfRule type="cellIs" dxfId="817" priority="23" operator="lessThan">
      <formula>0</formula>
    </cfRule>
    <cfRule type="containsErrors" dxfId="816" priority="24">
      <formula>ISERROR(N289)</formula>
    </cfRule>
  </conditionalFormatting>
  <conditionalFormatting sqref="N288">
    <cfRule type="cellIs" dxfId="815" priority="19" operator="lessThan">
      <formula>0</formula>
    </cfRule>
    <cfRule type="cellIs" dxfId="814" priority="20" operator="lessThan">
      <formula>0</formula>
    </cfRule>
    <cfRule type="containsErrors" dxfId="813" priority="21">
      <formula>ISERROR(N288)</formula>
    </cfRule>
  </conditionalFormatting>
  <conditionalFormatting sqref="N303">
    <cfRule type="cellIs" dxfId="812" priority="16" operator="lessThan">
      <formula>0</formula>
    </cfRule>
    <cfRule type="cellIs" dxfId="811" priority="17" operator="lessThan">
      <formula>0</formula>
    </cfRule>
    <cfRule type="containsErrors" dxfId="810" priority="18">
      <formula>ISERROR(N303)</formula>
    </cfRule>
  </conditionalFormatting>
  <conditionalFormatting sqref="N304">
    <cfRule type="cellIs" dxfId="809" priority="10" operator="lessThan">
      <formula>0</formula>
    </cfRule>
    <cfRule type="cellIs" dxfId="808" priority="11" operator="lessThan">
      <formula>0</formula>
    </cfRule>
    <cfRule type="containsErrors" dxfId="807" priority="12">
      <formula>ISERROR(N304)</formula>
    </cfRule>
  </conditionalFormatting>
  <conditionalFormatting sqref="N305">
    <cfRule type="cellIs" dxfId="806" priority="13" operator="lessThan">
      <formula>0</formula>
    </cfRule>
    <cfRule type="cellIs" dxfId="805" priority="14" operator="lessThan">
      <formula>0</formula>
    </cfRule>
    <cfRule type="containsErrors" dxfId="804" priority="15">
      <formula>ISERROR(N305)</formula>
    </cfRule>
  </conditionalFormatting>
  <conditionalFormatting sqref="N306">
    <cfRule type="cellIs" dxfId="803" priority="7" operator="lessThan">
      <formula>0</formula>
    </cfRule>
    <cfRule type="cellIs" dxfId="802" priority="8" operator="lessThan">
      <formula>0</formula>
    </cfRule>
    <cfRule type="containsErrors" dxfId="801" priority="9">
      <formula>ISERROR(N306)</formula>
    </cfRule>
  </conditionalFormatting>
  <conditionalFormatting sqref="N307">
    <cfRule type="cellIs" dxfId="800" priority="4" operator="lessThan">
      <formula>0</formula>
    </cfRule>
    <cfRule type="cellIs" dxfId="799" priority="5" operator="lessThan">
      <formula>0</formula>
    </cfRule>
    <cfRule type="containsErrors" dxfId="798" priority="6">
      <formula>ISERROR(N307)</formula>
    </cfRule>
  </conditionalFormatting>
  <conditionalFormatting sqref="N308">
    <cfRule type="cellIs" dxfId="797" priority="1" operator="lessThan">
      <formula>0</formula>
    </cfRule>
    <cfRule type="cellIs" dxfId="796" priority="2" operator="lessThan">
      <formula>0</formula>
    </cfRule>
    <cfRule type="containsErrors" dxfId="795" priority="3">
      <formula>ISERROR(N308)</formula>
    </cfRule>
  </conditionalFormatting>
  <dataValidations count="15">
    <dataValidation type="list" allowBlank="1" showInputMessage="1" showErrorMessage="1" sqref="G9:G308">
      <formula1>"141016010,241016010"</formula1>
    </dataValidation>
    <dataValidation type="whole" operator="lessThan" allowBlank="1" showErrorMessage="1" errorTitle="Tájékoztatás" error="A nettó átadott mennyiség nem lehet nagyobb a bruttó átadott mennyiségnél. _x000a__x000a_Kattintson a Mégse gombra és adja meg a helyes értéket." sqref="M309">
      <formula1>L309</formula1>
    </dataValidation>
    <dataValidation allowBlank="1" showErrorMessage="1" errorTitle="Tájékoztatás" error="A cellába egész számok írhatóak és pontosan 11 karaktert kell, hogy tartalmazzon!_x000a_" sqref="C6"/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L9">
      <formula1>0</formula1>
    </dataValidation>
    <dataValidation allowBlank="1" showErrorMessage="1" errorTitle="Tájékoztatás" error="A beírt szám 1 és 100 közé kell, hogy essen._x000a__x000a_Kattintson a Mégse gombra és adja meg a helyes értéket." sqref="A9:A308"/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8">
      <formula1>0</formula1>
    </dataValidation>
    <dataValidation type="whole" operator="lessThanOrEqual" showErrorMessage="1" errorTitle="Tájékoztatás" error="Nem lehet nagyobb, mint 100%!" sqref="N9:N308">
      <formula1>100</formula1>
    </dataValidation>
    <dataValidation type="list" allowBlank="1" showErrorMessage="1" errorTitle="Tájékoztatás" error="Csak hiánypótlás esetén töltendő ki!" sqref="M2">
      <formula1>"Kifizetési kérelem, Hiánypótlás"</formula1>
    </dataValidation>
    <dataValidation type="whole" allowBlank="1" showErrorMessage="1" errorTitle="Tájékoztatás" error="Az összesen átadott mennyiségnél nem lehet nagyobb a beírt összeg. _x000a__x000a_Kattintson a Mégse gombra és adja meg a helyes értéket." sqref="L312:L313">
      <formula1>0</formula1>
      <formula2>L310</formula2>
    </dataValidation>
    <dataValidation type="whole" allowBlank="1" showErrorMessage="1" errorTitle="Tájékoztatás" error="A nettó átadott mennyiség nem lehet nagyobb a bruttó átadott mennyiségnél. Valamint csak egész szám írható a cellába._x000a__x000a_Kattintson a Mégse gombra és adja meg a helyes értéket." sqref="M9:M308">
      <formula1>0</formula1>
      <formula2>L9</formula2>
    </dataValidation>
    <dataValidation type="whole" allowBlank="1" showErrorMessage="1" errorTitle="Tájékoztatás" error="A nettó átadott mennyiség nem lehet nagyobb a bruttó átadott mennyiségnél. _x000a__x000a_Kattintson a Mégse gombra és adja meg a helyes értéket." sqref="M312:M313">
      <formula1>0</formula1>
      <formula2>M310</formula2>
    </dataValidation>
    <dataValidation operator="greaterThan" allowBlank="1" showInputMessage="1" showErrorMessage="1" sqref="O9:Q308"/>
    <dataValidation type="list" allowBlank="1" showInputMessage="1" showErrorMessage="1" sqref="F9:F308">
      <formula1>"GYŰJTÉS,ELŐKEZELÉS,HASZNOSÍTÁS,KEZELÉS,KERESKEDÉS"</formula1>
    </dataValidation>
    <dataValidation type="date" allowBlank="1" showErrorMessage="1" errorTitle="Tájékoztatás" error="A beírt dátum 2012.12.01 és 2014.12.31 közé kell, hogy essen._x000a__x000a_Kattintson a Mégse gombra és adja meg a helyes értéket." sqref="K9:K308 B9:B308">
      <formula1>41244</formula1>
      <formula2>42004</formula2>
    </dataValidation>
    <dataValidation type="date" allowBlank="1" showErrorMessage="1" errorTitle="Tájékoztatás" error="A beírt dátum 2012.01.01 és 2014.12.31 közé kell, hogy essen._x000a__x000a_Kattintson a Mégse gombra és adja meg a helyes értéket." sqref="C325">
      <formula1>40909</formula1>
      <formula2>42004</formula2>
    </dataValidation>
  </dataValidations>
  <printOptions horizontalCentered="1"/>
  <pageMargins left="0.25" right="0.25" top="0.75" bottom="0.75" header="0.3" footer="0.3"/>
  <pageSetup paperSize="9" scale="26" orientation="landscape" r:id="rId1"/>
  <headerFooter>
    <oddHeader>&amp;L&amp;"Times New Roman,Normál"&amp;20&amp;A</oddHeader>
    <oddFooter>&amp;C&amp;"Times New Roman,Félkövér"&amp;20&amp;P&amp;R&amp;28Cégszerű aláírás(P.H.):__________________________________________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X327"/>
  <sheetViews>
    <sheetView showGridLines="0" view="pageBreakPreview" zoomScale="29" zoomScaleNormal="25" zoomScaleSheetLayoutView="29" zoomScalePageLayoutView="40" workbookViewId="0">
      <selection activeCell="B9" sqref="B9"/>
    </sheetView>
  </sheetViews>
  <sheetFormatPr defaultColWidth="8.85546875" defaultRowHeight="26.25" x14ac:dyDescent="0.25"/>
  <cols>
    <col min="1" max="1" width="16.140625" style="20" customWidth="1"/>
    <col min="2" max="2" width="29.5703125" style="20" customWidth="1"/>
    <col min="3" max="3" width="61.42578125" style="20" customWidth="1"/>
    <col min="4" max="4" width="45.7109375" style="20" customWidth="1"/>
    <col min="5" max="5" width="48" style="20" customWidth="1"/>
    <col min="6" max="6" width="39" style="20" customWidth="1"/>
    <col min="7" max="7" width="31" style="20" customWidth="1"/>
    <col min="8" max="8" width="43.42578125" style="20" customWidth="1"/>
    <col min="9" max="9" width="34" style="20" customWidth="1"/>
    <col min="10" max="10" width="44" style="20" customWidth="1"/>
    <col min="11" max="11" width="29.28515625" style="20" customWidth="1"/>
    <col min="12" max="12" width="35.42578125" style="20" customWidth="1"/>
    <col min="13" max="13" width="36.5703125" style="20" customWidth="1"/>
    <col min="14" max="14" width="35.85546875" style="20" customWidth="1"/>
    <col min="15" max="15" width="14.28515625" style="20" hidden="1" customWidth="1"/>
    <col min="16" max="17" width="8.85546875" style="20" hidden="1" customWidth="1"/>
    <col min="18" max="19" width="0" style="20" hidden="1" customWidth="1"/>
    <col min="20" max="16384" width="8.85546875" style="20"/>
  </cols>
  <sheetData>
    <row r="1" spans="1:24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7"/>
      <c r="N1" s="78"/>
    </row>
    <row r="2" spans="1:24" ht="33" x14ac:dyDescent="0.25">
      <c r="A2" s="79" t="s">
        <v>0</v>
      </c>
      <c r="B2" s="253">
        <f>FŐLAP!C8</f>
        <v>0</v>
      </c>
      <c r="C2" s="80" t="s">
        <v>1</v>
      </c>
      <c r="D2" s="253">
        <f>FŐLAP!E8</f>
        <v>0</v>
      </c>
      <c r="E2" s="76"/>
      <c r="F2" s="76"/>
      <c r="G2" s="76"/>
      <c r="H2" s="76"/>
      <c r="I2" s="76"/>
      <c r="J2" s="342" t="s">
        <v>538</v>
      </c>
      <c r="K2" s="343">
        <f>FŐLAP!G3</f>
        <v>0</v>
      </c>
      <c r="L2" s="202" t="s">
        <v>697</v>
      </c>
      <c r="M2" s="565" t="s">
        <v>119</v>
      </c>
      <c r="N2" s="566"/>
    </row>
    <row r="3" spans="1:24" ht="37.5" customHeight="1" x14ac:dyDescent="0.25">
      <c r="A3" s="567" t="s">
        <v>101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ht="37.5" customHeight="1" x14ac:dyDescent="0.25">
      <c r="A4" s="583" t="s">
        <v>99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75"/>
    </row>
    <row r="5" spans="1:24" ht="34.5" x14ac:dyDescent="0.25">
      <c r="A5" s="568" t="s">
        <v>84</v>
      </c>
      <c r="B5" s="568"/>
      <c r="C5" s="569">
        <f>FŐLAP!C10</f>
        <v>0</v>
      </c>
      <c r="D5" s="569"/>
      <c r="E5" s="569"/>
      <c r="F5" s="569"/>
      <c r="G5" s="569"/>
      <c r="H5" s="569"/>
      <c r="I5" s="569"/>
      <c r="J5" s="569"/>
      <c r="K5" s="569"/>
      <c r="L5" s="569"/>
      <c r="M5" s="81"/>
      <c r="N5" s="76"/>
    </row>
    <row r="6" spans="1:24" ht="34.5" x14ac:dyDescent="0.25">
      <c r="A6" s="568" t="s">
        <v>34</v>
      </c>
      <c r="B6" s="568"/>
      <c r="C6" s="82">
        <f>FŐLAP!C12</f>
        <v>0</v>
      </c>
      <c r="D6" s="83"/>
      <c r="E6" s="83"/>
      <c r="F6" s="83"/>
      <c r="G6" s="83"/>
      <c r="H6" s="83"/>
      <c r="I6" s="83"/>
      <c r="J6" s="83"/>
      <c r="K6" s="83"/>
      <c r="M6" s="310" t="s">
        <v>551</v>
      </c>
      <c r="N6" s="86"/>
      <c r="O6" s="21"/>
    </row>
    <row r="7" spans="1:24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24" ht="136.5" customHeight="1" x14ac:dyDescent="0.25">
      <c r="A8" s="87" t="s">
        <v>25</v>
      </c>
      <c r="B8" s="87" t="s">
        <v>31</v>
      </c>
      <c r="C8" s="414" t="s">
        <v>49</v>
      </c>
      <c r="D8" s="87" t="s">
        <v>26</v>
      </c>
      <c r="E8" s="87" t="s">
        <v>27</v>
      </c>
      <c r="F8" s="87" t="s">
        <v>533</v>
      </c>
      <c r="G8" s="87" t="s">
        <v>122</v>
      </c>
      <c r="H8" s="87" t="s">
        <v>28</v>
      </c>
      <c r="I8" s="87" t="s">
        <v>29</v>
      </c>
      <c r="J8" s="87" t="s">
        <v>30</v>
      </c>
      <c r="K8" s="87" t="s">
        <v>32</v>
      </c>
      <c r="L8" s="87" t="s">
        <v>33</v>
      </c>
      <c r="M8" s="357" t="s">
        <v>20</v>
      </c>
      <c r="N8" s="87" t="s">
        <v>48</v>
      </c>
      <c r="O8" s="318" t="s">
        <v>540</v>
      </c>
      <c r="P8" s="318" t="s">
        <v>537</v>
      </c>
      <c r="Q8" s="318" t="s">
        <v>541</v>
      </c>
    </row>
    <row r="9" spans="1:24" ht="49.5" customHeight="1" x14ac:dyDescent="0.25">
      <c r="A9" s="102" t="s">
        <v>125</v>
      </c>
      <c r="B9" s="242"/>
      <c r="C9" s="415"/>
      <c r="D9" s="243"/>
      <c r="E9" s="243"/>
      <c r="F9" s="306"/>
      <c r="G9" s="244"/>
      <c r="H9" s="433"/>
      <c r="I9" s="433"/>
      <c r="J9" s="245"/>
      <c r="K9" s="242"/>
      <c r="L9" s="246"/>
      <c r="M9" s="247"/>
      <c r="N9" s="98" t="e">
        <f>IF(M9&lt;0,0,1-(M9/L9))</f>
        <v>#DIV/0!</v>
      </c>
      <c r="O9" s="319">
        <f>FŐLAP!$E$8</f>
        <v>0</v>
      </c>
      <c r="P9" s="318">
        <f>FŐLAP!$C$10</f>
        <v>0</v>
      </c>
      <c r="Q9" s="318" t="s">
        <v>561</v>
      </c>
    </row>
    <row r="10" spans="1:24" ht="50.1" customHeight="1" x14ac:dyDescent="0.25">
      <c r="A10" s="100" t="s">
        <v>126</v>
      </c>
      <c r="B10" s="337"/>
      <c r="C10" s="412"/>
      <c r="D10" s="244"/>
      <c r="E10" s="244"/>
      <c r="F10" s="244"/>
      <c r="G10" s="244"/>
      <c r="H10" s="434"/>
      <c r="I10" s="245"/>
      <c r="J10" s="245"/>
      <c r="K10" s="337"/>
      <c r="L10" s="249"/>
      <c r="M10" s="250"/>
      <c r="N10" s="98" t="e">
        <f t="shared" ref="N10:N73" si="0">IF(M10&lt;0,0,1-(M10/L10))</f>
        <v>#DIV/0!</v>
      </c>
      <c r="O10" s="319">
        <f>FŐLAP!$E$8</f>
        <v>0</v>
      </c>
      <c r="P10" s="318">
        <f>FŐLAP!$C$10</f>
        <v>0</v>
      </c>
      <c r="Q10" s="318" t="s">
        <v>561</v>
      </c>
    </row>
    <row r="11" spans="1:24" ht="50.1" customHeight="1" x14ac:dyDescent="0.25">
      <c r="A11" s="101" t="s">
        <v>127</v>
      </c>
      <c r="B11" s="337"/>
      <c r="C11" s="412"/>
      <c r="D11" s="244"/>
      <c r="E11" s="244"/>
      <c r="F11" s="244"/>
      <c r="G11" s="244"/>
      <c r="H11" s="434"/>
      <c r="I11" s="245"/>
      <c r="J11" s="245"/>
      <c r="K11" s="337"/>
      <c r="L11" s="249"/>
      <c r="M11" s="250"/>
      <c r="N11" s="98" t="e">
        <f t="shared" si="0"/>
        <v>#DIV/0!</v>
      </c>
      <c r="O11" s="319">
        <f>FŐLAP!$E$8</f>
        <v>0</v>
      </c>
      <c r="P11" s="318">
        <f>FŐLAP!$C$10</f>
        <v>0</v>
      </c>
      <c r="Q11" s="318" t="s">
        <v>561</v>
      </c>
    </row>
    <row r="12" spans="1:24" ht="50.1" customHeight="1" x14ac:dyDescent="0.25">
      <c r="A12" s="100" t="s">
        <v>128</v>
      </c>
      <c r="B12" s="337"/>
      <c r="C12" s="412"/>
      <c r="D12" s="244"/>
      <c r="E12" s="244"/>
      <c r="F12" s="244"/>
      <c r="G12" s="244"/>
      <c r="H12" s="434"/>
      <c r="I12" s="245"/>
      <c r="J12" s="245"/>
      <c r="K12" s="337"/>
      <c r="L12" s="249"/>
      <c r="M12" s="250"/>
      <c r="N12" s="98" t="e">
        <f t="shared" si="0"/>
        <v>#DIV/0!</v>
      </c>
      <c r="O12" s="319">
        <f>FŐLAP!$E$8</f>
        <v>0</v>
      </c>
      <c r="P12" s="318">
        <f>FŐLAP!$C$10</f>
        <v>0</v>
      </c>
      <c r="Q12" s="318" t="s">
        <v>561</v>
      </c>
    </row>
    <row r="13" spans="1:24" ht="50.1" customHeight="1" x14ac:dyDescent="0.25">
      <c r="A13" s="100" t="s">
        <v>129</v>
      </c>
      <c r="B13" s="337"/>
      <c r="C13" s="412"/>
      <c r="D13" s="244"/>
      <c r="E13" s="244"/>
      <c r="F13" s="244"/>
      <c r="G13" s="244"/>
      <c r="H13" s="434"/>
      <c r="I13" s="245"/>
      <c r="J13" s="245"/>
      <c r="K13" s="337"/>
      <c r="L13" s="249"/>
      <c r="M13" s="250"/>
      <c r="N13" s="98" t="e">
        <f t="shared" si="0"/>
        <v>#DIV/0!</v>
      </c>
      <c r="O13" s="319">
        <f>FŐLAP!$E$8</f>
        <v>0</v>
      </c>
      <c r="P13" s="318">
        <f>FŐLAP!$C$10</f>
        <v>0</v>
      </c>
      <c r="Q13" s="318" t="s">
        <v>561</v>
      </c>
    </row>
    <row r="14" spans="1:24" ht="50.1" customHeight="1" x14ac:dyDescent="0.25">
      <c r="A14" s="101" t="s">
        <v>130</v>
      </c>
      <c r="B14" s="337"/>
      <c r="C14" s="412"/>
      <c r="D14" s="244"/>
      <c r="E14" s="244"/>
      <c r="F14" s="244"/>
      <c r="G14" s="244"/>
      <c r="H14" s="434"/>
      <c r="I14" s="245"/>
      <c r="J14" s="245"/>
      <c r="K14" s="337"/>
      <c r="L14" s="249"/>
      <c r="M14" s="250"/>
      <c r="N14" s="98" t="e">
        <f t="shared" si="0"/>
        <v>#DIV/0!</v>
      </c>
      <c r="O14" s="319">
        <f>FŐLAP!$E$8</f>
        <v>0</v>
      </c>
      <c r="P14" s="318">
        <f>FŐLAP!$C$10</f>
        <v>0</v>
      </c>
      <c r="Q14" s="318" t="s">
        <v>561</v>
      </c>
    </row>
    <row r="15" spans="1:24" ht="50.1" customHeight="1" x14ac:dyDescent="0.25">
      <c r="A15" s="100" t="s">
        <v>131</v>
      </c>
      <c r="B15" s="337"/>
      <c r="C15" s="412"/>
      <c r="D15" s="244"/>
      <c r="E15" s="244"/>
      <c r="F15" s="244"/>
      <c r="G15" s="244"/>
      <c r="H15" s="434"/>
      <c r="I15" s="245"/>
      <c r="J15" s="245"/>
      <c r="K15" s="337"/>
      <c r="L15" s="249"/>
      <c r="M15" s="250"/>
      <c r="N15" s="98" t="e">
        <f t="shared" si="0"/>
        <v>#DIV/0!</v>
      </c>
      <c r="O15" s="319">
        <f>FŐLAP!$E$8</f>
        <v>0</v>
      </c>
      <c r="P15" s="318">
        <f>FŐLAP!$C$10</f>
        <v>0</v>
      </c>
      <c r="Q15" s="318" t="s">
        <v>561</v>
      </c>
    </row>
    <row r="16" spans="1:24" ht="50.1" customHeight="1" x14ac:dyDescent="0.25">
      <c r="A16" s="100" t="s">
        <v>132</v>
      </c>
      <c r="B16" s="337"/>
      <c r="C16" s="412"/>
      <c r="D16" s="244"/>
      <c r="E16" s="244"/>
      <c r="F16" s="244"/>
      <c r="G16" s="244"/>
      <c r="H16" s="434"/>
      <c r="I16" s="245"/>
      <c r="J16" s="245"/>
      <c r="K16" s="337"/>
      <c r="L16" s="249"/>
      <c r="M16" s="250"/>
      <c r="N16" s="98" t="e">
        <f t="shared" si="0"/>
        <v>#DIV/0!</v>
      </c>
      <c r="O16" s="319">
        <f>FŐLAP!$E$8</f>
        <v>0</v>
      </c>
      <c r="P16" s="318">
        <f>FŐLAP!$C$10</f>
        <v>0</v>
      </c>
      <c r="Q16" s="318" t="s">
        <v>561</v>
      </c>
    </row>
    <row r="17" spans="1:17" ht="50.1" customHeight="1" x14ac:dyDescent="0.25">
      <c r="A17" s="101" t="s">
        <v>133</v>
      </c>
      <c r="B17" s="337"/>
      <c r="C17" s="412"/>
      <c r="D17" s="244"/>
      <c r="E17" s="244"/>
      <c r="F17" s="244"/>
      <c r="G17" s="244"/>
      <c r="H17" s="434"/>
      <c r="I17" s="245"/>
      <c r="J17" s="245"/>
      <c r="K17" s="337"/>
      <c r="L17" s="249"/>
      <c r="M17" s="250"/>
      <c r="N17" s="98" t="e">
        <f t="shared" si="0"/>
        <v>#DIV/0!</v>
      </c>
      <c r="O17" s="319">
        <f>FŐLAP!$E$8</f>
        <v>0</v>
      </c>
      <c r="P17" s="318">
        <f>FŐLAP!$C$10</f>
        <v>0</v>
      </c>
      <c r="Q17" s="318" t="s">
        <v>561</v>
      </c>
    </row>
    <row r="18" spans="1:17" ht="50.1" customHeight="1" x14ac:dyDescent="0.25">
      <c r="A18" s="100" t="s">
        <v>120</v>
      </c>
      <c r="B18" s="337"/>
      <c r="C18" s="412"/>
      <c r="D18" s="244"/>
      <c r="E18" s="244"/>
      <c r="F18" s="244"/>
      <c r="G18" s="244"/>
      <c r="H18" s="434"/>
      <c r="I18" s="245"/>
      <c r="J18" s="245"/>
      <c r="K18" s="337"/>
      <c r="L18" s="249"/>
      <c r="M18" s="250"/>
      <c r="N18" s="98" t="e">
        <f t="shared" si="0"/>
        <v>#DIV/0!</v>
      </c>
      <c r="O18" s="319">
        <f>FŐLAP!$E$8</f>
        <v>0</v>
      </c>
      <c r="P18" s="318">
        <f>FŐLAP!$C$10</f>
        <v>0</v>
      </c>
      <c r="Q18" s="318" t="s">
        <v>561</v>
      </c>
    </row>
    <row r="19" spans="1:17" ht="50.1" customHeight="1" x14ac:dyDescent="0.25">
      <c r="A19" s="100" t="s">
        <v>134</v>
      </c>
      <c r="B19" s="337"/>
      <c r="C19" s="412"/>
      <c r="D19" s="244"/>
      <c r="E19" s="244"/>
      <c r="F19" s="244"/>
      <c r="G19" s="244"/>
      <c r="H19" s="434"/>
      <c r="I19" s="245"/>
      <c r="J19" s="245"/>
      <c r="K19" s="337"/>
      <c r="L19" s="249"/>
      <c r="M19" s="250"/>
      <c r="N19" s="98" t="e">
        <f t="shared" si="0"/>
        <v>#DIV/0!</v>
      </c>
      <c r="O19" s="319">
        <f>FŐLAP!$E$8</f>
        <v>0</v>
      </c>
      <c r="P19" s="318">
        <f>FŐLAP!$C$10</f>
        <v>0</v>
      </c>
      <c r="Q19" s="318" t="s">
        <v>561</v>
      </c>
    </row>
    <row r="20" spans="1:17" ht="49.5" customHeight="1" x14ac:dyDescent="0.25">
      <c r="A20" s="101" t="s">
        <v>135</v>
      </c>
      <c r="B20" s="337"/>
      <c r="C20" s="412"/>
      <c r="D20" s="244"/>
      <c r="E20" s="244"/>
      <c r="F20" s="244"/>
      <c r="G20" s="244"/>
      <c r="H20" s="434"/>
      <c r="I20" s="245"/>
      <c r="J20" s="245"/>
      <c r="K20" s="337"/>
      <c r="L20" s="249"/>
      <c r="M20" s="250"/>
      <c r="N20" s="98" t="e">
        <f t="shared" si="0"/>
        <v>#DIV/0!</v>
      </c>
      <c r="O20" s="319">
        <f>FŐLAP!$E$8</f>
        <v>0</v>
      </c>
      <c r="P20" s="318">
        <f>FŐLAP!$C$10</f>
        <v>0</v>
      </c>
      <c r="Q20" s="318" t="s">
        <v>561</v>
      </c>
    </row>
    <row r="21" spans="1:17" ht="43.5" customHeight="1" x14ac:dyDescent="0.25">
      <c r="A21" s="100" t="s">
        <v>136</v>
      </c>
      <c r="B21" s="337"/>
      <c r="C21" s="412"/>
      <c r="D21" s="244"/>
      <c r="E21" s="244"/>
      <c r="F21" s="244"/>
      <c r="G21" s="244"/>
      <c r="H21" s="434"/>
      <c r="I21" s="245"/>
      <c r="J21" s="245"/>
      <c r="K21" s="337"/>
      <c r="L21" s="249"/>
      <c r="M21" s="250"/>
      <c r="N21" s="98" t="e">
        <f t="shared" si="0"/>
        <v>#DIV/0!</v>
      </c>
      <c r="O21" s="319">
        <f>FŐLAP!$E$8</f>
        <v>0</v>
      </c>
      <c r="P21" s="318">
        <f>FŐLAP!$C$10</f>
        <v>0</v>
      </c>
      <c r="Q21" s="318" t="s">
        <v>561</v>
      </c>
    </row>
    <row r="22" spans="1:17" ht="50.1" hidden="1" customHeight="1" x14ac:dyDescent="0.25">
      <c r="A22" s="100" t="s">
        <v>137</v>
      </c>
      <c r="B22" s="337"/>
      <c r="C22" s="412"/>
      <c r="D22" s="244"/>
      <c r="E22" s="244"/>
      <c r="F22" s="244"/>
      <c r="G22" s="244"/>
      <c r="H22" s="434"/>
      <c r="I22" s="245"/>
      <c r="J22" s="245"/>
      <c r="K22" s="337"/>
      <c r="L22" s="249"/>
      <c r="M22" s="250"/>
      <c r="N22" s="98" t="e">
        <f t="shared" si="0"/>
        <v>#DIV/0!</v>
      </c>
      <c r="O22" s="319">
        <f>FŐLAP!$E$8</f>
        <v>0</v>
      </c>
      <c r="P22" s="318">
        <f>FŐLAP!$C$10</f>
        <v>0</v>
      </c>
      <c r="Q22" s="318" t="s">
        <v>561</v>
      </c>
    </row>
    <row r="23" spans="1:17" ht="50.1" hidden="1" customHeight="1" x14ac:dyDescent="0.25">
      <c r="A23" s="101" t="s">
        <v>138</v>
      </c>
      <c r="B23" s="337"/>
      <c r="C23" s="412"/>
      <c r="D23" s="244"/>
      <c r="E23" s="244"/>
      <c r="F23" s="244"/>
      <c r="G23" s="244"/>
      <c r="H23" s="434"/>
      <c r="I23" s="245"/>
      <c r="J23" s="245"/>
      <c r="K23" s="337"/>
      <c r="L23" s="249"/>
      <c r="M23" s="250"/>
      <c r="N23" s="98" t="e">
        <f t="shared" si="0"/>
        <v>#DIV/0!</v>
      </c>
      <c r="O23" s="319">
        <f>FŐLAP!$E$8</f>
        <v>0</v>
      </c>
      <c r="P23" s="318">
        <f>FŐLAP!$C$10</f>
        <v>0</v>
      </c>
      <c r="Q23" s="318" t="s">
        <v>561</v>
      </c>
    </row>
    <row r="24" spans="1:17" ht="50.1" hidden="1" customHeight="1" x14ac:dyDescent="0.25">
      <c r="A24" s="100" t="s">
        <v>139</v>
      </c>
      <c r="B24" s="337"/>
      <c r="C24" s="412"/>
      <c r="D24" s="244"/>
      <c r="E24" s="244"/>
      <c r="F24" s="244"/>
      <c r="G24" s="244"/>
      <c r="H24" s="434"/>
      <c r="I24" s="245"/>
      <c r="J24" s="245"/>
      <c r="K24" s="337"/>
      <c r="L24" s="249"/>
      <c r="M24" s="250"/>
      <c r="N24" s="98" t="e">
        <f t="shared" si="0"/>
        <v>#DIV/0!</v>
      </c>
      <c r="O24" s="319">
        <f>FŐLAP!$E$8</f>
        <v>0</v>
      </c>
      <c r="P24" s="318">
        <f>FŐLAP!$C$10</f>
        <v>0</v>
      </c>
      <c r="Q24" s="318" t="s">
        <v>561</v>
      </c>
    </row>
    <row r="25" spans="1:17" ht="50.1" hidden="1" customHeight="1" x14ac:dyDescent="0.25">
      <c r="A25" s="100" t="s">
        <v>140</v>
      </c>
      <c r="B25" s="337"/>
      <c r="C25" s="412"/>
      <c r="D25" s="244"/>
      <c r="E25" s="244"/>
      <c r="F25" s="244"/>
      <c r="G25" s="244"/>
      <c r="H25" s="434"/>
      <c r="I25" s="245"/>
      <c r="J25" s="245"/>
      <c r="K25" s="337"/>
      <c r="L25" s="249"/>
      <c r="M25" s="250"/>
      <c r="N25" s="98" t="e">
        <f t="shared" si="0"/>
        <v>#DIV/0!</v>
      </c>
      <c r="O25" s="319">
        <f>FŐLAP!$E$8</f>
        <v>0</v>
      </c>
      <c r="P25" s="318">
        <f>FŐLAP!$C$10</f>
        <v>0</v>
      </c>
      <c r="Q25" s="318" t="s">
        <v>561</v>
      </c>
    </row>
    <row r="26" spans="1:17" ht="50.1" hidden="1" customHeight="1" x14ac:dyDescent="0.25">
      <c r="A26" s="100" t="s">
        <v>141</v>
      </c>
      <c r="B26" s="337"/>
      <c r="C26" s="412"/>
      <c r="D26" s="244"/>
      <c r="E26" s="244"/>
      <c r="F26" s="244"/>
      <c r="G26" s="244"/>
      <c r="H26" s="434"/>
      <c r="I26" s="245"/>
      <c r="J26" s="245"/>
      <c r="K26" s="337"/>
      <c r="L26" s="249"/>
      <c r="M26" s="250"/>
      <c r="N26" s="98" t="e">
        <f t="shared" si="0"/>
        <v>#DIV/0!</v>
      </c>
      <c r="O26" s="319">
        <f>FŐLAP!$E$8</f>
        <v>0</v>
      </c>
      <c r="P26" s="318">
        <f>FŐLAP!$C$10</f>
        <v>0</v>
      </c>
      <c r="Q26" s="318" t="s">
        <v>561</v>
      </c>
    </row>
    <row r="27" spans="1:17" ht="50.1" hidden="1" customHeight="1" x14ac:dyDescent="0.25">
      <c r="A27" s="100" t="s">
        <v>142</v>
      </c>
      <c r="B27" s="337"/>
      <c r="C27" s="412"/>
      <c r="D27" s="244"/>
      <c r="E27" s="244"/>
      <c r="F27" s="244"/>
      <c r="G27" s="244"/>
      <c r="H27" s="434"/>
      <c r="I27" s="245"/>
      <c r="J27" s="245"/>
      <c r="K27" s="337"/>
      <c r="L27" s="249"/>
      <c r="M27" s="250"/>
      <c r="N27" s="98" t="e">
        <f t="shared" si="0"/>
        <v>#DIV/0!</v>
      </c>
      <c r="O27" s="319">
        <f>FŐLAP!$E$8</f>
        <v>0</v>
      </c>
      <c r="P27" s="318">
        <f>FŐLAP!$C$10</f>
        <v>0</v>
      </c>
      <c r="Q27" s="318" t="s">
        <v>561</v>
      </c>
    </row>
    <row r="28" spans="1:17" ht="50.1" hidden="1" customHeight="1" x14ac:dyDescent="0.25">
      <c r="A28" s="101" t="s">
        <v>121</v>
      </c>
      <c r="B28" s="337"/>
      <c r="C28" s="412"/>
      <c r="D28" s="244"/>
      <c r="E28" s="244"/>
      <c r="F28" s="244"/>
      <c r="G28" s="244"/>
      <c r="H28" s="434"/>
      <c r="I28" s="245"/>
      <c r="J28" s="245"/>
      <c r="K28" s="337"/>
      <c r="L28" s="249"/>
      <c r="M28" s="250"/>
      <c r="N28" s="98" t="e">
        <f t="shared" si="0"/>
        <v>#DIV/0!</v>
      </c>
      <c r="O28" s="319">
        <f>FŐLAP!$E$8</f>
        <v>0</v>
      </c>
      <c r="P28" s="318">
        <f>FŐLAP!$C$10</f>
        <v>0</v>
      </c>
      <c r="Q28" s="318" t="s">
        <v>561</v>
      </c>
    </row>
    <row r="29" spans="1:17" ht="50.1" hidden="1" customHeight="1" x14ac:dyDescent="0.25">
      <c r="A29" s="100" t="s">
        <v>143</v>
      </c>
      <c r="B29" s="337"/>
      <c r="C29" s="412"/>
      <c r="D29" s="244"/>
      <c r="E29" s="244"/>
      <c r="F29" s="244"/>
      <c r="G29" s="244"/>
      <c r="H29" s="434"/>
      <c r="I29" s="245"/>
      <c r="J29" s="245"/>
      <c r="K29" s="337"/>
      <c r="L29" s="249"/>
      <c r="M29" s="250"/>
      <c r="N29" s="98" t="e">
        <f t="shared" si="0"/>
        <v>#DIV/0!</v>
      </c>
      <c r="O29" s="319">
        <f>FŐLAP!$E$8</f>
        <v>0</v>
      </c>
      <c r="P29" s="318">
        <f>FŐLAP!$C$10</f>
        <v>0</v>
      </c>
      <c r="Q29" s="318" t="s">
        <v>561</v>
      </c>
    </row>
    <row r="30" spans="1:17" ht="50.1" hidden="1" customHeight="1" x14ac:dyDescent="0.25">
      <c r="A30" s="100" t="s">
        <v>144</v>
      </c>
      <c r="B30" s="337"/>
      <c r="C30" s="412"/>
      <c r="D30" s="244"/>
      <c r="E30" s="244"/>
      <c r="F30" s="244"/>
      <c r="G30" s="244"/>
      <c r="H30" s="434"/>
      <c r="I30" s="245"/>
      <c r="J30" s="245"/>
      <c r="K30" s="337"/>
      <c r="L30" s="249"/>
      <c r="M30" s="250"/>
      <c r="N30" s="98" t="e">
        <f t="shared" si="0"/>
        <v>#DIV/0!</v>
      </c>
      <c r="O30" s="319">
        <f>FŐLAP!$E$8</f>
        <v>0</v>
      </c>
      <c r="P30" s="318">
        <f>FŐLAP!$C$10</f>
        <v>0</v>
      </c>
      <c r="Q30" s="318" t="s">
        <v>561</v>
      </c>
    </row>
    <row r="31" spans="1:17" ht="50.1" hidden="1" customHeight="1" x14ac:dyDescent="0.25">
      <c r="A31" s="101" t="s">
        <v>145</v>
      </c>
      <c r="B31" s="337"/>
      <c r="C31" s="413"/>
      <c r="D31" s="244"/>
      <c r="E31" s="244"/>
      <c r="F31" s="244"/>
      <c r="G31" s="244"/>
      <c r="H31" s="434"/>
      <c r="I31" s="245"/>
      <c r="J31" s="245"/>
      <c r="K31" s="337"/>
      <c r="L31" s="249"/>
      <c r="M31" s="250"/>
      <c r="N31" s="98" t="e">
        <f t="shared" si="0"/>
        <v>#DIV/0!</v>
      </c>
      <c r="O31" s="319">
        <f>FŐLAP!$E$8</f>
        <v>0</v>
      </c>
      <c r="P31" s="318">
        <f>FŐLAP!$C$10</f>
        <v>0</v>
      </c>
      <c r="Q31" s="318" t="s">
        <v>561</v>
      </c>
    </row>
    <row r="32" spans="1:17" ht="50.1" hidden="1" customHeight="1" x14ac:dyDescent="0.25">
      <c r="A32" s="100" t="s">
        <v>146</v>
      </c>
      <c r="B32" s="337"/>
      <c r="C32" s="413"/>
      <c r="D32" s="244"/>
      <c r="E32" s="244"/>
      <c r="F32" s="244"/>
      <c r="G32" s="244"/>
      <c r="H32" s="434"/>
      <c r="I32" s="245"/>
      <c r="J32" s="245"/>
      <c r="K32" s="337"/>
      <c r="L32" s="249"/>
      <c r="M32" s="250"/>
      <c r="N32" s="98" t="e">
        <f t="shared" si="0"/>
        <v>#DIV/0!</v>
      </c>
      <c r="O32" s="319">
        <f>FŐLAP!$E$8</f>
        <v>0</v>
      </c>
      <c r="P32" s="318">
        <f>FŐLAP!$C$10</f>
        <v>0</v>
      </c>
      <c r="Q32" s="318" t="s">
        <v>561</v>
      </c>
    </row>
    <row r="33" spans="1:17" ht="50.1" hidden="1" customHeight="1" x14ac:dyDescent="0.25">
      <c r="A33" s="100" t="s">
        <v>147</v>
      </c>
      <c r="B33" s="337"/>
      <c r="C33" s="413"/>
      <c r="D33" s="244"/>
      <c r="E33" s="244"/>
      <c r="F33" s="244"/>
      <c r="G33" s="244"/>
      <c r="H33" s="434"/>
      <c r="I33" s="245"/>
      <c r="J33" s="245"/>
      <c r="K33" s="337"/>
      <c r="L33" s="249"/>
      <c r="M33" s="250"/>
      <c r="N33" s="98" t="e">
        <f t="shared" si="0"/>
        <v>#DIV/0!</v>
      </c>
      <c r="O33" s="319">
        <f>FŐLAP!$E$8</f>
        <v>0</v>
      </c>
      <c r="P33" s="318">
        <f>FŐLAP!$C$10</f>
        <v>0</v>
      </c>
      <c r="Q33" s="318" t="s">
        <v>561</v>
      </c>
    </row>
    <row r="34" spans="1:17" ht="50.1" hidden="1" customHeight="1" x14ac:dyDescent="0.25">
      <c r="A34" s="101" t="s">
        <v>148</v>
      </c>
      <c r="B34" s="337"/>
      <c r="C34" s="413"/>
      <c r="D34" s="244"/>
      <c r="E34" s="244"/>
      <c r="F34" s="244"/>
      <c r="G34" s="244"/>
      <c r="H34" s="434"/>
      <c r="I34" s="245"/>
      <c r="J34" s="245"/>
      <c r="K34" s="337"/>
      <c r="L34" s="249"/>
      <c r="M34" s="250"/>
      <c r="N34" s="98" t="e">
        <f t="shared" si="0"/>
        <v>#DIV/0!</v>
      </c>
      <c r="O34" s="319">
        <f>FŐLAP!$E$8</f>
        <v>0</v>
      </c>
      <c r="P34" s="318">
        <f>FŐLAP!$C$10</f>
        <v>0</v>
      </c>
      <c r="Q34" s="318" t="s">
        <v>561</v>
      </c>
    </row>
    <row r="35" spans="1:17" ht="50.1" hidden="1" customHeight="1" x14ac:dyDescent="0.25">
      <c r="A35" s="100" t="s">
        <v>149</v>
      </c>
      <c r="B35" s="337"/>
      <c r="C35" s="413"/>
      <c r="D35" s="244"/>
      <c r="E35" s="244"/>
      <c r="F35" s="244"/>
      <c r="G35" s="244"/>
      <c r="H35" s="434"/>
      <c r="I35" s="245"/>
      <c r="J35" s="245"/>
      <c r="K35" s="337"/>
      <c r="L35" s="249"/>
      <c r="M35" s="250"/>
      <c r="N35" s="98" t="e">
        <f t="shared" si="0"/>
        <v>#DIV/0!</v>
      </c>
      <c r="O35" s="319">
        <f>FŐLAP!$E$8</f>
        <v>0</v>
      </c>
      <c r="P35" s="318">
        <f>FŐLAP!$C$10</f>
        <v>0</v>
      </c>
      <c r="Q35" s="318" t="s">
        <v>561</v>
      </c>
    </row>
    <row r="36" spans="1:17" ht="50.1" hidden="1" customHeight="1" x14ac:dyDescent="0.25">
      <c r="A36" s="100" t="s">
        <v>150</v>
      </c>
      <c r="B36" s="337"/>
      <c r="C36" s="413"/>
      <c r="D36" s="244"/>
      <c r="E36" s="244"/>
      <c r="F36" s="244"/>
      <c r="G36" s="244"/>
      <c r="H36" s="434"/>
      <c r="I36" s="245"/>
      <c r="J36" s="245"/>
      <c r="K36" s="337"/>
      <c r="L36" s="249"/>
      <c r="M36" s="250"/>
      <c r="N36" s="98" t="e">
        <f t="shared" si="0"/>
        <v>#DIV/0!</v>
      </c>
      <c r="O36" s="319">
        <f>FŐLAP!$E$8</f>
        <v>0</v>
      </c>
      <c r="P36" s="318">
        <f>FŐLAP!$C$10</f>
        <v>0</v>
      </c>
      <c r="Q36" s="318" t="s">
        <v>561</v>
      </c>
    </row>
    <row r="37" spans="1:17" ht="50.1" hidden="1" customHeight="1" collapsed="1" x14ac:dyDescent="0.25">
      <c r="A37" s="101" t="s">
        <v>151</v>
      </c>
      <c r="B37" s="337"/>
      <c r="C37" s="413"/>
      <c r="D37" s="244"/>
      <c r="E37" s="244"/>
      <c r="F37" s="244"/>
      <c r="G37" s="244"/>
      <c r="H37" s="434"/>
      <c r="I37" s="245"/>
      <c r="J37" s="245"/>
      <c r="K37" s="337"/>
      <c r="L37" s="249"/>
      <c r="M37" s="250"/>
      <c r="N37" s="98" t="e">
        <f t="shared" si="0"/>
        <v>#DIV/0!</v>
      </c>
      <c r="O37" s="319">
        <f>FŐLAP!$E$8</f>
        <v>0</v>
      </c>
      <c r="P37" s="318">
        <f>FŐLAP!$C$10</f>
        <v>0</v>
      </c>
      <c r="Q37" s="318" t="s">
        <v>561</v>
      </c>
    </row>
    <row r="38" spans="1:17" ht="50.1" hidden="1" customHeight="1" x14ac:dyDescent="0.25">
      <c r="A38" s="100" t="s">
        <v>152</v>
      </c>
      <c r="B38" s="337"/>
      <c r="C38" s="413"/>
      <c r="D38" s="244"/>
      <c r="E38" s="244"/>
      <c r="F38" s="244"/>
      <c r="G38" s="244"/>
      <c r="H38" s="434"/>
      <c r="I38" s="245"/>
      <c r="J38" s="245"/>
      <c r="K38" s="337"/>
      <c r="L38" s="249"/>
      <c r="M38" s="250"/>
      <c r="N38" s="98" t="e">
        <f t="shared" si="0"/>
        <v>#DIV/0!</v>
      </c>
      <c r="O38" s="319">
        <f>FŐLAP!$E$8</f>
        <v>0</v>
      </c>
      <c r="P38" s="318">
        <f>FŐLAP!$C$10</f>
        <v>0</v>
      </c>
      <c r="Q38" s="318" t="s">
        <v>561</v>
      </c>
    </row>
    <row r="39" spans="1:17" ht="50.1" hidden="1" customHeight="1" x14ac:dyDescent="0.25">
      <c r="A39" s="100" t="s">
        <v>153</v>
      </c>
      <c r="B39" s="337"/>
      <c r="C39" s="413"/>
      <c r="D39" s="244"/>
      <c r="E39" s="244"/>
      <c r="F39" s="244"/>
      <c r="G39" s="244"/>
      <c r="H39" s="434"/>
      <c r="I39" s="245"/>
      <c r="J39" s="245"/>
      <c r="K39" s="337"/>
      <c r="L39" s="249"/>
      <c r="M39" s="250"/>
      <c r="N39" s="98" t="e">
        <f t="shared" si="0"/>
        <v>#DIV/0!</v>
      </c>
      <c r="O39" s="319">
        <f>FŐLAP!$E$8</f>
        <v>0</v>
      </c>
      <c r="P39" s="318">
        <f>FŐLAP!$C$10</f>
        <v>0</v>
      </c>
      <c r="Q39" s="318" t="s">
        <v>561</v>
      </c>
    </row>
    <row r="40" spans="1:17" ht="50.1" hidden="1" customHeight="1" x14ac:dyDescent="0.25">
      <c r="A40" s="101" t="s">
        <v>154</v>
      </c>
      <c r="B40" s="337"/>
      <c r="C40" s="413"/>
      <c r="D40" s="244"/>
      <c r="E40" s="244"/>
      <c r="F40" s="244"/>
      <c r="G40" s="244"/>
      <c r="H40" s="434"/>
      <c r="I40" s="245"/>
      <c r="J40" s="245"/>
      <c r="K40" s="337"/>
      <c r="L40" s="249"/>
      <c r="M40" s="250"/>
      <c r="N40" s="98" t="e">
        <f t="shared" si="0"/>
        <v>#DIV/0!</v>
      </c>
      <c r="O40" s="319">
        <f>FŐLAP!$E$8</f>
        <v>0</v>
      </c>
      <c r="P40" s="318">
        <f>FŐLAP!$C$10</f>
        <v>0</v>
      </c>
      <c r="Q40" s="318" t="s">
        <v>561</v>
      </c>
    </row>
    <row r="41" spans="1:17" ht="50.1" hidden="1" customHeight="1" x14ac:dyDescent="0.25">
      <c r="A41" s="100" t="s">
        <v>155</v>
      </c>
      <c r="B41" s="337"/>
      <c r="C41" s="413"/>
      <c r="D41" s="244"/>
      <c r="E41" s="244"/>
      <c r="F41" s="244"/>
      <c r="G41" s="244"/>
      <c r="H41" s="434"/>
      <c r="I41" s="245"/>
      <c r="J41" s="245"/>
      <c r="K41" s="337"/>
      <c r="L41" s="249"/>
      <c r="M41" s="250"/>
      <c r="N41" s="98" t="e">
        <f t="shared" si="0"/>
        <v>#DIV/0!</v>
      </c>
      <c r="O41" s="319">
        <f>FŐLAP!$E$8</f>
        <v>0</v>
      </c>
      <c r="P41" s="318">
        <f>FŐLAP!$C$10</f>
        <v>0</v>
      </c>
      <c r="Q41" s="318" t="s">
        <v>561</v>
      </c>
    </row>
    <row r="42" spans="1:17" ht="50.1" hidden="1" customHeight="1" x14ac:dyDescent="0.25">
      <c r="A42" s="100" t="s">
        <v>156</v>
      </c>
      <c r="B42" s="337"/>
      <c r="C42" s="413"/>
      <c r="D42" s="244"/>
      <c r="E42" s="244"/>
      <c r="F42" s="244"/>
      <c r="G42" s="244"/>
      <c r="H42" s="434"/>
      <c r="I42" s="245"/>
      <c r="J42" s="245"/>
      <c r="K42" s="337"/>
      <c r="L42" s="249"/>
      <c r="M42" s="250"/>
      <c r="N42" s="98" t="e">
        <f t="shared" si="0"/>
        <v>#DIV/0!</v>
      </c>
      <c r="O42" s="319">
        <f>FŐLAP!$E$8</f>
        <v>0</v>
      </c>
      <c r="P42" s="318">
        <f>FŐLAP!$C$10</f>
        <v>0</v>
      </c>
      <c r="Q42" s="318" t="s">
        <v>561</v>
      </c>
    </row>
    <row r="43" spans="1:17" ht="50.1" hidden="1" customHeight="1" x14ac:dyDescent="0.25">
      <c r="A43" s="100" t="s">
        <v>157</v>
      </c>
      <c r="B43" s="337"/>
      <c r="C43" s="413"/>
      <c r="D43" s="244"/>
      <c r="E43" s="244"/>
      <c r="F43" s="244"/>
      <c r="G43" s="244"/>
      <c r="H43" s="434"/>
      <c r="I43" s="245"/>
      <c r="J43" s="245"/>
      <c r="K43" s="337"/>
      <c r="L43" s="249"/>
      <c r="M43" s="250"/>
      <c r="N43" s="98" t="e">
        <f t="shared" si="0"/>
        <v>#DIV/0!</v>
      </c>
      <c r="O43" s="319">
        <f>FŐLAP!$E$8</f>
        <v>0</v>
      </c>
      <c r="P43" s="318">
        <f>FŐLAP!$C$10</f>
        <v>0</v>
      </c>
      <c r="Q43" s="318" t="s">
        <v>561</v>
      </c>
    </row>
    <row r="44" spans="1:17" ht="50.1" hidden="1" customHeight="1" x14ac:dyDescent="0.25">
      <c r="A44" s="100" t="s">
        <v>158</v>
      </c>
      <c r="B44" s="337"/>
      <c r="C44" s="413"/>
      <c r="D44" s="244"/>
      <c r="E44" s="244"/>
      <c r="F44" s="244"/>
      <c r="G44" s="244"/>
      <c r="H44" s="434"/>
      <c r="I44" s="245"/>
      <c r="J44" s="245"/>
      <c r="K44" s="337"/>
      <c r="L44" s="249"/>
      <c r="M44" s="250"/>
      <c r="N44" s="98" t="e">
        <f t="shared" si="0"/>
        <v>#DIV/0!</v>
      </c>
      <c r="O44" s="319">
        <f>FŐLAP!$E$8</f>
        <v>0</v>
      </c>
      <c r="P44" s="318">
        <f>FŐLAP!$C$10</f>
        <v>0</v>
      </c>
      <c r="Q44" s="318" t="s">
        <v>561</v>
      </c>
    </row>
    <row r="45" spans="1:17" ht="50.1" hidden="1" customHeight="1" x14ac:dyDescent="0.25">
      <c r="A45" s="101" t="s">
        <v>159</v>
      </c>
      <c r="B45" s="337"/>
      <c r="C45" s="413"/>
      <c r="D45" s="244"/>
      <c r="E45" s="244"/>
      <c r="F45" s="244"/>
      <c r="G45" s="244"/>
      <c r="H45" s="434"/>
      <c r="I45" s="245"/>
      <c r="J45" s="245"/>
      <c r="K45" s="337"/>
      <c r="L45" s="249"/>
      <c r="M45" s="250"/>
      <c r="N45" s="98" t="e">
        <f t="shared" si="0"/>
        <v>#DIV/0!</v>
      </c>
      <c r="O45" s="319">
        <f>FŐLAP!$E$8</f>
        <v>0</v>
      </c>
      <c r="P45" s="318">
        <f>FŐLAP!$C$10</f>
        <v>0</v>
      </c>
      <c r="Q45" s="318" t="s">
        <v>561</v>
      </c>
    </row>
    <row r="46" spans="1:17" ht="50.1" hidden="1" customHeight="1" x14ac:dyDescent="0.25">
      <c r="A46" s="100" t="s">
        <v>160</v>
      </c>
      <c r="B46" s="337"/>
      <c r="C46" s="413"/>
      <c r="D46" s="244"/>
      <c r="E46" s="244"/>
      <c r="F46" s="244"/>
      <c r="G46" s="244"/>
      <c r="H46" s="434"/>
      <c r="I46" s="245"/>
      <c r="J46" s="245"/>
      <c r="K46" s="337"/>
      <c r="L46" s="249"/>
      <c r="M46" s="250"/>
      <c r="N46" s="98" t="e">
        <f t="shared" si="0"/>
        <v>#DIV/0!</v>
      </c>
      <c r="O46" s="319">
        <f>FŐLAP!$E$8</f>
        <v>0</v>
      </c>
      <c r="P46" s="318">
        <f>FŐLAP!$C$10</f>
        <v>0</v>
      </c>
      <c r="Q46" s="318" t="s">
        <v>561</v>
      </c>
    </row>
    <row r="47" spans="1:17" ht="50.1" hidden="1" customHeight="1" x14ac:dyDescent="0.25">
      <c r="A47" s="100" t="s">
        <v>161</v>
      </c>
      <c r="B47" s="337"/>
      <c r="C47" s="413"/>
      <c r="D47" s="244"/>
      <c r="E47" s="244"/>
      <c r="F47" s="244"/>
      <c r="G47" s="244"/>
      <c r="H47" s="434"/>
      <c r="I47" s="245"/>
      <c r="J47" s="245"/>
      <c r="K47" s="337"/>
      <c r="L47" s="249"/>
      <c r="M47" s="250"/>
      <c r="N47" s="98" t="e">
        <f t="shared" si="0"/>
        <v>#DIV/0!</v>
      </c>
      <c r="O47" s="319">
        <f>FŐLAP!$E$8</f>
        <v>0</v>
      </c>
      <c r="P47" s="318">
        <f>FŐLAP!$C$10</f>
        <v>0</v>
      </c>
      <c r="Q47" s="318" t="s">
        <v>561</v>
      </c>
    </row>
    <row r="48" spans="1:17" ht="50.1" hidden="1" customHeight="1" collapsed="1" x14ac:dyDescent="0.25">
      <c r="A48" s="101" t="s">
        <v>162</v>
      </c>
      <c r="B48" s="337"/>
      <c r="C48" s="413"/>
      <c r="D48" s="244"/>
      <c r="E48" s="244"/>
      <c r="F48" s="244"/>
      <c r="G48" s="244"/>
      <c r="H48" s="434"/>
      <c r="I48" s="245"/>
      <c r="J48" s="245"/>
      <c r="K48" s="337"/>
      <c r="L48" s="249"/>
      <c r="M48" s="250"/>
      <c r="N48" s="98" t="e">
        <f t="shared" si="0"/>
        <v>#DIV/0!</v>
      </c>
      <c r="O48" s="319">
        <f>FŐLAP!$E$8</f>
        <v>0</v>
      </c>
      <c r="P48" s="318">
        <f>FŐLAP!$C$10</f>
        <v>0</v>
      </c>
      <c r="Q48" s="318" t="s">
        <v>561</v>
      </c>
    </row>
    <row r="49" spans="1:17" ht="50.1" hidden="1" customHeight="1" x14ac:dyDescent="0.25">
      <c r="A49" s="100" t="s">
        <v>163</v>
      </c>
      <c r="B49" s="337"/>
      <c r="C49" s="413"/>
      <c r="D49" s="244"/>
      <c r="E49" s="244"/>
      <c r="F49" s="244"/>
      <c r="G49" s="244"/>
      <c r="H49" s="434"/>
      <c r="I49" s="245"/>
      <c r="J49" s="245"/>
      <c r="K49" s="337"/>
      <c r="L49" s="249"/>
      <c r="M49" s="250"/>
      <c r="N49" s="98" t="e">
        <f t="shared" si="0"/>
        <v>#DIV/0!</v>
      </c>
      <c r="O49" s="319">
        <f>FŐLAP!$E$8</f>
        <v>0</v>
      </c>
      <c r="P49" s="318">
        <f>FŐLAP!$C$10</f>
        <v>0</v>
      </c>
      <c r="Q49" s="318" t="s">
        <v>561</v>
      </c>
    </row>
    <row r="50" spans="1:17" ht="50.1" hidden="1" customHeight="1" x14ac:dyDescent="0.25">
      <c r="A50" s="100" t="s">
        <v>164</v>
      </c>
      <c r="B50" s="337"/>
      <c r="C50" s="413"/>
      <c r="D50" s="244"/>
      <c r="E50" s="244"/>
      <c r="F50" s="244"/>
      <c r="G50" s="244"/>
      <c r="H50" s="434"/>
      <c r="I50" s="245"/>
      <c r="J50" s="245"/>
      <c r="K50" s="337"/>
      <c r="L50" s="249"/>
      <c r="M50" s="250"/>
      <c r="N50" s="98" t="e">
        <f t="shared" si="0"/>
        <v>#DIV/0!</v>
      </c>
      <c r="O50" s="319">
        <f>FŐLAP!$E$8</f>
        <v>0</v>
      </c>
      <c r="P50" s="318">
        <f>FŐLAP!$C$10</f>
        <v>0</v>
      </c>
      <c r="Q50" s="318" t="s">
        <v>561</v>
      </c>
    </row>
    <row r="51" spans="1:17" ht="50.1" hidden="1" customHeight="1" x14ac:dyDescent="0.25">
      <c r="A51" s="101" t="s">
        <v>165</v>
      </c>
      <c r="B51" s="337"/>
      <c r="C51" s="413"/>
      <c r="D51" s="244"/>
      <c r="E51" s="244"/>
      <c r="F51" s="244"/>
      <c r="G51" s="244"/>
      <c r="H51" s="434"/>
      <c r="I51" s="245"/>
      <c r="J51" s="245"/>
      <c r="K51" s="337"/>
      <c r="L51" s="249"/>
      <c r="M51" s="250"/>
      <c r="N51" s="98" t="e">
        <f t="shared" si="0"/>
        <v>#DIV/0!</v>
      </c>
      <c r="O51" s="319">
        <f>FŐLAP!$E$8</f>
        <v>0</v>
      </c>
      <c r="P51" s="318">
        <f>FŐLAP!$C$10</f>
        <v>0</v>
      </c>
      <c r="Q51" s="318" t="s">
        <v>561</v>
      </c>
    </row>
    <row r="52" spans="1:17" ht="50.1" hidden="1" customHeight="1" x14ac:dyDescent="0.25">
      <c r="A52" s="100" t="s">
        <v>166</v>
      </c>
      <c r="B52" s="337"/>
      <c r="C52" s="413"/>
      <c r="D52" s="244"/>
      <c r="E52" s="244"/>
      <c r="F52" s="244"/>
      <c r="G52" s="244"/>
      <c r="H52" s="434"/>
      <c r="I52" s="245"/>
      <c r="J52" s="245"/>
      <c r="K52" s="337"/>
      <c r="L52" s="249"/>
      <c r="M52" s="250"/>
      <c r="N52" s="98" t="e">
        <f t="shared" si="0"/>
        <v>#DIV/0!</v>
      </c>
      <c r="O52" s="319">
        <f>FŐLAP!$E$8</f>
        <v>0</v>
      </c>
      <c r="P52" s="318">
        <f>FŐLAP!$C$10</f>
        <v>0</v>
      </c>
      <c r="Q52" s="318" t="s">
        <v>561</v>
      </c>
    </row>
    <row r="53" spans="1:17" ht="50.1" hidden="1" customHeight="1" x14ac:dyDescent="0.25">
      <c r="A53" s="100" t="s">
        <v>167</v>
      </c>
      <c r="B53" s="337"/>
      <c r="C53" s="413"/>
      <c r="D53" s="244"/>
      <c r="E53" s="244"/>
      <c r="F53" s="244"/>
      <c r="G53" s="244"/>
      <c r="H53" s="434"/>
      <c r="I53" s="245"/>
      <c r="J53" s="245"/>
      <c r="K53" s="337"/>
      <c r="L53" s="249"/>
      <c r="M53" s="250"/>
      <c r="N53" s="98" t="e">
        <f t="shared" si="0"/>
        <v>#DIV/0!</v>
      </c>
      <c r="O53" s="319">
        <f>FŐLAP!$E$8</f>
        <v>0</v>
      </c>
      <c r="P53" s="318">
        <f>FŐLAP!$C$10</f>
        <v>0</v>
      </c>
      <c r="Q53" s="318" t="s">
        <v>561</v>
      </c>
    </row>
    <row r="54" spans="1:17" ht="50.1" hidden="1" customHeight="1" x14ac:dyDescent="0.25">
      <c r="A54" s="101" t="s">
        <v>168</v>
      </c>
      <c r="B54" s="337"/>
      <c r="C54" s="413"/>
      <c r="D54" s="244"/>
      <c r="E54" s="244"/>
      <c r="F54" s="244"/>
      <c r="G54" s="244"/>
      <c r="H54" s="434"/>
      <c r="I54" s="245"/>
      <c r="J54" s="245"/>
      <c r="K54" s="337"/>
      <c r="L54" s="249"/>
      <c r="M54" s="250"/>
      <c r="N54" s="98" t="e">
        <f t="shared" si="0"/>
        <v>#DIV/0!</v>
      </c>
      <c r="O54" s="319">
        <f>FŐLAP!$E$8</f>
        <v>0</v>
      </c>
      <c r="P54" s="318">
        <f>FŐLAP!$C$10</f>
        <v>0</v>
      </c>
      <c r="Q54" s="318" t="s">
        <v>561</v>
      </c>
    </row>
    <row r="55" spans="1:17" ht="50.1" hidden="1" customHeight="1" x14ac:dyDescent="0.25">
      <c r="A55" s="100" t="s">
        <v>169</v>
      </c>
      <c r="B55" s="337"/>
      <c r="C55" s="413"/>
      <c r="D55" s="244"/>
      <c r="E55" s="244"/>
      <c r="F55" s="244"/>
      <c r="G55" s="244"/>
      <c r="H55" s="434"/>
      <c r="I55" s="245"/>
      <c r="J55" s="245"/>
      <c r="K55" s="337"/>
      <c r="L55" s="249"/>
      <c r="M55" s="250"/>
      <c r="N55" s="98" t="e">
        <f t="shared" si="0"/>
        <v>#DIV/0!</v>
      </c>
      <c r="O55" s="319">
        <f>FŐLAP!$E$8</f>
        <v>0</v>
      </c>
      <c r="P55" s="318">
        <f>FŐLAP!$C$10</f>
        <v>0</v>
      </c>
      <c r="Q55" s="318" t="s">
        <v>561</v>
      </c>
    </row>
    <row r="56" spans="1:17" ht="50.1" hidden="1" customHeight="1" x14ac:dyDescent="0.25">
      <c r="A56" s="100" t="s">
        <v>170</v>
      </c>
      <c r="B56" s="337"/>
      <c r="C56" s="413"/>
      <c r="D56" s="244"/>
      <c r="E56" s="244"/>
      <c r="F56" s="244"/>
      <c r="G56" s="244"/>
      <c r="H56" s="434"/>
      <c r="I56" s="245"/>
      <c r="J56" s="245"/>
      <c r="K56" s="337"/>
      <c r="L56" s="249"/>
      <c r="M56" s="250"/>
      <c r="N56" s="98" t="e">
        <f t="shared" si="0"/>
        <v>#DIV/0!</v>
      </c>
      <c r="O56" s="319">
        <f>FŐLAP!$E$8</f>
        <v>0</v>
      </c>
      <c r="P56" s="318">
        <f>FŐLAP!$C$10</f>
        <v>0</v>
      </c>
      <c r="Q56" s="318" t="s">
        <v>561</v>
      </c>
    </row>
    <row r="57" spans="1:17" ht="50.1" hidden="1" customHeight="1" x14ac:dyDescent="0.25">
      <c r="A57" s="101" t="s">
        <v>171</v>
      </c>
      <c r="B57" s="337"/>
      <c r="C57" s="413"/>
      <c r="D57" s="244"/>
      <c r="E57" s="244"/>
      <c r="F57" s="244"/>
      <c r="G57" s="244"/>
      <c r="H57" s="434"/>
      <c r="I57" s="245"/>
      <c r="J57" s="245"/>
      <c r="K57" s="337"/>
      <c r="L57" s="249"/>
      <c r="M57" s="250"/>
      <c r="N57" s="98" t="e">
        <f t="shared" si="0"/>
        <v>#DIV/0!</v>
      </c>
      <c r="O57" s="319">
        <f>FŐLAP!$E$8</f>
        <v>0</v>
      </c>
      <c r="P57" s="318">
        <f>FŐLAP!$C$10</f>
        <v>0</v>
      </c>
      <c r="Q57" s="318" t="s">
        <v>561</v>
      </c>
    </row>
    <row r="58" spans="1:17" ht="50.1" hidden="1" customHeight="1" x14ac:dyDescent="0.25">
      <c r="A58" s="100" t="s">
        <v>172</v>
      </c>
      <c r="B58" s="337"/>
      <c r="C58" s="413"/>
      <c r="D58" s="244"/>
      <c r="E58" s="244"/>
      <c r="F58" s="244"/>
      <c r="G58" s="244"/>
      <c r="H58" s="434"/>
      <c r="I58" s="245"/>
      <c r="J58" s="245"/>
      <c r="K58" s="337"/>
      <c r="L58" s="249"/>
      <c r="M58" s="250"/>
      <c r="N58" s="98" t="e">
        <f t="shared" si="0"/>
        <v>#DIV/0!</v>
      </c>
      <c r="O58" s="319">
        <f>FŐLAP!$E$8</f>
        <v>0</v>
      </c>
      <c r="P58" s="318">
        <f>FŐLAP!$C$10</f>
        <v>0</v>
      </c>
      <c r="Q58" s="318" t="s">
        <v>561</v>
      </c>
    </row>
    <row r="59" spans="1:17" ht="50.1" hidden="1" customHeight="1" collapsed="1" x14ac:dyDescent="0.25">
      <c r="A59" s="100" t="s">
        <v>173</v>
      </c>
      <c r="B59" s="337"/>
      <c r="C59" s="413"/>
      <c r="D59" s="244"/>
      <c r="E59" s="244"/>
      <c r="F59" s="244"/>
      <c r="G59" s="244"/>
      <c r="H59" s="434"/>
      <c r="I59" s="245"/>
      <c r="J59" s="245"/>
      <c r="K59" s="337"/>
      <c r="L59" s="249"/>
      <c r="M59" s="250"/>
      <c r="N59" s="98" t="e">
        <f t="shared" si="0"/>
        <v>#DIV/0!</v>
      </c>
      <c r="O59" s="319">
        <f>FŐLAP!$E$8</f>
        <v>0</v>
      </c>
      <c r="P59" s="318">
        <f>FŐLAP!$C$10</f>
        <v>0</v>
      </c>
      <c r="Q59" s="318" t="s">
        <v>561</v>
      </c>
    </row>
    <row r="60" spans="1:17" ht="50.1" hidden="1" customHeight="1" x14ac:dyDescent="0.25">
      <c r="A60" s="100" t="s">
        <v>174</v>
      </c>
      <c r="B60" s="337"/>
      <c r="C60" s="413"/>
      <c r="D60" s="244"/>
      <c r="E60" s="244"/>
      <c r="F60" s="244"/>
      <c r="G60" s="244"/>
      <c r="H60" s="434"/>
      <c r="I60" s="245"/>
      <c r="J60" s="245"/>
      <c r="K60" s="337"/>
      <c r="L60" s="249"/>
      <c r="M60" s="250"/>
      <c r="N60" s="98" t="e">
        <f t="shared" si="0"/>
        <v>#DIV/0!</v>
      </c>
      <c r="O60" s="319">
        <f>FŐLAP!$E$8</f>
        <v>0</v>
      </c>
      <c r="P60" s="318">
        <f>FŐLAP!$C$10</f>
        <v>0</v>
      </c>
      <c r="Q60" s="318" t="s">
        <v>561</v>
      </c>
    </row>
    <row r="61" spans="1:17" ht="50.1" hidden="1" customHeight="1" x14ac:dyDescent="0.25">
      <c r="A61" s="100" t="s">
        <v>175</v>
      </c>
      <c r="B61" s="337"/>
      <c r="C61" s="413"/>
      <c r="D61" s="244"/>
      <c r="E61" s="244"/>
      <c r="F61" s="244"/>
      <c r="G61" s="244"/>
      <c r="H61" s="434"/>
      <c r="I61" s="245"/>
      <c r="J61" s="245"/>
      <c r="K61" s="337"/>
      <c r="L61" s="249"/>
      <c r="M61" s="250"/>
      <c r="N61" s="98" t="e">
        <f t="shared" si="0"/>
        <v>#DIV/0!</v>
      </c>
      <c r="O61" s="319">
        <f>FŐLAP!$E$8</f>
        <v>0</v>
      </c>
      <c r="P61" s="318">
        <f>FŐLAP!$C$10</f>
        <v>0</v>
      </c>
      <c r="Q61" s="318" t="s">
        <v>561</v>
      </c>
    </row>
    <row r="62" spans="1:17" ht="50.1" hidden="1" customHeight="1" x14ac:dyDescent="0.25">
      <c r="A62" s="101" t="s">
        <v>176</v>
      </c>
      <c r="B62" s="337"/>
      <c r="C62" s="413"/>
      <c r="D62" s="244"/>
      <c r="E62" s="244"/>
      <c r="F62" s="244"/>
      <c r="G62" s="244"/>
      <c r="H62" s="434"/>
      <c r="I62" s="245"/>
      <c r="J62" s="245"/>
      <c r="K62" s="337"/>
      <c r="L62" s="249"/>
      <c r="M62" s="250"/>
      <c r="N62" s="98" t="e">
        <f t="shared" si="0"/>
        <v>#DIV/0!</v>
      </c>
      <c r="O62" s="319">
        <f>FŐLAP!$E$8</f>
        <v>0</v>
      </c>
      <c r="P62" s="318">
        <f>FŐLAP!$C$10</f>
        <v>0</v>
      </c>
      <c r="Q62" s="318" t="s">
        <v>561</v>
      </c>
    </row>
    <row r="63" spans="1:17" ht="50.1" hidden="1" customHeight="1" x14ac:dyDescent="0.25">
      <c r="A63" s="100" t="s">
        <v>177</v>
      </c>
      <c r="B63" s="337"/>
      <c r="C63" s="413"/>
      <c r="D63" s="244"/>
      <c r="E63" s="244"/>
      <c r="F63" s="244"/>
      <c r="G63" s="244"/>
      <c r="H63" s="434"/>
      <c r="I63" s="245"/>
      <c r="J63" s="245"/>
      <c r="K63" s="337"/>
      <c r="L63" s="249"/>
      <c r="M63" s="250"/>
      <c r="N63" s="98" t="e">
        <f t="shared" si="0"/>
        <v>#DIV/0!</v>
      </c>
      <c r="O63" s="319">
        <f>FŐLAP!$E$8</f>
        <v>0</v>
      </c>
      <c r="P63" s="318">
        <f>FŐLAP!$C$10</f>
        <v>0</v>
      </c>
      <c r="Q63" s="318" t="s">
        <v>561</v>
      </c>
    </row>
    <row r="64" spans="1:17" ht="50.1" hidden="1" customHeight="1" x14ac:dyDescent="0.25">
      <c r="A64" s="100" t="s">
        <v>178</v>
      </c>
      <c r="B64" s="337"/>
      <c r="C64" s="413"/>
      <c r="D64" s="244"/>
      <c r="E64" s="244"/>
      <c r="F64" s="244"/>
      <c r="G64" s="244"/>
      <c r="H64" s="434"/>
      <c r="I64" s="245"/>
      <c r="J64" s="245"/>
      <c r="K64" s="337"/>
      <c r="L64" s="249"/>
      <c r="M64" s="250"/>
      <c r="N64" s="98" t="e">
        <f t="shared" si="0"/>
        <v>#DIV/0!</v>
      </c>
      <c r="O64" s="319">
        <f>FŐLAP!$E$8</f>
        <v>0</v>
      </c>
      <c r="P64" s="318">
        <f>FŐLAP!$C$10</f>
        <v>0</v>
      </c>
      <c r="Q64" s="318" t="s">
        <v>561</v>
      </c>
    </row>
    <row r="65" spans="1:17" ht="50.1" hidden="1" customHeight="1" x14ac:dyDescent="0.25">
      <c r="A65" s="101" t="s">
        <v>179</v>
      </c>
      <c r="B65" s="337"/>
      <c r="C65" s="413"/>
      <c r="D65" s="244"/>
      <c r="E65" s="244"/>
      <c r="F65" s="244"/>
      <c r="G65" s="244"/>
      <c r="H65" s="434"/>
      <c r="I65" s="245"/>
      <c r="J65" s="245"/>
      <c r="K65" s="337"/>
      <c r="L65" s="249"/>
      <c r="M65" s="250"/>
      <c r="N65" s="98" t="e">
        <f t="shared" si="0"/>
        <v>#DIV/0!</v>
      </c>
      <c r="O65" s="319">
        <f>FŐLAP!$E$8</f>
        <v>0</v>
      </c>
      <c r="P65" s="318">
        <f>FŐLAP!$C$10</f>
        <v>0</v>
      </c>
      <c r="Q65" s="318" t="s">
        <v>561</v>
      </c>
    </row>
    <row r="66" spans="1:17" ht="50.1" hidden="1" customHeight="1" x14ac:dyDescent="0.25">
      <c r="A66" s="100" t="s">
        <v>180</v>
      </c>
      <c r="B66" s="337"/>
      <c r="C66" s="413"/>
      <c r="D66" s="244"/>
      <c r="E66" s="244"/>
      <c r="F66" s="244"/>
      <c r="G66" s="244"/>
      <c r="H66" s="434"/>
      <c r="I66" s="245"/>
      <c r="J66" s="245"/>
      <c r="K66" s="337"/>
      <c r="L66" s="249"/>
      <c r="M66" s="250"/>
      <c r="N66" s="98" t="e">
        <f t="shared" si="0"/>
        <v>#DIV/0!</v>
      </c>
      <c r="O66" s="319">
        <f>FŐLAP!$E$8</f>
        <v>0</v>
      </c>
      <c r="P66" s="318">
        <f>FŐLAP!$C$10</f>
        <v>0</v>
      </c>
      <c r="Q66" s="318" t="s">
        <v>561</v>
      </c>
    </row>
    <row r="67" spans="1:17" ht="50.1" hidden="1" customHeight="1" x14ac:dyDescent="0.25">
      <c r="A67" s="100" t="s">
        <v>181</v>
      </c>
      <c r="B67" s="337"/>
      <c r="C67" s="413"/>
      <c r="D67" s="244"/>
      <c r="E67" s="244"/>
      <c r="F67" s="244"/>
      <c r="G67" s="244"/>
      <c r="H67" s="434"/>
      <c r="I67" s="245"/>
      <c r="J67" s="245"/>
      <c r="K67" s="337"/>
      <c r="L67" s="249"/>
      <c r="M67" s="250"/>
      <c r="N67" s="98" t="e">
        <f t="shared" si="0"/>
        <v>#DIV/0!</v>
      </c>
      <c r="O67" s="319">
        <f>FŐLAP!$E$8</f>
        <v>0</v>
      </c>
      <c r="P67" s="318">
        <f>FŐLAP!$C$10</f>
        <v>0</v>
      </c>
      <c r="Q67" s="318" t="s">
        <v>561</v>
      </c>
    </row>
    <row r="68" spans="1:17" ht="50.1" hidden="1" customHeight="1" x14ac:dyDescent="0.25">
      <c r="A68" s="101" t="s">
        <v>182</v>
      </c>
      <c r="B68" s="337"/>
      <c r="C68" s="413"/>
      <c r="D68" s="244"/>
      <c r="E68" s="244"/>
      <c r="F68" s="244"/>
      <c r="G68" s="244"/>
      <c r="H68" s="434"/>
      <c r="I68" s="245"/>
      <c r="J68" s="245"/>
      <c r="K68" s="337"/>
      <c r="L68" s="249"/>
      <c r="M68" s="250"/>
      <c r="N68" s="98" t="e">
        <f t="shared" si="0"/>
        <v>#DIV/0!</v>
      </c>
      <c r="O68" s="319">
        <f>FŐLAP!$E$8</f>
        <v>0</v>
      </c>
      <c r="P68" s="318">
        <f>FŐLAP!$C$10</f>
        <v>0</v>
      </c>
      <c r="Q68" s="318" t="s">
        <v>561</v>
      </c>
    </row>
    <row r="69" spans="1:17" ht="50.1" hidden="1" customHeight="1" x14ac:dyDescent="0.25">
      <c r="A69" s="100" t="s">
        <v>183</v>
      </c>
      <c r="B69" s="337"/>
      <c r="C69" s="413"/>
      <c r="D69" s="244"/>
      <c r="E69" s="244"/>
      <c r="F69" s="244"/>
      <c r="G69" s="244"/>
      <c r="H69" s="434"/>
      <c r="I69" s="245"/>
      <c r="J69" s="245"/>
      <c r="K69" s="337"/>
      <c r="L69" s="249"/>
      <c r="M69" s="250"/>
      <c r="N69" s="98" t="e">
        <f t="shared" si="0"/>
        <v>#DIV/0!</v>
      </c>
      <c r="O69" s="319">
        <f>FŐLAP!$E$8</f>
        <v>0</v>
      </c>
      <c r="P69" s="318">
        <f>FŐLAP!$C$10</f>
        <v>0</v>
      </c>
      <c r="Q69" s="318" t="s">
        <v>561</v>
      </c>
    </row>
    <row r="70" spans="1:17" ht="50.1" hidden="1" customHeight="1" collapsed="1" x14ac:dyDescent="0.25">
      <c r="A70" s="100" t="s">
        <v>184</v>
      </c>
      <c r="B70" s="337"/>
      <c r="C70" s="413"/>
      <c r="D70" s="244"/>
      <c r="E70" s="244"/>
      <c r="F70" s="244"/>
      <c r="G70" s="244"/>
      <c r="H70" s="434"/>
      <c r="I70" s="245"/>
      <c r="J70" s="245"/>
      <c r="K70" s="337"/>
      <c r="L70" s="249"/>
      <c r="M70" s="250"/>
      <c r="N70" s="98" t="e">
        <f t="shared" si="0"/>
        <v>#DIV/0!</v>
      </c>
      <c r="O70" s="319">
        <f>FŐLAP!$E$8</f>
        <v>0</v>
      </c>
      <c r="P70" s="318">
        <f>FŐLAP!$C$10</f>
        <v>0</v>
      </c>
      <c r="Q70" s="318" t="s">
        <v>561</v>
      </c>
    </row>
    <row r="71" spans="1:17" ht="50.1" hidden="1" customHeight="1" x14ac:dyDescent="0.25">
      <c r="A71" s="101" t="s">
        <v>185</v>
      </c>
      <c r="B71" s="337"/>
      <c r="C71" s="413"/>
      <c r="D71" s="244"/>
      <c r="E71" s="244"/>
      <c r="F71" s="244"/>
      <c r="G71" s="244"/>
      <c r="H71" s="434"/>
      <c r="I71" s="245"/>
      <c r="J71" s="245"/>
      <c r="K71" s="337"/>
      <c r="L71" s="249"/>
      <c r="M71" s="250"/>
      <c r="N71" s="98" t="e">
        <f t="shared" si="0"/>
        <v>#DIV/0!</v>
      </c>
      <c r="O71" s="319">
        <f>FŐLAP!$E$8</f>
        <v>0</v>
      </c>
      <c r="P71" s="318">
        <f>FŐLAP!$C$10</f>
        <v>0</v>
      </c>
      <c r="Q71" s="318" t="s">
        <v>561</v>
      </c>
    </row>
    <row r="72" spans="1:17" ht="50.1" hidden="1" customHeight="1" x14ac:dyDescent="0.25">
      <c r="A72" s="100" t="s">
        <v>186</v>
      </c>
      <c r="B72" s="337"/>
      <c r="C72" s="413"/>
      <c r="D72" s="244"/>
      <c r="E72" s="244"/>
      <c r="F72" s="244"/>
      <c r="G72" s="244"/>
      <c r="H72" s="434"/>
      <c r="I72" s="245"/>
      <c r="J72" s="245"/>
      <c r="K72" s="337"/>
      <c r="L72" s="249"/>
      <c r="M72" s="250"/>
      <c r="N72" s="98" t="e">
        <f t="shared" si="0"/>
        <v>#DIV/0!</v>
      </c>
      <c r="O72" s="319">
        <f>FŐLAP!$E$8</f>
        <v>0</v>
      </c>
      <c r="P72" s="318">
        <f>FŐLAP!$C$10</f>
        <v>0</v>
      </c>
      <c r="Q72" s="318" t="s">
        <v>561</v>
      </c>
    </row>
    <row r="73" spans="1:17" ht="50.1" hidden="1" customHeight="1" x14ac:dyDescent="0.25">
      <c r="A73" s="100" t="s">
        <v>187</v>
      </c>
      <c r="B73" s="337"/>
      <c r="C73" s="413"/>
      <c r="D73" s="244"/>
      <c r="E73" s="244"/>
      <c r="F73" s="244"/>
      <c r="G73" s="244"/>
      <c r="H73" s="434"/>
      <c r="I73" s="245"/>
      <c r="J73" s="245"/>
      <c r="K73" s="337"/>
      <c r="L73" s="249"/>
      <c r="M73" s="250"/>
      <c r="N73" s="98" t="e">
        <f t="shared" si="0"/>
        <v>#DIV/0!</v>
      </c>
      <c r="O73" s="319">
        <f>FŐLAP!$E$8</f>
        <v>0</v>
      </c>
      <c r="P73" s="318">
        <f>FŐLAP!$C$10</f>
        <v>0</v>
      </c>
      <c r="Q73" s="318" t="s">
        <v>561</v>
      </c>
    </row>
    <row r="74" spans="1:17" ht="50.1" hidden="1" customHeight="1" x14ac:dyDescent="0.25">
      <c r="A74" s="101" t="s">
        <v>188</v>
      </c>
      <c r="B74" s="337"/>
      <c r="C74" s="413"/>
      <c r="D74" s="244"/>
      <c r="E74" s="244"/>
      <c r="F74" s="244"/>
      <c r="G74" s="244"/>
      <c r="H74" s="434"/>
      <c r="I74" s="245"/>
      <c r="J74" s="245"/>
      <c r="K74" s="337"/>
      <c r="L74" s="249"/>
      <c r="M74" s="250"/>
      <c r="N74" s="98" t="e">
        <f t="shared" ref="N74:N137" si="1">IF(M74&lt;0,0,1-(M74/L74))</f>
        <v>#DIV/0!</v>
      </c>
      <c r="O74" s="319">
        <f>FŐLAP!$E$8</f>
        <v>0</v>
      </c>
      <c r="P74" s="318">
        <f>FŐLAP!$C$10</f>
        <v>0</v>
      </c>
      <c r="Q74" s="318" t="s">
        <v>561</v>
      </c>
    </row>
    <row r="75" spans="1:17" ht="50.1" hidden="1" customHeight="1" x14ac:dyDescent="0.25">
      <c r="A75" s="100" t="s">
        <v>189</v>
      </c>
      <c r="B75" s="337"/>
      <c r="C75" s="413"/>
      <c r="D75" s="244"/>
      <c r="E75" s="244"/>
      <c r="F75" s="244"/>
      <c r="G75" s="244"/>
      <c r="H75" s="434"/>
      <c r="I75" s="245"/>
      <c r="J75" s="245"/>
      <c r="K75" s="337"/>
      <c r="L75" s="249"/>
      <c r="M75" s="250"/>
      <c r="N75" s="98" t="e">
        <f t="shared" si="1"/>
        <v>#DIV/0!</v>
      </c>
      <c r="O75" s="319">
        <f>FŐLAP!$E$8</f>
        <v>0</v>
      </c>
      <c r="P75" s="318">
        <f>FŐLAP!$C$10</f>
        <v>0</v>
      </c>
      <c r="Q75" s="318" t="s">
        <v>561</v>
      </c>
    </row>
    <row r="76" spans="1:17" ht="50.1" hidden="1" customHeight="1" x14ac:dyDescent="0.25">
      <c r="A76" s="100" t="s">
        <v>190</v>
      </c>
      <c r="B76" s="337"/>
      <c r="C76" s="413"/>
      <c r="D76" s="244"/>
      <c r="E76" s="244"/>
      <c r="F76" s="244"/>
      <c r="G76" s="244"/>
      <c r="H76" s="434"/>
      <c r="I76" s="245"/>
      <c r="J76" s="245"/>
      <c r="K76" s="337"/>
      <c r="L76" s="249"/>
      <c r="M76" s="250"/>
      <c r="N76" s="98" t="e">
        <f t="shared" si="1"/>
        <v>#DIV/0!</v>
      </c>
      <c r="O76" s="319">
        <f>FŐLAP!$E$8</f>
        <v>0</v>
      </c>
      <c r="P76" s="318">
        <f>FŐLAP!$C$10</f>
        <v>0</v>
      </c>
      <c r="Q76" s="318" t="s">
        <v>561</v>
      </c>
    </row>
    <row r="77" spans="1:17" ht="50.1" hidden="1" customHeight="1" x14ac:dyDescent="0.25">
      <c r="A77" s="100" t="s">
        <v>191</v>
      </c>
      <c r="B77" s="337"/>
      <c r="C77" s="413"/>
      <c r="D77" s="244"/>
      <c r="E77" s="244"/>
      <c r="F77" s="244"/>
      <c r="G77" s="244"/>
      <c r="H77" s="434"/>
      <c r="I77" s="245"/>
      <c r="J77" s="245"/>
      <c r="K77" s="337"/>
      <c r="L77" s="249"/>
      <c r="M77" s="250"/>
      <c r="N77" s="98" t="e">
        <f t="shared" si="1"/>
        <v>#DIV/0!</v>
      </c>
      <c r="O77" s="319">
        <f>FŐLAP!$E$8</f>
        <v>0</v>
      </c>
      <c r="P77" s="318">
        <f>FŐLAP!$C$10</f>
        <v>0</v>
      </c>
      <c r="Q77" s="318" t="s">
        <v>561</v>
      </c>
    </row>
    <row r="78" spans="1:17" ht="50.1" hidden="1" customHeight="1" x14ac:dyDescent="0.25">
      <c r="A78" s="100" t="s">
        <v>192</v>
      </c>
      <c r="B78" s="337"/>
      <c r="C78" s="413"/>
      <c r="D78" s="244"/>
      <c r="E78" s="244"/>
      <c r="F78" s="244"/>
      <c r="G78" s="244"/>
      <c r="H78" s="434"/>
      <c r="I78" s="245"/>
      <c r="J78" s="245"/>
      <c r="K78" s="337"/>
      <c r="L78" s="249"/>
      <c r="M78" s="250"/>
      <c r="N78" s="98" t="e">
        <f t="shared" si="1"/>
        <v>#DIV/0!</v>
      </c>
      <c r="O78" s="319">
        <f>FŐLAP!$E$8</f>
        <v>0</v>
      </c>
      <c r="P78" s="318">
        <f>FŐLAP!$C$10</f>
        <v>0</v>
      </c>
      <c r="Q78" s="318" t="s">
        <v>561</v>
      </c>
    </row>
    <row r="79" spans="1:17" ht="50.1" hidden="1" customHeight="1" x14ac:dyDescent="0.25">
      <c r="A79" s="101" t="s">
        <v>193</v>
      </c>
      <c r="B79" s="337"/>
      <c r="C79" s="413"/>
      <c r="D79" s="244"/>
      <c r="E79" s="244"/>
      <c r="F79" s="244"/>
      <c r="G79" s="244"/>
      <c r="H79" s="434"/>
      <c r="I79" s="245"/>
      <c r="J79" s="245"/>
      <c r="K79" s="337"/>
      <c r="L79" s="249"/>
      <c r="M79" s="250"/>
      <c r="N79" s="98" t="e">
        <f t="shared" si="1"/>
        <v>#DIV/0!</v>
      </c>
      <c r="O79" s="319">
        <f>FŐLAP!$E$8</f>
        <v>0</v>
      </c>
      <c r="P79" s="318">
        <f>FŐLAP!$C$10</f>
        <v>0</v>
      </c>
      <c r="Q79" s="318" t="s">
        <v>561</v>
      </c>
    </row>
    <row r="80" spans="1:17" ht="50.1" hidden="1" customHeight="1" x14ac:dyDescent="0.25">
      <c r="A80" s="100" t="s">
        <v>194</v>
      </c>
      <c r="B80" s="337"/>
      <c r="C80" s="413"/>
      <c r="D80" s="244"/>
      <c r="E80" s="244"/>
      <c r="F80" s="244"/>
      <c r="G80" s="244"/>
      <c r="H80" s="434"/>
      <c r="I80" s="245"/>
      <c r="J80" s="245"/>
      <c r="K80" s="337"/>
      <c r="L80" s="249"/>
      <c r="M80" s="250"/>
      <c r="N80" s="98" t="e">
        <f t="shared" si="1"/>
        <v>#DIV/0!</v>
      </c>
      <c r="O80" s="319">
        <f>FŐLAP!$E$8</f>
        <v>0</v>
      </c>
      <c r="P80" s="318">
        <f>FŐLAP!$C$10</f>
        <v>0</v>
      </c>
      <c r="Q80" s="318" t="s">
        <v>561</v>
      </c>
    </row>
    <row r="81" spans="1:17" ht="50.1" hidden="1" customHeight="1" collapsed="1" x14ac:dyDescent="0.25">
      <c r="A81" s="100" t="s">
        <v>195</v>
      </c>
      <c r="B81" s="337"/>
      <c r="C81" s="413"/>
      <c r="D81" s="244"/>
      <c r="E81" s="244"/>
      <c r="F81" s="244"/>
      <c r="G81" s="244"/>
      <c r="H81" s="434"/>
      <c r="I81" s="245"/>
      <c r="J81" s="245"/>
      <c r="K81" s="337"/>
      <c r="L81" s="249"/>
      <c r="M81" s="250"/>
      <c r="N81" s="98" t="e">
        <f t="shared" si="1"/>
        <v>#DIV/0!</v>
      </c>
      <c r="O81" s="319">
        <f>FŐLAP!$E$8</f>
        <v>0</v>
      </c>
      <c r="P81" s="318">
        <f>FŐLAP!$C$10</f>
        <v>0</v>
      </c>
      <c r="Q81" s="318" t="s">
        <v>561</v>
      </c>
    </row>
    <row r="82" spans="1:17" ht="50.1" hidden="1" customHeight="1" x14ac:dyDescent="0.25">
      <c r="A82" s="101" t="s">
        <v>196</v>
      </c>
      <c r="B82" s="337"/>
      <c r="C82" s="413"/>
      <c r="D82" s="244"/>
      <c r="E82" s="244"/>
      <c r="F82" s="244"/>
      <c r="G82" s="244"/>
      <c r="H82" s="434"/>
      <c r="I82" s="245"/>
      <c r="J82" s="245"/>
      <c r="K82" s="337"/>
      <c r="L82" s="249"/>
      <c r="M82" s="250"/>
      <c r="N82" s="98" t="e">
        <f t="shared" si="1"/>
        <v>#DIV/0!</v>
      </c>
      <c r="O82" s="319">
        <f>FŐLAP!$E$8</f>
        <v>0</v>
      </c>
      <c r="P82" s="318">
        <f>FŐLAP!$C$10</f>
        <v>0</v>
      </c>
      <c r="Q82" s="318" t="s">
        <v>561</v>
      </c>
    </row>
    <row r="83" spans="1:17" ht="50.1" hidden="1" customHeight="1" x14ac:dyDescent="0.25">
      <c r="A83" s="100" t="s">
        <v>197</v>
      </c>
      <c r="B83" s="337"/>
      <c r="C83" s="413"/>
      <c r="D83" s="244"/>
      <c r="E83" s="244"/>
      <c r="F83" s="244"/>
      <c r="G83" s="244"/>
      <c r="H83" s="434"/>
      <c r="I83" s="245"/>
      <c r="J83" s="245"/>
      <c r="K83" s="337"/>
      <c r="L83" s="249"/>
      <c r="M83" s="250"/>
      <c r="N83" s="98" t="e">
        <f t="shared" si="1"/>
        <v>#DIV/0!</v>
      </c>
      <c r="O83" s="319">
        <f>FŐLAP!$E$8</f>
        <v>0</v>
      </c>
      <c r="P83" s="318">
        <f>FŐLAP!$C$10</f>
        <v>0</v>
      </c>
      <c r="Q83" s="318" t="s">
        <v>561</v>
      </c>
    </row>
    <row r="84" spans="1:17" ht="50.1" hidden="1" customHeight="1" x14ac:dyDescent="0.25">
      <c r="A84" s="100" t="s">
        <v>198</v>
      </c>
      <c r="B84" s="337"/>
      <c r="C84" s="413"/>
      <c r="D84" s="244"/>
      <c r="E84" s="244"/>
      <c r="F84" s="244"/>
      <c r="G84" s="244"/>
      <c r="H84" s="434"/>
      <c r="I84" s="245"/>
      <c r="J84" s="245"/>
      <c r="K84" s="337"/>
      <c r="L84" s="249"/>
      <c r="M84" s="250"/>
      <c r="N84" s="98" t="e">
        <f t="shared" si="1"/>
        <v>#DIV/0!</v>
      </c>
      <c r="O84" s="319">
        <f>FŐLAP!$E$8</f>
        <v>0</v>
      </c>
      <c r="P84" s="318">
        <f>FŐLAP!$C$10</f>
        <v>0</v>
      </c>
      <c r="Q84" s="318" t="s">
        <v>561</v>
      </c>
    </row>
    <row r="85" spans="1:17" ht="50.1" hidden="1" customHeight="1" x14ac:dyDescent="0.25">
      <c r="A85" s="101" t="s">
        <v>199</v>
      </c>
      <c r="B85" s="337"/>
      <c r="C85" s="413"/>
      <c r="D85" s="244"/>
      <c r="E85" s="244"/>
      <c r="F85" s="244"/>
      <c r="G85" s="244"/>
      <c r="H85" s="434"/>
      <c r="I85" s="245"/>
      <c r="J85" s="245"/>
      <c r="K85" s="337"/>
      <c r="L85" s="249"/>
      <c r="M85" s="250"/>
      <c r="N85" s="98" t="e">
        <f t="shared" si="1"/>
        <v>#DIV/0!</v>
      </c>
      <c r="O85" s="319">
        <f>FŐLAP!$E$8</f>
        <v>0</v>
      </c>
      <c r="P85" s="318">
        <f>FŐLAP!$C$10</f>
        <v>0</v>
      </c>
      <c r="Q85" s="318" t="s">
        <v>561</v>
      </c>
    </row>
    <row r="86" spans="1:17" ht="50.1" hidden="1" customHeight="1" x14ac:dyDescent="0.25">
      <c r="A86" s="100" t="s">
        <v>200</v>
      </c>
      <c r="B86" s="337"/>
      <c r="C86" s="413"/>
      <c r="D86" s="244"/>
      <c r="E86" s="244"/>
      <c r="F86" s="244"/>
      <c r="G86" s="244"/>
      <c r="H86" s="434"/>
      <c r="I86" s="245"/>
      <c r="J86" s="245"/>
      <c r="K86" s="337"/>
      <c r="L86" s="249"/>
      <c r="M86" s="250"/>
      <c r="N86" s="98" t="e">
        <f t="shared" si="1"/>
        <v>#DIV/0!</v>
      </c>
      <c r="O86" s="319">
        <f>FŐLAP!$E$8</f>
        <v>0</v>
      </c>
      <c r="P86" s="318">
        <f>FŐLAP!$C$10</f>
        <v>0</v>
      </c>
      <c r="Q86" s="318" t="s">
        <v>561</v>
      </c>
    </row>
    <row r="87" spans="1:17" ht="50.1" hidden="1" customHeight="1" x14ac:dyDescent="0.25">
      <c r="A87" s="100" t="s">
        <v>201</v>
      </c>
      <c r="B87" s="337"/>
      <c r="C87" s="413"/>
      <c r="D87" s="244"/>
      <c r="E87" s="244"/>
      <c r="F87" s="244"/>
      <c r="G87" s="244"/>
      <c r="H87" s="434"/>
      <c r="I87" s="245"/>
      <c r="J87" s="245"/>
      <c r="K87" s="337"/>
      <c r="L87" s="249"/>
      <c r="M87" s="250"/>
      <c r="N87" s="98" t="e">
        <f t="shared" si="1"/>
        <v>#DIV/0!</v>
      </c>
      <c r="O87" s="319">
        <f>FŐLAP!$E$8</f>
        <v>0</v>
      </c>
      <c r="P87" s="318">
        <f>FŐLAP!$C$10</f>
        <v>0</v>
      </c>
      <c r="Q87" s="318" t="s">
        <v>561</v>
      </c>
    </row>
    <row r="88" spans="1:17" ht="50.1" hidden="1" customHeight="1" x14ac:dyDescent="0.25">
      <c r="A88" s="101" t="s">
        <v>202</v>
      </c>
      <c r="B88" s="337"/>
      <c r="C88" s="413"/>
      <c r="D88" s="244"/>
      <c r="E88" s="244"/>
      <c r="F88" s="244"/>
      <c r="G88" s="244"/>
      <c r="H88" s="434"/>
      <c r="I88" s="245"/>
      <c r="J88" s="245"/>
      <c r="K88" s="337"/>
      <c r="L88" s="249"/>
      <c r="M88" s="250"/>
      <c r="N88" s="98" t="e">
        <f t="shared" si="1"/>
        <v>#DIV/0!</v>
      </c>
      <c r="O88" s="319">
        <f>FŐLAP!$E$8</f>
        <v>0</v>
      </c>
      <c r="P88" s="318">
        <f>FŐLAP!$C$10</f>
        <v>0</v>
      </c>
      <c r="Q88" s="318" t="s">
        <v>561</v>
      </c>
    </row>
    <row r="89" spans="1:17" ht="50.1" hidden="1" customHeight="1" x14ac:dyDescent="0.25">
      <c r="A89" s="100" t="s">
        <v>203</v>
      </c>
      <c r="B89" s="337"/>
      <c r="C89" s="413"/>
      <c r="D89" s="244"/>
      <c r="E89" s="244"/>
      <c r="F89" s="244"/>
      <c r="G89" s="244"/>
      <c r="H89" s="434"/>
      <c r="I89" s="245"/>
      <c r="J89" s="245"/>
      <c r="K89" s="337"/>
      <c r="L89" s="249"/>
      <c r="M89" s="250"/>
      <c r="N89" s="98" t="e">
        <f t="shared" si="1"/>
        <v>#DIV/0!</v>
      </c>
      <c r="O89" s="319">
        <f>FŐLAP!$E$8</f>
        <v>0</v>
      </c>
      <c r="P89" s="318">
        <f>FŐLAP!$C$10</f>
        <v>0</v>
      </c>
      <c r="Q89" s="318" t="s">
        <v>561</v>
      </c>
    </row>
    <row r="90" spans="1:17" ht="50.1" hidden="1" customHeight="1" x14ac:dyDescent="0.25">
      <c r="A90" s="100" t="s">
        <v>204</v>
      </c>
      <c r="B90" s="337"/>
      <c r="C90" s="413"/>
      <c r="D90" s="244"/>
      <c r="E90" s="244"/>
      <c r="F90" s="244"/>
      <c r="G90" s="244"/>
      <c r="H90" s="434"/>
      <c r="I90" s="245"/>
      <c r="J90" s="245"/>
      <c r="K90" s="337"/>
      <c r="L90" s="249"/>
      <c r="M90" s="250"/>
      <c r="N90" s="98" t="e">
        <f t="shared" si="1"/>
        <v>#DIV/0!</v>
      </c>
      <c r="O90" s="319">
        <f>FŐLAP!$E$8</f>
        <v>0</v>
      </c>
      <c r="P90" s="318">
        <f>FŐLAP!$C$10</f>
        <v>0</v>
      </c>
      <c r="Q90" s="318" t="s">
        <v>561</v>
      </c>
    </row>
    <row r="91" spans="1:17" ht="50.1" hidden="1" customHeight="1" x14ac:dyDescent="0.25">
      <c r="A91" s="101" t="s">
        <v>205</v>
      </c>
      <c r="B91" s="337"/>
      <c r="C91" s="413"/>
      <c r="D91" s="244"/>
      <c r="E91" s="244"/>
      <c r="F91" s="244"/>
      <c r="G91" s="244"/>
      <c r="H91" s="434"/>
      <c r="I91" s="245"/>
      <c r="J91" s="245"/>
      <c r="K91" s="337"/>
      <c r="L91" s="249"/>
      <c r="M91" s="250"/>
      <c r="N91" s="98" t="e">
        <f t="shared" si="1"/>
        <v>#DIV/0!</v>
      </c>
      <c r="O91" s="319">
        <f>FŐLAP!$E$8</f>
        <v>0</v>
      </c>
      <c r="P91" s="318">
        <f>FŐLAP!$C$10</f>
        <v>0</v>
      </c>
      <c r="Q91" s="318" t="s">
        <v>561</v>
      </c>
    </row>
    <row r="92" spans="1:17" ht="50.1" hidden="1" customHeight="1" x14ac:dyDescent="0.25">
      <c r="A92" s="100" t="s">
        <v>206</v>
      </c>
      <c r="B92" s="337"/>
      <c r="C92" s="413"/>
      <c r="D92" s="244"/>
      <c r="E92" s="244"/>
      <c r="F92" s="244"/>
      <c r="G92" s="244"/>
      <c r="H92" s="434"/>
      <c r="I92" s="245"/>
      <c r="J92" s="245"/>
      <c r="K92" s="337"/>
      <c r="L92" s="249"/>
      <c r="M92" s="250"/>
      <c r="N92" s="98" t="e">
        <f t="shared" si="1"/>
        <v>#DIV/0!</v>
      </c>
      <c r="O92" s="319">
        <f>FŐLAP!$E$8</f>
        <v>0</v>
      </c>
      <c r="P92" s="318">
        <f>FŐLAP!$C$10</f>
        <v>0</v>
      </c>
      <c r="Q92" s="318" t="s">
        <v>561</v>
      </c>
    </row>
    <row r="93" spans="1:17" ht="50.1" hidden="1" customHeight="1" x14ac:dyDescent="0.25">
      <c r="A93" s="100" t="s">
        <v>207</v>
      </c>
      <c r="B93" s="337"/>
      <c r="C93" s="413"/>
      <c r="D93" s="244"/>
      <c r="E93" s="244"/>
      <c r="F93" s="244"/>
      <c r="G93" s="244"/>
      <c r="H93" s="434"/>
      <c r="I93" s="245"/>
      <c r="J93" s="245"/>
      <c r="K93" s="337"/>
      <c r="L93" s="249"/>
      <c r="M93" s="250"/>
      <c r="N93" s="98" t="e">
        <f t="shared" si="1"/>
        <v>#DIV/0!</v>
      </c>
      <c r="O93" s="319">
        <f>FŐLAP!$E$8</f>
        <v>0</v>
      </c>
      <c r="P93" s="318">
        <f>FŐLAP!$C$10</f>
        <v>0</v>
      </c>
      <c r="Q93" s="318" t="s">
        <v>561</v>
      </c>
    </row>
    <row r="94" spans="1:17" ht="50.1" hidden="1" customHeight="1" x14ac:dyDescent="0.25">
      <c r="A94" s="100" t="s">
        <v>208</v>
      </c>
      <c r="B94" s="337"/>
      <c r="C94" s="413"/>
      <c r="D94" s="244"/>
      <c r="E94" s="244"/>
      <c r="F94" s="244"/>
      <c r="G94" s="244"/>
      <c r="H94" s="434"/>
      <c r="I94" s="245"/>
      <c r="J94" s="245"/>
      <c r="K94" s="337"/>
      <c r="L94" s="249"/>
      <c r="M94" s="250"/>
      <c r="N94" s="98" t="e">
        <f t="shared" si="1"/>
        <v>#DIV/0!</v>
      </c>
      <c r="O94" s="319">
        <f>FŐLAP!$E$8</f>
        <v>0</v>
      </c>
      <c r="P94" s="318">
        <f>FŐLAP!$C$10</f>
        <v>0</v>
      </c>
      <c r="Q94" s="318" t="s">
        <v>561</v>
      </c>
    </row>
    <row r="95" spans="1:17" ht="50.1" hidden="1" customHeight="1" x14ac:dyDescent="0.25">
      <c r="A95" s="100" t="s">
        <v>209</v>
      </c>
      <c r="B95" s="337"/>
      <c r="C95" s="413"/>
      <c r="D95" s="244"/>
      <c r="E95" s="244"/>
      <c r="F95" s="244"/>
      <c r="G95" s="244"/>
      <c r="H95" s="434"/>
      <c r="I95" s="245"/>
      <c r="J95" s="245"/>
      <c r="K95" s="337"/>
      <c r="L95" s="249"/>
      <c r="M95" s="250"/>
      <c r="N95" s="98" t="e">
        <f t="shared" si="1"/>
        <v>#DIV/0!</v>
      </c>
      <c r="O95" s="319">
        <f>FŐLAP!$E$8</f>
        <v>0</v>
      </c>
      <c r="P95" s="318">
        <f>FŐLAP!$C$10</f>
        <v>0</v>
      </c>
      <c r="Q95" s="318" t="s">
        <v>561</v>
      </c>
    </row>
    <row r="96" spans="1:17" ht="50.1" hidden="1" customHeight="1" x14ac:dyDescent="0.25">
      <c r="A96" s="101" t="s">
        <v>210</v>
      </c>
      <c r="B96" s="337"/>
      <c r="C96" s="413"/>
      <c r="D96" s="244"/>
      <c r="E96" s="244"/>
      <c r="F96" s="244"/>
      <c r="G96" s="244"/>
      <c r="H96" s="434"/>
      <c r="I96" s="245"/>
      <c r="J96" s="245"/>
      <c r="K96" s="337"/>
      <c r="L96" s="249"/>
      <c r="M96" s="250"/>
      <c r="N96" s="98" t="e">
        <f t="shared" si="1"/>
        <v>#DIV/0!</v>
      </c>
      <c r="O96" s="319">
        <f>FŐLAP!$E$8</f>
        <v>0</v>
      </c>
      <c r="P96" s="318">
        <f>FŐLAP!$C$10</f>
        <v>0</v>
      </c>
      <c r="Q96" s="318" t="s">
        <v>561</v>
      </c>
    </row>
    <row r="97" spans="1:17" ht="50.1" hidden="1" customHeight="1" x14ac:dyDescent="0.25">
      <c r="A97" s="100" t="s">
        <v>211</v>
      </c>
      <c r="B97" s="337"/>
      <c r="C97" s="413"/>
      <c r="D97" s="244"/>
      <c r="E97" s="244"/>
      <c r="F97" s="244"/>
      <c r="G97" s="244"/>
      <c r="H97" s="434"/>
      <c r="I97" s="245"/>
      <c r="J97" s="245"/>
      <c r="K97" s="337"/>
      <c r="L97" s="249"/>
      <c r="M97" s="250"/>
      <c r="N97" s="98" t="e">
        <f t="shared" si="1"/>
        <v>#DIV/0!</v>
      </c>
      <c r="O97" s="319">
        <f>FŐLAP!$E$8</f>
        <v>0</v>
      </c>
      <c r="P97" s="318">
        <f>FŐLAP!$C$10</f>
        <v>0</v>
      </c>
      <c r="Q97" s="318" t="s">
        <v>561</v>
      </c>
    </row>
    <row r="98" spans="1:17" ht="50.1" hidden="1" customHeight="1" x14ac:dyDescent="0.25">
      <c r="A98" s="100" t="s">
        <v>212</v>
      </c>
      <c r="B98" s="337"/>
      <c r="C98" s="413"/>
      <c r="D98" s="244"/>
      <c r="E98" s="244"/>
      <c r="F98" s="244"/>
      <c r="G98" s="244"/>
      <c r="H98" s="434"/>
      <c r="I98" s="245"/>
      <c r="J98" s="245"/>
      <c r="K98" s="337"/>
      <c r="L98" s="249"/>
      <c r="M98" s="250"/>
      <c r="N98" s="98" t="e">
        <f t="shared" si="1"/>
        <v>#DIV/0!</v>
      </c>
      <c r="O98" s="319">
        <f>FŐLAP!$E$8</f>
        <v>0</v>
      </c>
      <c r="P98" s="318">
        <f>FŐLAP!$C$10</f>
        <v>0</v>
      </c>
      <c r="Q98" s="318" t="s">
        <v>561</v>
      </c>
    </row>
    <row r="99" spans="1:17" ht="50.1" hidden="1" customHeight="1" x14ac:dyDescent="0.25">
      <c r="A99" s="101" t="s">
        <v>213</v>
      </c>
      <c r="B99" s="337"/>
      <c r="C99" s="413"/>
      <c r="D99" s="244"/>
      <c r="E99" s="244"/>
      <c r="F99" s="244"/>
      <c r="G99" s="244"/>
      <c r="H99" s="434"/>
      <c r="I99" s="245"/>
      <c r="J99" s="245"/>
      <c r="K99" s="337"/>
      <c r="L99" s="249"/>
      <c r="M99" s="250"/>
      <c r="N99" s="98" t="e">
        <f t="shared" si="1"/>
        <v>#DIV/0!</v>
      </c>
      <c r="O99" s="319">
        <f>FŐLAP!$E$8</f>
        <v>0</v>
      </c>
      <c r="P99" s="318">
        <f>FŐLAP!$C$10</f>
        <v>0</v>
      </c>
      <c r="Q99" s="318" t="s">
        <v>561</v>
      </c>
    </row>
    <row r="100" spans="1:17" ht="50.1" hidden="1" customHeight="1" x14ac:dyDescent="0.25">
      <c r="A100" s="100" t="s">
        <v>214</v>
      </c>
      <c r="B100" s="337"/>
      <c r="C100" s="413"/>
      <c r="D100" s="244"/>
      <c r="E100" s="244"/>
      <c r="F100" s="244"/>
      <c r="G100" s="244"/>
      <c r="H100" s="434"/>
      <c r="I100" s="245"/>
      <c r="J100" s="245"/>
      <c r="K100" s="337"/>
      <c r="L100" s="249"/>
      <c r="M100" s="250"/>
      <c r="N100" s="98" t="e">
        <f t="shared" si="1"/>
        <v>#DIV/0!</v>
      </c>
      <c r="O100" s="319">
        <f>FŐLAP!$E$8</f>
        <v>0</v>
      </c>
      <c r="P100" s="318">
        <f>FŐLAP!$C$10</f>
        <v>0</v>
      </c>
      <c r="Q100" s="318" t="s">
        <v>561</v>
      </c>
    </row>
    <row r="101" spans="1:17" ht="50.1" hidden="1" customHeight="1" x14ac:dyDescent="0.25">
      <c r="A101" s="100" t="s">
        <v>215</v>
      </c>
      <c r="B101" s="337"/>
      <c r="C101" s="413"/>
      <c r="D101" s="244"/>
      <c r="E101" s="244"/>
      <c r="F101" s="244"/>
      <c r="G101" s="244"/>
      <c r="H101" s="434"/>
      <c r="I101" s="245"/>
      <c r="J101" s="245"/>
      <c r="K101" s="337"/>
      <c r="L101" s="249"/>
      <c r="M101" s="250"/>
      <c r="N101" s="98" t="e">
        <f t="shared" si="1"/>
        <v>#DIV/0!</v>
      </c>
      <c r="O101" s="319">
        <f>FŐLAP!$E$8</f>
        <v>0</v>
      </c>
      <c r="P101" s="318">
        <f>FŐLAP!$C$10</f>
        <v>0</v>
      </c>
      <c r="Q101" s="318" t="s">
        <v>561</v>
      </c>
    </row>
    <row r="102" spans="1:17" ht="50.1" hidden="1" customHeight="1" collapsed="1" x14ac:dyDescent="0.25">
      <c r="A102" s="101" t="s">
        <v>216</v>
      </c>
      <c r="B102" s="337"/>
      <c r="C102" s="413"/>
      <c r="D102" s="244"/>
      <c r="E102" s="244"/>
      <c r="F102" s="244"/>
      <c r="G102" s="244"/>
      <c r="H102" s="434"/>
      <c r="I102" s="245"/>
      <c r="J102" s="245"/>
      <c r="K102" s="337"/>
      <c r="L102" s="249"/>
      <c r="M102" s="250"/>
      <c r="N102" s="98" t="e">
        <f t="shared" si="1"/>
        <v>#DIV/0!</v>
      </c>
      <c r="O102" s="319">
        <f>FŐLAP!$E$8</f>
        <v>0</v>
      </c>
      <c r="P102" s="318">
        <f>FŐLAP!$C$10</f>
        <v>0</v>
      </c>
      <c r="Q102" s="318" t="s">
        <v>561</v>
      </c>
    </row>
    <row r="103" spans="1:17" ht="50.1" hidden="1" customHeight="1" x14ac:dyDescent="0.25">
      <c r="A103" s="100" t="s">
        <v>217</v>
      </c>
      <c r="B103" s="337"/>
      <c r="C103" s="413"/>
      <c r="D103" s="244"/>
      <c r="E103" s="244"/>
      <c r="F103" s="244"/>
      <c r="G103" s="244"/>
      <c r="H103" s="434"/>
      <c r="I103" s="245"/>
      <c r="J103" s="245"/>
      <c r="K103" s="337"/>
      <c r="L103" s="249"/>
      <c r="M103" s="250"/>
      <c r="N103" s="98" t="e">
        <f t="shared" si="1"/>
        <v>#DIV/0!</v>
      </c>
      <c r="O103" s="319">
        <f>FŐLAP!$E$8</f>
        <v>0</v>
      </c>
      <c r="P103" s="318">
        <f>FŐLAP!$C$10</f>
        <v>0</v>
      </c>
      <c r="Q103" s="318" t="s">
        <v>561</v>
      </c>
    </row>
    <row r="104" spans="1:17" ht="50.1" hidden="1" customHeight="1" x14ac:dyDescent="0.25">
      <c r="A104" s="100" t="s">
        <v>218</v>
      </c>
      <c r="B104" s="337"/>
      <c r="C104" s="413"/>
      <c r="D104" s="244"/>
      <c r="E104" s="244"/>
      <c r="F104" s="244"/>
      <c r="G104" s="244"/>
      <c r="H104" s="434"/>
      <c r="I104" s="245"/>
      <c r="J104" s="245"/>
      <c r="K104" s="337"/>
      <c r="L104" s="249"/>
      <c r="M104" s="250"/>
      <c r="N104" s="98" t="e">
        <f t="shared" si="1"/>
        <v>#DIV/0!</v>
      </c>
      <c r="O104" s="319">
        <f>FŐLAP!$E$8</f>
        <v>0</v>
      </c>
      <c r="P104" s="318">
        <f>FŐLAP!$C$10</f>
        <v>0</v>
      </c>
      <c r="Q104" s="318" t="s">
        <v>561</v>
      </c>
    </row>
    <row r="105" spans="1:17" ht="50.1" hidden="1" customHeight="1" x14ac:dyDescent="0.25">
      <c r="A105" s="101" t="s">
        <v>219</v>
      </c>
      <c r="B105" s="337"/>
      <c r="C105" s="413"/>
      <c r="D105" s="244"/>
      <c r="E105" s="244"/>
      <c r="F105" s="244"/>
      <c r="G105" s="244"/>
      <c r="H105" s="434"/>
      <c r="I105" s="245"/>
      <c r="J105" s="245"/>
      <c r="K105" s="337"/>
      <c r="L105" s="249"/>
      <c r="M105" s="250"/>
      <c r="N105" s="98" t="e">
        <f t="shared" si="1"/>
        <v>#DIV/0!</v>
      </c>
      <c r="O105" s="319">
        <f>FŐLAP!$E$8</f>
        <v>0</v>
      </c>
      <c r="P105" s="318">
        <f>FŐLAP!$C$10</f>
        <v>0</v>
      </c>
      <c r="Q105" s="318" t="s">
        <v>561</v>
      </c>
    </row>
    <row r="106" spans="1:17" ht="50.1" hidden="1" customHeight="1" x14ac:dyDescent="0.25">
      <c r="A106" s="100" t="s">
        <v>220</v>
      </c>
      <c r="B106" s="337"/>
      <c r="C106" s="413"/>
      <c r="D106" s="244"/>
      <c r="E106" s="244"/>
      <c r="F106" s="244"/>
      <c r="G106" s="244"/>
      <c r="H106" s="434"/>
      <c r="I106" s="245"/>
      <c r="J106" s="245"/>
      <c r="K106" s="337"/>
      <c r="L106" s="249"/>
      <c r="M106" s="250"/>
      <c r="N106" s="98" t="e">
        <f t="shared" si="1"/>
        <v>#DIV/0!</v>
      </c>
      <c r="O106" s="319">
        <f>FŐLAP!$E$8</f>
        <v>0</v>
      </c>
      <c r="P106" s="318">
        <f>FŐLAP!$C$10</f>
        <v>0</v>
      </c>
      <c r="Q106" s="318" t="s">
        <v>561</v>
      </c>
    </row>
    <row r="107" spans="1:17" ht="50.1" hidden="1" customHeight="1" x14ac:dyDescent="0.25">
      <c r="A107" s="100" t="s">
        <v>221</v>
      </c>
      <c r="B107" s="337"/>
      <c r="C107" s="413"/>
      <c r="D107" s="244"/>
      <c r="E107" s="244"/>
      <c r="F107" s="244"/>
      <c r="G107" s="244"/>
      <c r="H107" s="434"/>
      <c r="I107" s="245"/>
      <c r="J107" s="245"/>
      <c r="K107" s="337"/>
      <c r="L107" s="249"/>
      <c r="M107" s="250"/>
      <c r="N107" s="98" t="e">
        <f t="shared" si="1"/>
        <v>#DIV/0!</v>
      </c>
      <c r="O107" s="319">
        <f>FŐLAP!$E$8</f>
        <v>0</v>
      </c>
      <c r="P107" s="318">
        <f>FŐLAP!$C$10</f>
        <v>0</v>
      </c>
      <c r="Q107" s="318" t="s">
        <v>561</v>
      </c>
    </row>
    <row r="108" spans="1:17" ht="50.1" hidden="1" customHeight="1" x14ac:dyDescent="0.25">
      <c r="A108" s="101" t="s">
        <v>222</v>
      </c>
      <c r="B108" s="337"/>
      <c r="C108" s="413"/>
      <c r="D108" s="244"/>
      <c r="E108" s="244"/>
      <c r="F108" s="244"/>
      <c r="G108" s="244"/>
      <c r="H108" s="434"/>
      <c r="I108" s="245"/>
      <c r="J108" s="245"/>
      <c r="K108" s="337"/>
      <c r="L108" s="249"/>
      <c r="M108" s="250"/>
      <c r="N108" s="98" t="e">
        <f t="shared" si="1"/>
        <v>#DIV/0!</v>
      </c>
      <c r="O108" s="319">
        <f>FŐLAP!$E$8</f>
        <v>0</v>
      </c>
      <c r="P108" s="318">
        <f>FŐLAP!$C$10</f>
        <v>0</v>
      </c>
      <c r="Q108" s="318" t="s">
        <v>561</v>
      </c>
    </row>
    <row r="109" spans="1:17" ht="50.1" hidden="1" customHeight="1" x14ac:dyDescent="0.25">
      <c r="A109" s="100" t="s">
        <v>223</v>
      </c>
      <c r="B109" s="337"/>
      <c r="C109" s="413"/>
      <c r="D109" s="244"/>
      <c r="E109" s="244"/>
      <c r="F109" s="244"/>
      <c r="G109" s="244"/>
      <c r="H109" s="434"/>
      <c r="I109" s="245"/>
      <c r="J109" s="245"/>
      <c r="K109" s="337"/>
      <c r="L109" s="249"/>
      <c r="M109" s="250"/>
      <c r="N109" s="98" t="e">
        <f t="shared" si="1"/>
        <v>#DIV/0!</v>
      </c>
      <c r="O109" s="319">
        <f>FŐLAP!$E$8</f>
        <v>0</v>
      </c>
      <c r="P109" s="318">
        <f>FŐLAP!$C$10</f>
        <v>0</v>
      </c>
      <c r="Q109" s="318" t="s">
        <v>561</v>
      </c>
    </row>
    <row r="110" spans="1:17" ht="50.1" hidden="1" customHeight="1" x14ac:dyDescent="0.25">
      <c r="A110" s="100" t="s">
        <v>224</v>
      </c>
      <c r="B110" s="337"/>
      <c r="C110" s="413"/>
      <c r="D110" s="244"/>
      <c r="E110" s="244"/>
      <c r="F110" s="244"/>
      <c r="G110" s="244"/>
      <c r="H110" s="434"/>
      <c r="I110" s="245"/>
      <c r="J110" s="245"/>
      <c r="K110" s="337"/>
      <c r="L110" s="249"/>
      <c r="M110" s="250"/>
      <c r="N110" s="98" t="e">
        <f t="shared" si="1"/>
        <v>#DIV/0!</v>
      </c>
      <c r="O110" s="319">
        <f>FŐLAP!$E$8</f>
        <v>0</v>
      </c>
      <c r="P110" s="318">
        <f>FŐLAP!$C$10</f>
        <v>0</v>
      </c>
      <c r="Q110" s="318" t="s">
        <v>561</v>
      </c>
    </row>
    <row r="111" spans="1:17" ht="50.1" hidden="1" customHeight="1" x14ac:dyDescent="0.25">
      <c r="A111" s="100" t="s">
        <v>225</v>
      </c>
      <c r="B111" s="337"/>
      <c r="C111" s="413"/>
      <c r="D111" s="244"/>
      <c r="E111" s="244"/>
      <c r="F111" s="244"/>
      <c r="G111" s="244"/>
      <c r="H111" s="434"/>
      <c r="I111" s="245"/>
      <c r="J111" s="245"/>
      <c r="K111" s="337"/>
      <c r="L111" s="249"/>
      <c r="M111" s="250"/>
      <c r="N111" s="98" t="e">
        <f t="shared" si="1"/>
        <v>#DIV/0!</v>
      </c>
      <c r="O111" s="319">
        <f>FŐLAP!$E$8</f>
        <v>0</v>
      </c>
      <c r="P111" s="318">
        <f>FŐLAP!$C$10</f>
        <v>0</v>
      </c>
      <c r="Q111" s="318" t="s">
        <v>561</v>
      </c>
    </row>
    <row r="112" spans="1:17" ht="50.1" hidden="1" customHeight="1" x14ac:dyDescent="0.25">
      <c r="A112" s="100" t="s">
        <v>226</v>
      </c>
      <c r="B112" s="337"/>
      <c r="C112" s="413"/>
      <c r="D112" s="244"/>
      <c r="E112" s="244"/>
      <c r="F112" s="244"/>
      <c r="G112" s="244"/>
      <c r="H112" s="434"/>
      <c r="I112" s="245"/>
      <c r="J112" s="245"/>
      <c r="K112" s="337"/>
      <c r="L112" s="249"/>
      <c r="M112" s="250"/>
      <c r="N112" s="98" t="e">
        <f t="shared" si="1"/>
        <v>#DIV/0!</v>
      </c>
      <c r="O112" s="319">
        <f>FŐLAP!$E$8</f>
        <v>0</v>
      </c>
      <c r="P112" s="318">
        <f>FŐLAP!$C$10</f>
        <v>0</v>
      </c>
      <c r="Q112" s="318" t="s">
        <v>561</v>
      </c>
    </row>
    <row r="113" spans="1:17" ht="50.1" hidden="1" customHeight="1" x14ac:dyDescent="0.25">
      <c r="A113" s="101" t="s">
        <v>227</v>
      </c>
      <c r="B113" s="337"/>
      <c r="C113" s="413"/>
      <c r="D113" s="244"/>
      <c r="E113" s="244"/>
      <c r="F113" s="244"/>
      <c r="G113" s="244"/>
      <c r="H113" s="434"/>
      <c r="I113" s="245"/>
      <c r="J113" s="245"/>
      <c r="K113" s="337"/>
      <c r="L113" s="249"/>
      <c r="M113" s="250"/>
      <c r="N113" s="98" t="e">
        <f t="shared" si="1"/>
        <v>#DIV/0!</v>
      </c>
      <c r="O113" s="319">
        <f>FŐLAP!$E$8</f>
        <v>0</v>
      </c>
      <c r="P113" s="318">
        <f>FŐLAP!$C$10</f>
        <v>0</v>
      </c>
      <c r="Q113" s="318" t="s">
        <v>561</v>
      </c>
    </row>
    <row r="114" spans="1:17" ht="50.1" hidden="1" customHeight="1" x14ac:dyDescent="0.25">
      <c r="A114" s="100" t="s">
        <v>228</v>
      </c>
      <c r="B114" s="337"/>
      <c r="C114" s="413"/>
      <c r="D114" s="244"/>
      <c r="E114" s="244"/>
      <c r="F114" s="244"/>
      <c r="G114" s="244"/>
      <c r="H114" s="434"/>
      <c r="I114" s="245"/>
      <c r="J114" s="245"/>
      <c r="K114" s="337"/>
      <c r="L114" s="249"/>
      <c r="M114" s="250"/>
      <c r="N114" s="98" t="e">
        <f t="shared" si="1"/>
        <v>#DIV/0!</v>
      </c>
      <c r="O114" s="319">
        <f>FŐLAP!$E$8</f>
        <v>0</v>
      </c>
      <c r="P114" s="318">
        <f>FŐLAP!$C$10</f>
        <v>0</v>
      </c>
      <c r="Q114" s="318" t="s">
        <v>561</v>
      </c>
    </row>
    <row r="115" spans="1:17" ht="50.1" hidden="1" customHeight="1" x14ac:dyDescent="0.25">
      <c r="A115" s="100" t="s">
        <v>229</v>
      </c>
      <c r="B115" s="337"/>
      <c r="C115" s="413"/>
      <c r="D115" s="244"/>
      <c r="E115" s="244"/>
      <c r="F115" s="244"/>
      <c r="G115" s="244"/>
      <c r="H115" s="434"/>
      <c r="I115" s="245"/>
      <c r="J115" s="245"/>
      <c r="K115" s="337"/>
      <c r="L115" s="249"/>
      <c r="M115" s="250"/>
      <c r="N115" s="98" t="e">
        <f t="shared" si="1"/>
        <v>#DIV/0!</v>
      </c>
      <c r="O115" s="319">
        <f>FŐLAP!$E$8</f>
        <v>0</v>
      </c>
      <c r="P115" s="318">
        <f>FŐLAP!$C$10</f>
        <v>0</v>
      </c>
      <c r="Q115" s="318" t="s">
        <v>561</v>
      </c>
    </row>
    <row r="116" spans="1:17" ht="50.1" hidden="1" customHeight="1" x14ac:dyDescent="0.25">
      <c r="A116" s="101" t="s">
        <v>230</v>
      </c>
      <c r="B116" s="337"/>
      <c r="C116" s="413"/>
      <c r="D116" s="244"/>
      <c r="E116" s="244"/>
      <c r="F116" s="244"/>
      <c r="G116" s="244"/>
      <c r="H116" s="434"/>
      <c r="I116" s="245"/>
      <c r="J116" s="245"/>
      <c r="K116" s="337"/>
      <c r="L116" s="249"/>
      <c r="M116" s="250"/>
      <c r="N116" s="98" t="e">
        <f t="shared" si="1"/>
        <v>#DIV/0!</v>
      </c>
      <c r="O116" s="319">
        <f>FŐLAP!$E$8</f>
        <v>0</v>
      </c>
      <c r="P116" s="318">
        <f>FŐLAP!$C$10</f>
        <v>0</v>
      </c>
      <c r="Q116" s="318" t="s">
        <v>561</v>
      </c>
    </row>
    <row r="117" spans="1:17" ht="50.1" hidden="1" customHeight="1" x14ac:dyDescent="0.25">
      <c r="A117" s="100" t="s">
        <v>231</v>
      </c>
      <c r="B117" s="337"/>
      <c r="C117" s="413"/>
      <c r="D117" s="244"/>
      <c r="E117" s="244"/>
      <c r="F117" s="244"/>
      <c r="G117" s="244"/>
      <c r="H117" s="434"/>
      <c r="I117" s="245"/>
      <c r="J117" s="245"/>
      <c r="K117" s="337"/>
      <c r="L117" s="249"/>
      <c r="M117" s="250"/>
      <c r="N117" s="98" t="e">
        <f t="shared" si="1"/>
        <v>#DIV/0!</v>
      </c>
      <c r="O117" s="319">
        <f>FŐLAP!$E$8</f>
        <v>0</v>
      </c>
      <c r="P117" s="318">
        <f>FŐLAP!$C$10</f>
        <v>0</v>
      </c>
      <c r="Q117" s="318" t="s">
        <v>561</v>
      </c>
    </row>
    <row r="118" spans="1:17" ht="50.1" hidden="1" customHeight="1" x14ac:dyDescent="0.25">
      <c r="A118" s="100" t="s">
        <v>232</v>
      </c>
      <c r="B118" s="337"/>
      <c r="C118" s="413"/>
      <c r="D118" s="244"/>
      <c r="E118" s="244"/>
      <c r="F118" s="244"/>
      <c r="G118" s="244"/>
      <c r="H118" s="434"/>
      <c r="I118" s="245"/>
      <c r="J118" s="245"/>
      <c r="K118" s="337"/>
      <c r="L118" s="249"/>
      <c r="M118" s="250"/>
      <c r="N118" s="98" t="e">
        <f t="shared" si="1"/>
        <v>#DIV/0!</v>
      </c>
      <c r="O118" s="319">
        <f>FŐLAP!$E$8</f>
        <v>0</v>
      </c>
      <c r="P118" s="318">
        <f>FŐLAP!$C$10</f>
        <v>0</v>
      </c>
      <c r="Q118" s="318" t="s">
        <v>561</v>
      </c>
    </row>
    <row r="119" spans="1:17" ht="50.1" hidden="1" customHeight="1" x14ac:dyDescent="0.25">
      <c r="A119" s="101" t="s">
        <v>233</v>
      </c>
      <c r="B119" s="337"/>
      <c r="C119" s="413"/>
      <c r="D119" s="244"/>
      <c r="E119" s="244"/>
      <c r="F119" s="244"/>
      <c r="G119" s="244"/>
      <c r="H119" s="434"/>
      <c r="I119" s="245"/>
      <c r="J119" s="245"/>
      <c r="K119" s="337"/>
      <c r="L119" s="249"/>
      <c r="M119" s="250"/>
      <c r="N119" s="98" t="e">
        <f t="shared" si="1"/>
        <v>#DIV/0!</v>
      </c>
      <c r="O119" s="319">
        <f>FŐLAP!$E$8</f>
        <v>0</v>
      </c>
      <c r="P119" s="318">
        <f>FŐLAP!$C$10</f>
        <v>0</v>
      </c>
      <c r="Q119" s="318" t="s">
        <v>561</v>
      </c>
    </row>
    <row r="120" spans="1:17" ht="50.1" hidden="1" customHeight="1" x14ac:dyDescent="0.25">
      <c r="A120" s="100" t="s">
        <v>234</v>
      </c>
      <c r="B120" s="337"/>
      <c r="C120" s="413"/>
      <c r="D120" s="244"/>
      <c r="E120" s="244"/>
      <c r="F120" s="244"/>
      <c r="G120" s="244"/>
      <c r="H120" s="434"/>
      <c r="I120" s="245"/>
      <c r="J120" s="245"/>
      <c r="K120" s="337"/>
      <c r="L120" s="249"/>
      <c r="M120" s="250"/>
      <c r="N120" s="98" t="e">
        <f t="shared" si="1"/>
        <v>#DIV/0!</v>
      </c>
      <c r="O120" s="319">
        <f>FŐLAP!$E$8</f>
        <v>0</v>
      </c>
      <c r="P120" s="318">
        <f>FŐLAP!$C$10</f>
        <v>0</v>
      </c>
      <c r="Q120" s="318" t="s">
        <v>561</v>
      </c>
    </row>
    <row r="121" spans="1:17" ht="50.1" hidden="1" customHeight="1" x14ac:dyDescent="0.25">
      <c r="A121" s="100" t="s">
        <v>235</v>
      </c>
      <c r="B121" s="337"/>
      <c r="C121" s="413"/>
      <c r="D121" s="244"/>
      <c r="E121" s="244"/>
      <c r="F121" s="244"/>
      <c r="G121" s="244"/>
      <c r="H121" s="434"/>
      <c r="I121" s="245"/>
      <c r="J121" s="245"/>
      <c r="K121" s="337"/>
      <c r="L121" s="249"/>
      <c r="M121" s="250"/>
      <c r="N121" s="98" t="e">
        <f t="shared" si="1"/>
        <v>#DIV/0!</v>
      </c>
      <c r="O121" s="319">
        <f>FŐLAP!$E$8</f>
        <v>0</v>
      </c>
      <c r="P121" s="318">
        <f>FŐLAP!$C$10</f>
        <v>0</v>
      </c>
      <c r="Q121" s="318" t="s">
        <v>561</v>
      </c>
    </row>
    <row r="122" spans="1:17" ht="50.1" hidden="1" customHeight="1" x14ac:dyDescent="0.25">
      <c r="A122" s="101" t="s">
        <v>236</v>
      </c>
      <c r="B122" s="337"/>
      <c r="C122" s="413"/>
      <c r="D122" s="244"/>
      <c r="E122" s="244"/>
      <c r="F122" s="244"/>
      <c r="G122" s="244"/>
      <c r="H122" s="434"/>
      <c r="I122" s="245"/>
      <c r="J122" s="245"/>
      <c r="K122" s="337"/>
      <c r="L122" s="249"/>
      <c r="M122" s="250"/>
      <c r="N122" s="98" t="e">
        <f t="shared" si="1"/>
        <v>#DIV/0!</v>
      </c>
      <c r="O122" s="319">
        <f>FŐLAP!$E$8</f>
        <v>0</v>
      </c>
      <c r="P122" s="318">
        <f>FŐLAP!$C$10</f>
        <v>0</v>
      </c>
      <c r="Q122" s="318" t="s">
        <v>561</v>
      </c>
    </row>
    <row r="123" spans="1:17" ht="50.1" hidden="1" customHeight="1" collapsed="1" x14ac:dyDescent="0.25">
      <c r="A123" s="100" t="s">
        <v>237</v>
      </c>
      <c r="B123" s="337"/>
      <c r="C123" s="413"/>
      <c r="D123" s="244"/>
      <c r="E123" s="244"/>
      <c r="F123" s="244"/>
      <c r="G123" s="244"/>
      <c r="H123" s="434"/>
      <c r="I123" s="245"/>
      <c r="J123" s="245"/>
      <c r="K123" s="337"/>
      <c r="L123" s="249"/>
      <c r="M123" s="250"/>
      <c r="N123" s="98" t="e">
        <f t="shared" si="1"/>
        <v>#DIV/0!</v>
      </c>
      <c r="O123" s="319">
        <f>FŐLAP!$E$8</f>
        <v>0</v>
      </c>
      <c r="P123" s="318">
        <f>FŐLAP!$C$10</f>
        <v>0</v>
      </c>
      <c r="Q123" s="318" t="s">
        <v>561</v>
      </c>
    </row>
    <row r="124" spans="1:17" ht="50.1" hidden="1" customHeight="1" x14ac:dyDescent="0.25">
      <c r="A124" s="100" t="s">
        <v>238</v>
      </c>
      <c r="B124" s="337"/>
      <c r="C124" s="413"/>
      <c r="D124" s="244"/>
      <c r="E124" s="244"/>
      <c r="F124" s="244"/>
      <c r="G124" s="244"/>
      <c r="H124" s="434"/>
      <c r="I124" s="245"/>
      <c r="J124" s="245"/>
      <c r="K124" s="337"/>
      <c r="L124" s="249"/>
      <c r="M124" s="250"/>
      <c r="N124" s="98" t="e">
        <f t="shared" si="1"/>
        <v>#DIV/0!</v>
      </c>
      <c r="O124" s="319">
        <f>FŐLAP!$E$8</f>
        <v>0</v>
      </c>
      <c r="P124" s="318">
        <f>FŐLAP!$C$10</f>
        <v>0</v>
      </c>
      <c r="Q124" s="318" t="s">
        <v>561</v>
      </c>
    </row>
    <row r="125" spans="1:17" ht="50.1" hidden="1" customHeight="1" x14ac:dyDescent="0.25">
      <c r="A125" s="101" t="s">
        <v>239</v>
      </c>
      <c r="B125" s="337"/>
      <c r="C125" s="413"/>
      <c r="D125" s="244"/>
      <c r="E125" s="244"/>
      <c r="F125" s="244"/>
      <c r="G125" s="244"/>
      <c r="H125" s="434"/>
      <c r="I125" s="245"/>
      <c r="J125" s="245"/>
      <c r="K125" s="337"/>
      <c r="L125" s="249"/>
      <c r="M125" s="250"/>
      <c r="N125" s="98" t="e">
        <f t="shared" si="1"/>
        <v>#DIV/0!</v>
      </c>
      <c r="O125" s="319">
        <f>FŐLAP!$E$8</f>
        <v>0</v>
      </c>
      <c r="P125" s="318">
        <f>FŐLAP!$C$10</f>
        <v>0</v>
      </c>
      <c r="Q125" s="318" t="s">
        <v>561</v>
      </c>
    </row>
    <row r="126" spans="1:17" ht="50.1" hidden="1" customHeight="1" x14ac:dyDescent="0.25">
      <c r="A126" s="100" t="s">
        <v>240</v>
      </c>
      <c r="B126" s="337"/>
      <c r="C126" s="413"/>
      <c r="D126" s="244"/>
      <c r="E126" s="244"/>
      <c r="F126" s="244"/>
      <c r="G126" s="244"/>
      <c r="H126" s="434"/>
      <c r="I126" s="245"/>
      <c r="J126" s="245"/>
      <c r="K126" s="337"/>
      <c r="L126" s="249"/>
      <c r="M126" s="250"/>
      <c r="N126" s="98" t="e">
        <f t="shared" si="1"/>
        <v>#DIV/0!</v>
      </c>
      <c r="O126" s="319">
        <f>FŐLAP!$E$8</f>
        <v>0</v>
      </c>
      <c r="P126" s="318">
        <f>FŐLAP!$C$10</f>
        <v>0</v>
      </c>
      <c r="Q126" s="318" t="s">
        <v>561</v>
      </c>
    </row>
    <row r="127" spans="1:17" ht="50.1" hidden="1" customHeight="1" x14ac:dyDescent="0.25">
      <c r="A127" s="100" t="s">
        <v>241</v>
      </c>
      <c r="B127" s="337"/>
      <c r="C127" s="413"/>
      <c r="D127" s="244"/>
      <c r="E127" s="244"/>
      <c r="F127" s="244"/>
      <c r="G127" s="244"/>
      <c r="H127" s="434"/>
      <c r="I127" s="245"/>
      <c r="J127" s="245"/>
      <c r="K127" s="337"/>
      <c r="L127" s="249"/>
      <c r="M127" s="250"/>
      <c r="N127" s="98" t="e">
        <f t="shared" si="1"/>
        <v>#DIV/0!</v>
      </c>
      <c r="O127" s="319">
        <f>FŐLAP!$E$8</f>
        <v>0</v>
      </c>
      <c r="P127" s="318">
        <f>FŐLAP!$C$10</f>
        <v>0</v>
      </c>
      <c r="Q127" s="318" t="s">
        <v>561</v>
      </c>
    </row>
    <row r="128" spans="1:17" ht="50.1" hidden="1" customHeight="1" x14ac:dyDescent="0.25">
      <c r="A128" s="100" t="s">
        <v>242</v>
      </c>
      <c r="B128" s="337"/>
      <c r="C128" s="413"/>
      <c r="D128" s="244"/>
      <c r="E128" s="244"/>
      <c r="F128" s="244"/>
      <c r="G128" s="244"/>
      <c r="H128" s="434"/>
      <c r="I128" s="245"/>
      <c r="J128" s="245"/>
      <c r="K128" s="337"/>
      <c r="L128" s="249"/>
      <c r="M128" s="250"/>
      <c r="N128" s="98" t="e">
        <f t="shared" si="1"/>
        <v>#DIV/0!</v>
      </c>
      <c r="O128" s="319">
        <f>FŐLAP!$E$8</f>
        <v>0</v>
      </c>
      <c r="P128" s="318">
        <f>FŐLAP!$C$10</f>
        <v>0</v>
      </c>
      <c r="Q128" s="318" t="s">
        <v>561</v>
      </c>
    </row>
    <row r="129" spans="1:17" ht="50.1" hidden="1" customHeight="1" x14ac:dyDescent="0.25">
      <c r="A129" s="100" t="s">
        <v>243</v>
      </c>
      <c r="B129" s="337"/>
      <c r="C129" s="413"/>
      <c r="D129" s="244"/>
      <c r="E129" s="244"/>
      <c r="F129" s="244"/>
      <c r="G129" s="244"/>
      <c r="H129" s="434"/>
      <c r="I129" s="245"/>
      <c r="J129" s="245"/>
      <c r="K129" s="337"/>
      <c r="L129" s="249"/>
      <c r="M129" s="250"/>
      <c r="N129" s="98" t="e">
        <f t="shared" si="1"/>
        <v>#DIV/0!</v>
      </c>
      <c r="O129" s="319">
        <f>FŐLAP!$E$8</f>
        <v>0</v>
      </c>
      <c r="P129" s="318">
        <f>FŐLAP!$C$10</f>
        <v>0</v>
      </c>
      <c r="Q129" s="318" t="s">
        <v>561</v>
      </c>
    </row>
    <row r="130" spans="1:17" ht="50.1" hidden="1" customHeight="1" x14ac:dyDescent="0.25">
      <c r="A130" s="101" t="s">
        <v>244</v>
      </c>
      <c r="B130" s="337"/>
      <c r="C130" s="413"/>
      <c r="D130" s="244"/>
      <c r="E130" s="244"/>
      <c r="F130" s="244"/>
      <c r="G130" s="244"/>
      <c r="H130" s="434"/>
      <c r="I130" s="245"/>
      <c r="J130" s="245"/>
      <c r="K130" s="337"/>
      <c r="L130" s="249"/>
      <c r="M130" s="250"/>
      <c r="N130" s="98" t="e">
        <f t="shared" si="1"/>
        <v>#DIV/0!</v>
      </c>
      <c r="O130" s="319">
        <f>FŐLAP!$E$8</f>
        <v>0</v>
      </c>
      <c r="P130" s="318">
        <f>FŐLAP!$C$10</f>
        <v>0</v>
      </c>
      <c r="Q130" s="318" t="s">
        <v>561</v>
      </c>
    </row>
    <row r="131" spans="1:17" ht="50.1" hidden="1" customHeight="1" x14ac:dyDescent="0.25">
      <c r="A131" s="100" t="s">
        <v>245</v>
      </c>
      <c r="B131" s="337"/>
      <c r="C131" s="413"/>
      <c r="D131" s="244"/>
      <c r="E131" s="244"/>
      <c r="F131" s="244"/>
      <c r="G131" s="244"/>
      <c r="H131" s="434"/>
      <c r="I131" s="245"/>
      <c r="J131" s="245"/>
      <c r="K131" s="337"/>
      <c r="L131" s="249"/>
      <c r="M131" s="250"/>
      <c r="N131" s="98" t="e">
        <f t="shared" si="1"/>
        <v>#DIV/0!</v>
      </c>
      <c r="O131" s="319">
        <f>FŐLAP!$E$8</f>
        <v>0</v>
      </c>
      <c r="P131" s="318">
        <f>FŐLAP!$C$10</f>
        <v>0</v>
      </c>
      <c r="Q131" s="318" t="s">
        <v>561</v>
      </c>
    </row>
    <row r="132" spans="1:17" ht="50.1" hidden="1" customHeight="1" x14ac:dyDescent="0.25">
      <c r="A132" s="100" t="s">
        <v>246</v>
      </c>
      <c r="B132" s="337"/>
      <c r="C132" s="413"/>
      <c r="D132" s="244"/>
      <c r="E132" s="244"/>
      <c r="F132" s="244"/>
      <c r="G132" s="244"/>
      <c r="H132" s="434"/>
      <c r="I132" s="245"/>
      <c r="J132" s="245"/>
      <c r="K132" s="337"/>
      <c r="L132" s="249"/>
      <c r="M132" s="250"/>
      <c r="N132" s="98" t="e">
        <f t="shared" si="1"/>
        <v>#DIV/0!</v>
      </c>
      <c r="O132" s="319">
        <f>FŐLAP!$E$8</f>
        <v>0</v>
      </c>
      <c r="P132" s="318">
        <f>FŐLAP!$C$10</f>
        <v>0</v>
      </c>
      <c r="Q132" s="318" t="s">
        <v>561</v>
      </c>
    </row>
    <row r="133" spans="1:17" ht="50.1" hidden="1" customHeight="1" x14ac:dyDescent="0.25">
      <c r="A133" s="101" t="s">
        <v>247</v>
      </c>
      <c r="B133" s="337"/>
      <c r="C133" s="413"/>
      <c r="D133" s="244"/>
      <c r="E133" s="244"/>
      <c r="F133" s="244"/>
      <c r="G133" s="244"/>
      <c r="H133" s="434"/>
      <c r="I133" s="245"/>
      <c r="J133" s="245"/>
      <c r="K133" s="337"/>
      <c r="L133" s="249"/>
      <c r="M133" s="250"/>
      <c r="N133" s="98" t="e">
        <f t="shared" si="1"/>
        <v>#DIV/0!</v>
      </c>
      <c r="O133" s="319">
        <f>FŐLAP!$E$8</f>
        <v>0</v>
      </c>
      <c r="P133" s="318">
        <f>FŐLAP!$C$10</f>
        <v>0</v>
      </c>
      <c r="Q133" s="318" t="s">
        <v>561</v>
      </c>
    </row>
    <row r="134" spans="1:17" ht="50.1" hidden="1" customHeight="1" x14ac:dyDescent="0.25">
      <c r="A134" s="100" t="s">
        <v>248</v>
      </c>
      <c r="B134" s="337"/>
      <c r="C134" s="413"/>
      <c r="D134" s="244"/>
      <c r="E134" s="244"/>
      <c r="F134" s="244"/>
      <c r="G134" s="244"/>
      <c r="H134" s="434"/>
      <c r="I134" s="245"/>
      <c r="J134" s="245"/>
      <c r="K134" s="337"/>
      <c r="L134" s="249"/>
      <c r="M134" s="250"/>
      <c r="N134" s="98" t="e">
        <f t="shared" si="1"/>
        <v>#DIV/0!</v>
      </c>
      <c r="O134" s="319">
        <f>FŐLAP!$E$8</f>
        <v>0</v>
      </c>
      <c r="P134" s="318">
        <f>FŐLAP!$C$10</f>
        <v>0</v>
      </c>
      <c r="Q134" s="318" t="s">
        <v>561</v>
      </c>
    </row>
    <row r="135" spans="1:17" ht="50.1" hidden="1" customHeight="1" x14ac:dyDescent="0.25">
      <c r="A135" s="100" t="s">
        <v>249</v>
      </c>
      <c r="B135" s="337"/>
      <c r="C135" s="413"/>
      <c r="D135" s="244"/>
      <c r="E135" s="244"/>
      <c r="F135" s="244"/>
      <c r="G135" s="244"/>
      <c r="H135" s="434"/>
      <c r="I135" s="245"/>
      <c r="J135" s="245"/>
      <c r="K135" s="337"/>
      <c r="L135" s="249"/>
      <c r="M135" s="250"/>
      <c r="N135" s="98" t="e">
        <f t="shared" si="1"/>
        <v>#DIV/0!</v>
      </c>
      <c r="O135" s="319">
        <f>FŐLAP!$E$8</f>
        <v>0</v>
      </c>
      <c r="P135" s="318">
        <f>FŐLAP!$C$10</f>
        <v>0</v>
      </c>
      <c r="Q135" s="318" t="s">
        <v>561</v>
      </c>
    </row>
    <row r="136" spans="1:17" ht="50.1" hidden="1" customHeight="1" x14ac:dyDescent="0.25">
      <c r="A136" s="101" t="s">
        <v>250</v>
      </c>
      <c r="B136" s="337"/>
      <c r="C136" s="413"/>
      <c r="D136" s="244"/>
      <c r="E136" s="244"/>
      <c r="F136" s="244"/>
      <c r="G136" s="244"/>
      <c r="H136" s="434"/>
      <c r="I136" s="245"/>
      <c r="J136" s="245"/>
      <c r="K136" s="337"/>
      <c r="L136" s="249"/>
      <c r="M136" s="250"/>
      <c r="N136" s="98" t="e">
        <f t="shared" si="1"/>
        <v>#DIV/0!</v>
      </c>
      <c r="O136" s="319">
        <f>FŐLAP!$E$8</f>
        <v>0</v>
      </c>
      <c r="P136" s="318">
        <f>FŐLAP!$C$10</f>
        <v>0</v>
      </c>
      <c r="Q136" s="318" t="s">
        <v>561</v>
      </c>
    </row>
    <row r="137" spans="1:17" ht="50.1" hidden="1" customHeight="1" x14ac:dyDescent="0.25">
      <c r="A137" s="100" t="s">
        <v>251</v>
      </c>
      <c r="B137" s="337"/>
      <c r="C137" s="413"/>
      <c r="D137" s="244"/>
      <c r="E137" s="244"/>
      <c r="F137" s="244"/>
      <c r="G137" s="244"/>
      <c r="H137" s="434"/>
      <c r="I137" s="245"/>
      <c r="J137" s="245"/>
      <c r="K137" s="337"/>
      <c r="L137" s="249"/>
      <c r="M137" s="250"/>
      <c r="N137" s="98" t="e">
        <f t="shared" si="1"/>
        <v>#DIV/0!</v>
      </c>
      <c r="O137" s="319">
        <f>FŐLAP!$E$8</f>
        <v>0</v>
      </c>
      <c r="P137" s="318">
        <f>FŐLAP!$C$10</f>
        <v>0</v>
      </c>
      <c r="Q137" s="318" t="s">
        <v>561</v>
      </c>
    </row>
    <row r="138" spans="1:17" ht="50.1" hidden="1" customHeight="1" x14ac:dyDescent="0.25">
      <c r="A138" s="100" t="s">
        <v>252</v>
      </c>
      <c r="B138" s="337"/>
      <c r="C138" s="413"/>
      <c r="D138" s="244"/>
      <c r="E138" s="244"/>
      <c r="F138" s="244"/>
      <c r="G138" s="244"/>
      <c r="H138" s="434"/>
      <c r="I138" s="245"/>
      <c r="J138" s="245"/>
      <c r="K138" s="337"/>
      <c r="L138" s="249"/>
      <c r="M138" s="250"/>
      <c r="N138" s="98" t="e">
        <f t="shared" ref="N138:N201" si="2">IF(M138&lt;0,0,1-(M138/L138))</f>
        <v>#DIV/0!</v>
      </c>
      <c r="O138" s="319">
        <f>FŐLAP!$E$8</f>
        <v>0</v>
      </c>
      <c r="P138" s="318">
        <f>FŐLAP!$C$10</f>
        <v>0</v>
      </c>
      <c r="Q138" s="318" t="s">
        <v>561</v>
      </c>
    </row>
    <row r="139" spans="1:17" ht="50.1" hidden="1" customHeight="1" x14ac:dyDescent="0.25">
      <c r="A139" s="101" t="s">
        <v>253</v>
      </c>
      <c r="B139" s="337"/>
      <c r="C139" s="413"/>
      <c r="D139" s="244"/>
      <c r="E139" s="244"/>
      <c r="F139" s="244"/>
      <c r="G139" s="244"/>
      <c r="H139" s="434"/>
      <c r="I139" s="245"/>
      <c r="J139" s="245"/>
      <c r="K139" s="337"/>
      <c r="L139" s="249"/>
      <c r="M139" s="250"/>
      <c r="N139" s="98" t="e">
        <f t="shared" si="2"/>
        <v>#DIV/0!</v>
      </c>
      <c r="O139" s="319">
        <f>FŐLAP!$E$8</f>
        <v>0</v>
      </c>
      <c r="P139" s="318">
        <f>FŐLAP!$C$10</f>
        <v>0</v>
      </c>
      <c r="Q139" s="318" t="s">
        <v>561</v>
      </c>
    </row>
    <row r="140" spans="1:17" ht="50.1" hidden="1" customHeight="1" x14ac:dyDescent="0.25">
      <c r="A140" s="100" t="s">
        <v>254</v>
      </c>
      <c r="B140" s="337"/>
      <c r="C140" s="413"/>
      <c r="D140" s="244"/>
      <c r="E140" s="244"/>
      <c r="F140" s="244"/>
      <c r="G140" s="244"/>
      <c r="H140" s="434"/>
      <c r="I140" s="245"/>
      <c r="J140" s="245"/>
      <c r="K140" s="337"/>
      <c r="L140" s="249"/>
      <c r="M140" s="250"/>
      <c r="N140" s="98" t="e">
        <f t="shared" si="2"/>
        <v>#DIV/0!</v>
      </c>
      <c r="O140" s="319">
        <f>FŐLAP!$E$8</f>
        <v>0</v>
      </c>
      <c r="P140" s="318">
        <f>FŐLAP!$C$10</f>
        <v>0</v>
      </c>
      <c r="Q140" s="318" t="s">
        <v>561</v>
      </c>
    </row>
    <row r="141" spans="1:17" ht="50.1" hidden="1" customHeight="1" x14ac:dyDescent="0.25">
      <c r="A141" s="100" t="s">
        <v>255</v>
      </c>
      <c r="B141" s="337"/>
      <c r="C141" s="413"/>
      <c r="D141" s="244"/>
      <c r="E141" s="244"/>
      <c r="F141" s="244"/>
      <c r="G141" s="244"/>
      <c r="H141" s="434"/>
      <c r="I141" s="245"/>
      <c r="J141" s="245"/>
      <c r="K141" s="337"/>
      <c r="L141" s="249"/>
      <c r="M141" s="250"/>
      <c r="N141" s="98" t="e">
        <f t="shared" si="2"/>
        <v>#DIV/0!</v>
      </c>
      <c r="O141" s="319">
        <f>FŐLAP!$E$8</f>
        <v>0</v>
      </c>
      <c r="P141" s="318">
        <f>FŐLAP!$C$10</f>
        <v>0</v>
      </c>
      <c r="Q141" s="318" t="s">
        <v>561</v>
      </c>
    </row>
    <row r="142" spans="1:17" ht="50.1" hidden="1" customHeight="1" x14ac:dyDescent="0.25">
      <c r="A142" s="101" t="s">
        <v>256</v>
      </c>
      <c r="B142" s="337"/>
      <c r="C142" s="413"/>
      <c r="D142" s="244"/>
      <c r="E142" s="244"/>
      <c r="F142" s="244"/>
      <c r="G142" s="244"/>
      <c r="H142" s="434"/>
      <c r="I142" s="245"/>
      <c r="J142" s="245"/>
      <c r="K142" s="337"/>
      <c r="L142" s="249"/>
      <c r="M142" s="250"/>
      <c r="N142" s="98" t="e">
        <f t="shared" si="2"/>
        <v>#DIV/0!</v>
      </c>
      <c r="O142" s="319">
        <f>FŐLAP!$E$8</f>
        <v>0</v>
      </c>
      <c r="P142" s="318">
        <f>FŐLAP!$C$10</f>
        <v>0</v>
      </c>
      <c r="Q142" s="318" t="s">
        <v>561</v>
      </c>
    </row>
    <row r="143" spans="1:17" ht="50.1" hidden="1" customHeight="1" x14ac:dyDescent="0.25">
      <c r="A143" s="100" t="s">
        <v>257</v>
      </c>
      <c r="B143" s="337"/>
      <c r="C143" s="413"/>
      <c r="D143" s="244"/>
      <c r="E143" s="244"/>
      <c r="F143" s="244"/>
      <c r="G143" s="244"/>
      <c r="H143" s="434"/>
      <c r="I143" s="245"/>
      <c r="J143" s="245"/>
      <c r="K143" s="337"/>
      <c r="L143" s="249"/>
      <c r="M143" s="250"/>
      <c r="N143" s="98" t="e">
        <f t="shared" si="2"/>
        <v>#DIV/0!</v>
      </c>
      <c r="O143" s="319">
        <f>FŐLAP!$E$8</f>
        <v>0</v>
      </c>
      <c r="P143" s="318">
        <f>FŐLAP!$C$10</f>
        <v>0</v>
      </c>
      <c r="Q143" s="318" t="s">
        <v>561</v>
      </c>
    </row>
    <row r="144" spans="1:17" ht="50.1" hidden="1" customHeight="1" collapsed="1" x14ac:dyDescent="0.25">
      <c r="A144" s="100" t="s">
        <v>258</v>
      </c>
      <c r="B144" s="337"/>
      <c r="C144" s="413"/>
      <c r="D144" s="244"/>
      <c r="E144" s="244"/>
      <c r="F144" s="244"/>
      <c r="G144" s="244"/>
      <c r="H144" s="434"/>
      <c r="I144" s="245"/>
      <c r="J144" s="245"/>
      <c r="K144" s="337"/>
      <c r="L144" s="249"/>
      <c r="M144" s="250"/>
      <c r="N144" s="98" t="e">
        <f t="shared" si="2"/>
        <v>#DIV/0!</v>
      </c>
      <c r="O144" s="319">
        <f>FŐLAP!$E$8</f>
        <v>0</v>
      </c>
      <c r="P144" s="318">
        <f>FŐLAP!$C$10</f>
        <v>0</v>
      </c>
      <c r="Q144" s="318" t="s">
        <v>561</v>
      </c>
    </row>
    <row r="145" spans="1:17" ht="50.1" hidden="1" customHeight="1" x14ac:dyDescent="0.25">
      <c r="A145" s="100" t="s">
        <v>259</v>
      </c>
      <c r="B145" s="337"/>
      <c r="C145" s="413"/>
      <c r="D145" s="244"/>
      <c r="E145" s="244"/>
      <c r="F145" s="244"/>
      <c r="G145" s="244"/>
      <c r="H145" s="434"/>
      <c r="I145" s="245"/>
      <c r="J145" s="245"/>
      <c r="K145" s="337"/>
      <c r="L145" s="249"/>
      <c r="M145" s="250"/>
      <c r="N145" s="98" t="e">
        <f t="shared" si="2"/>
        <v>#DIV/0!</v>
      </c>
      <c r="O145" s="319">
        <f>FŐLAP!$E$8</f>
        <v>0</v>
      </c>
      <c r="P145" s="318">
        <f>FŐLAP!$C$10</f>
        <v>0</v>
      </c>
      <c r="Q145" s="318" t="s">
        <v>561</v>
      </c>
    </row>
    <row r="146" spans="1:17" ht="50.1" hidden="1" customHeight="1" x14ac:dyDescent="0.25">
      <c r="A146" s="100" t="s">
        <v>260</v>
      </c>
      <c r="B146" s="337"/>
      <c r="C146" s="413"/>
      <c r="D146" s="244"/>
      <c r="E146" s="244"/>
      <c r="F146" s="244"/>
      <c r="G146" s="244"/>
      <c r="H146" s="434"/>
      <c r="I146" s="245"/>
      <c r="J146" s="245"/>
      <c r="K146" s="337"/>
      <c r="L146" s="249"/>
      <c r="M146" s="250"/>
      <c r="N146" s="98" t="e">
        <f t="shared" si="2"/>
        <v>#DIV/0!</v>
      </c>
      <c r="O146" s="319">
        <f>FŐLAP!$E$8</f>
        <v>0</v>
      </c>
      <c r="P146" s="318">
        <f>FŐLAP!$C$10</f>
        <v>0</v>
      </c>
      <c r="Q146" s="318" t="s">
        <v>561</v>
      </c>
    </row>
    <row r="147" spans="1:17" ht="50.1" hidden="1" customHeight="1" x14ac:dyDescent="0.25">
      <c r="A147" s="101" t="s">
        <v>261</v>
      </c>
      <c r="B147" s="337"/>
      <c r="C147" s="413"/>
      <c r="D147" s="244"/>
      <c r="E147" s="244"/>
      <c r="F147" s="244"/>
      <c r="G147" s="244"/>
      <c r="H147" s="434"/>
      <c r="I147" s="245"/>
      <c r="J147" s="245"/>
      <c r="K147" s="337"/>
      <c r="L147" s="249"/>
      <c r="M147" s="250"/>
      <c r="N147" s="98" t="e">
        <f t="shared" si="2"/>
        <v>#DIV/0!</v>
      </c>
      <c r="O147" s="319">
        <f>FŐLAP!$E$8</f>
        <v>0</v>
      </c>
      <c r="P147" s="318">
        <f>FŐLAP!$C$10</f>
        <v>0</v>
      </c>
      <c r="Q147" s="318" t="s">
        <v>561</v>
      </c>
    </row>
    <row r="148" spans="1:17" ht="50.1" hidden="1" customHeight="1" x14ac:dyDescent="0.25">
      <c r="A148" s="100" t="s">
        <v>262</v>
      </c>
      <c r="B148" s="337"/>
      <c r="C148" s="413"/>
      <c r="D148" s="244"/>
      <c r="E148" s="244"/>
      <c r="F148" s="244"/>
      <c r="G148" s="244"/>
      <c r="H148" s="434"/>
      <c r="I148" s="245"/>
      <c r="J148" s="245"/>
      <c r="K148" s="337"/>
      <c r="L148" s="249"/>
      <c r="M148" s="250"/>
      <c r="N148" s="98" t="e">
        <f t="shared" si="2"/>
        <v>#DIV/0!</v>
      </c>
      <c r="O148" s="319">
        <f>FŐLAP!$E$8</f>
        <v>0</v>
      </c>
      <c r="P148" s="318">
        <f>FŐLAP!$C$10</f>
        <v>0</v>
      </c>
      <c r="Q148" s="318" t="s">
        <v>561</v>
      </c>
    </row>
    <row r="149" spans="1:17" ht="50.1" hidden="1" customHeight="1" x14ac:dyDescent="0.25">
      <c r="A149" s="100" t="s">
        <v>263</v>
      </c>
      <c r="B149" s="337"/>
      <c r="C149" s="413"/>
      <c r="D149" s="244"/>
      <c r="E149" s="244"/>
      <c r="F149" s="244"/>
      <c r="G149" s="244"/>
      <c r="H149" s="434"/>
      <c r="I149" s="245"/>
      <c r="J149" s="245"/>
      <c r="K149" s="337"/>
      <c r="L149" s="249"/>
      <c r="M149" s="250"/>
      <c r="N149" s="98" t="e">
        <f t="shared" si="2"/>
        <v>#DIV/0!</v>
      </c>
      <c r="O149" s="319">
        <f>FŐLAP!$E$8</f>
        <v>0</v>
      </c>
      <c r="P149" s="318">
        <f>FŐLAP!$C$10</f>
        <v>0</v>
      </c>
      <c r="Q149" s="318" t="s">
        <v>561</v>
      </c>
    </row>
    <row r="150" spans="1:17" ht="50.1" hidden="1" customHeight="1" x14ac:dyDescent="0.25">
      <c r="A150" s="101" t="s">
        <v>264</v>
      </c>
      <c r="B150" s="337"/>
      <c r="C150" s="413"/>
      <c r="D150" s="244"/>
      <c r="E150" s="244"/>
      <c r="F150" s="244"/>
      <c r="G150" s="244"/>
      <c r="H150" s="434"/>
      <c r="I150" s="245"/>
      <c r="J150" s="245"/>
      <c r="K150" s="337"/>
      <c r="L150" s="249"/>
      <c r="M150" s="250"/>
      <c r="N150" s="98" t="e">
        <f t="shared" si="2"/>
        <v>#DIV/0!</v>
      </c>
      <c r="O150" s="319">
        <f>FŐLAP!$E$8</f>
        <v>0</v>
      </c>
      <c r="P150" s="318">
        <f>FŐLAP!$C$10</f>
        <v>0</v>
      </c>
      <c r="Q150" s="318" t="s">
        <v>561</v>
      </c>
    </row>
    <row r="151" spans="1:17" ht="50.1" hidden="1" customHeight="1" x14ac:dyDescent="0.25">
      <c r="A151" s="100" t="s">
        <v>265</v>
      </c>
      <c r="B151" s="337"/>
      <c r="C151" s="413"/>
      <c r="D151" s="244"/>
      <c r="E151" s="244"/>
      <c r="F151" s="244"/>
      <c r="G151" s="244"/>
      <c r="H151" s="434"/>
      <c r="I151" s="245"/>
      <c r="J151" s="245"/>
      <c r="K151" s="337"/>
      <c r="L151" s="249"/>
      <c r="M151" s="250"/>
      <c r="N151" s="98" t="e">
        <f t="shared" si="2"/>
        <v>#DIV/0!</v>
      </c>
      <c r="O151" s="319">
        <f>FŐLAP!$E$8</f>
        <v>0</v>
      </c>
      <c r="P151" s="318">
        <f>FŐLAP!$C$10</f>
        <v>0</v>
      </c>
      <c r="Q151" s="318" t="s">
        <v>561</v>
      </c>
    </row>
    <row r="152" spans="1:17" ht="50.1" hidden="1" customHeight="1" x14ac:dyDescent="0.25">
      <c r="A152" s="100" t="s">
        <v>266</v>
      </c>
      <c r="B152" s="337"/>
      <c r="C152" s="413"/>
      <c r="D152" s="244"/>
      <c r="E152" s="244"/>
      <c r="F152" s="244"/>
      <c r="G152" s="244"/>
      <c r="H152" s="434"/>
      <c r="I152" s="245"/>
      <c r="J152" s="245"/>
      <c r="K152" s="337"/>
      <c r="L152" s="249"/>
      <c r="M152" s="250"/>
      <c r="N152" s="98" t="e">
        <f t="shared" si="2"/>
        <v>#DIV/0!</v>
      </c>
      <c r="O152" s="319">
        <f>FŐLAP!$E$8</f>
        <v>0</v>
      </c>
      <c r="P152" s="318">
        <f>FŐLAP!$C$10</f>
        <v>0</v>
      </c>
      <c r="Q152" s="318" t="s">
        <v>561</v>
      </c>
    </row>
    <row r="153" spans="1:17" ht="50.1" hidden="1" customHeight="1" x14ac:dyDescent="0.25">
      <c r="A153" s="101" t="s">
        <v>267</v>
      </c>
      <c r="B153" s="337"/>
      <c r="C153" s="413"/>
      <c r="D153" s="244"/>
      <c r="E153" s="244"/>
      <c r="F153" s="244"/>
      <c r="G153" s="244"/>
      <c r="H153" s="434"/>
      <c r="I153" s="245"/>
      <c r="J153" s="245"/>
      <c r="K153" s="337"/>
      <c r="L153" s="249"/>
      <c r="M153" s="250"/>
      <c r="N153" s="98" t="e">
        <f t="shared" si="2"/>
        <v>#DIV/0!</v>
      </c>
      <c r="O153" s="319">
        <f>FŐLAP!$E$8</f>
        <v>0</v>
      </c>
      <c r="P153" s="318">
        <f>FŐLAP!$C$10</f>
        <v>0</v>
      </c>
      <c r="Q153" s="318" t="s">
        <v>561</v>
      </c>
    </row>
    <row r="154" spans="1:17" ht="50.1" hidden="1" customHeight="1" x14ac:dyDescent="0.25">
      <c r="A154" s="100" t="s">
        <v>268</v>
      </c>
      <c r="B154" s="337"/>
      <c r="C154" s="413"/>
      <c r="D154" s="244"/>
      <c r="E154" s="244"/>
      <c r="F154" s="244"/>
      <c r="G154" s="244"/>
      <c r="H154" s="434"/>
      <c r="I154" s="245"/>
      <c r="J154" s="245"/>
      <c r="K154" s="337"/>
      <c r="L154" s="249"/>
      <c r="M154" s="250"/>
      <c r="N154" s="98" t="e">
        <f t="shared" si="2"/>
        <v>#DIV/0!</v>
      </c>
      <c r="O154" s="319">
        <f>FŐLAP!$E$8</f>
        <v>0</v>
      </c>
      <c r="P154" s="318">
        <f>FŐLAP!$C$10</f>
        <v>0</v>
      </c>
      <c r="Q154" s="318" t="s">
        <v>561</v>
      </c>
    </row>
    <row r="155" spans="1:17" ht="50.1" hidden="1" customHeight="1" x14ac:dyDescent="0.25">
      <c r="A155" s="100" t="s">
        <v>269</v>
      </c>
      <c r="B155" s="337"/>
      <c r="C155" s="413"/>
      <c r="D155" s="244"/>
      <c r="E155" s="244"/>
      <c r="F155" s="244"/>
      <c r="G155" s="244"/>
      <c r="H155" s="434"/>
      <c r="I155" s="245"/>
      <c r="J155" s="245"/>
      <c r="K155" s="337"/>
      <c r="L155" s="249"/>
      <c r="M155" s="250"/>
      <c r="N155" s="98" t="e">
        <f t="shared" si="2"/>
        <v>#DIV/0!</v>
      </c>
      <c r="O155" s="319">
        <f>FŐLAP!$E$8</f>
        <v>0</v>
      </c>
      <c r="P155" s="318">
        <f>FŐLAP!$C$10</f>
        <v>0</v>
      </c>
      <c r="Q155" s="318" t="s">
        <v>561</v>
      </c>
    </row>
    <row r="156" spans="1:17" ht="50.1" hidden="1" customHeight="1" x14ac:dyDescent="0.25">
      <c r="A156" s="101" t="s">
        <v>270</v>
      </c>
      <c r="B156" s="337"/>
      <c r="C156" s="413"/>
      <c r="D156" s="244"/>
      <c r="E156" s="244"/>
      <c r="F156" s="244"/>
      <c r="G156" s="244"/>
      <c r="H156" s="434"/>
      <c r="I156" s="245"/>
      <c r="J156" s="245"/>
      <c r="K156" s="337"/>
      <c r="L156" s="249"/>
      <c r="M156" s="250"/>
      <c r="N156" s="98" t="e">
        <f t="shared" si="2"/>
        <v>#DIV/0!</v>
      </c>
      <c r="O156" s="319">
        <f>FŐLAP!$E$8</f>
        <v>0</v>
      </c>
      <c r="P156" s="318">
        <f>FŐLAP!$C$10</f>
        <v>0</v>
      </c>
      <c r="Q156" s="318" t="s">
        <v>561</v>
      </c>
    </row>
    <row r="157" spans="1:17" ht="50.1" hidden="1" customHeight="1" x14ac:dyDescent="0.25">
      <c r="A157" s="100" t="s">
        <v>271</v>
      </c>
      <c r="B157" s="337"/>
      <c r="C157" s="413"/>
      <c r="D157" s="244"/>
      <c r="E157" s="244"/>
      <c r="F157" s="244"/>
      <c r="G157" s="244"/>
      <c r="H157" s="434"/>
      <c r="I157" s="245"/>
      <c r="J157" s="245"/>
      <c r="K157" s="337"/>
      <c r="L157" s="249"/>
      <c r="M157" s="250"/>
      <c r="N157" s="98" t="e">
        <f t="shared" si="2"/>
        <v>#DIV/0!</v>
      </c>
      <c r="O157" s="319">
        <f>FŐLAP!$E$8</f>
        <v>0</v>
      </c>
      <c r="P157" s="318">
        <f>FŐLAP!$C$10</f>
        <v>0</v>
      </c>
      <c r="Q157" s="318" t="s">
        <v>561</v>
      </c>
    </row>
    <row r="158" spans="1:17" ht="50.1" hidden="1" customHeight="1" x14ac:dyDescent="0.25">
      <c r="A158" s="100" t="s">
        <v>272</v>
      </c>
      <c r="B158" s="337"/>
      <c r="C158" s="413"/>
      <c r="D158" s="244"/>
      <c r="E158" s="244"/>
      <c r="F158" s="244"/>
      <c r="G158" s="244"/>
      <c r="H158" s="434"/>
      <c r="I158" s="245"/>
      <c r="J158" s="245"/>
      <c r="K158" s="337"/>
      <c r="L158" s="249"/>
      <c r="M158" s="250"/>
      <c r="N158" s="98" t="e">
        <f t="shared" si="2"/>
        <v>#DIV/0!</v>
      </c>
      <c r="O158" s="319">
        <f>FŐLAP!$E$8</f>
        <v>0</v>
      </c>
      <c r="P158" s="318">
        <f>FŐLAP!$C$10</f>
        <v>0</v>
      </c>
      <c r="Q158" s="318" t="s">
        <v>561</v>
      </c>
    </row>
    <row r="159" spans="1:17" ht="50.1" hidden="1" customHeight="1" x14ac:dyDescent="0.25">
      <c r="A159" s="101" t="s">
        <v>273</v>
      </c>
      <c r="B159" s="337"/>
      <c r="C159" s="413"/>
      <c r="D159" s="244"/>
      <c r="E159" s="244"/>
      <c r="F159" s="244"/>
      <c r="G159" s="244"/>
      <c r="H159" s="434"/>
      <c r="I159" s="245"/>
      <c r="J159" s="245"/>
      <c r="K159" s="337"/>
      <c r="L159" s="249"/>
      <c r="M159" s="250"/>
      <c r="N159" s="98" t="e">
        <f t="shared" si="2"/>
        <v>#DIV/0!</v>
      </c>
      <c r="O159" s="319">
        <f>FŐLAP!$E$8</f>
        <v>0</v>
      </c>
      <c r="P159" s="318">
        <f>FŐLAP!$C$10</f>
        <v>0</v>
      </c>
      <c r="Q159" s="318" t="s">
        <v>561</v>
      </c>
    </row>
    <row r="160" spans="1:17" ht="50.1" hidden="1" customHeight="1" x14ac:dyDescent="0.25">
      <c r="A160" s="100" t="s">
        <v>274</v>
      </c>
      <c r="B160" s="337"/>
      <c r="C160" s="413"/>
      <c r="D160" s="244"/>
      <c r="E160" s="244"/>
      <c r="F160" s="244"/>
      <c r="G160" s="244"/>
      <c r="H160" s="434"/>
      <c r="I160" s="245"/>
      <c r="J160" s="245"/>
      <c r="K160" s="337"/>
      <c r="L160" s="249"/>
      <c r="M160" s="250"/>
      <c r="N160" s="98" t="e">
        <f t="shared" si="2"/>
        <v>#DIV/0!</v>
      </c>
      <c r="O160" s="319">
        <f>FŐLAP!$E$8</f>
        <v>0</v>
      </c>
      <c r="P160" s="318">
        <f>FŐLAP!$C$10</f>
        <v>0</v>
      </c>
      <c r="Q160" s="318" t="s">
        <v>561</v>
      </c>
    </row>
    <row r="161" spans="1:17" ht="50.1" hidden="1" customHeight="1" x14ac:dyDescent="0.25">
      <c r="A161" s="100" t="s">
        <v>275</v>
      </c>
      <c r="B161" s="337"/>
      <c r="C161" s="413"/>
      <c r="D161" s="244"/>
      <c r="E161" s="244"/>
      <c r="F161" s="244"/>
      <c r="G161" s="244"/>
      <c r="H161" s="434"/>
      <c r="I161" s="245"/>
      <c r="J161" s="245"/>
      <c r="K161" s="337"/>
      <c r="L161" s="249"/>
      <c r="M161" s="250"/>
      <c r="N161" s="98" t="e">
        <f t="shared" si="2"/>
        <v>#DIV/0!</v>
      </c>
      <c r="O161" s="319">
        <f>FŐLAP!$E$8</f>
        <v>0</v>
      </c>
      <c r="P161" s="318">
        <f>FŐLAP!$C$10</f>
        <v>0</v>
      </c>
      <c r="Q161" s="318" t="s">
        <v>561</v>
      </c>
    </row>
    <row r="162" spans="1:17" ht="50.1" hidden="1" customHeight="1" x14ac:dyDescent="0.25">
      <c r="A162" s="100" t="s">
        <v>276</v>
      </c>
      <c r="B162" s="337"/>
      <c r="C162" s="413"/>
      <c r="D162" s="244"/>
      <c r="E162" s="244"/>
      <c r="F162" s="244"/>
      <c r="G162" s="244"/>
      <c r="H162" s="434"/>
      <c r="I162" s="245"/>
      <c r="J162" s="245"/>
      <c r="K162" s="337"/>
      <c r="L162" s="249"/>
      <c r="M162" s="250"/>
      <c r="N162" s="98" t="e">
        <f t="shared" si="2"/>
        <v>#DIV/0!</v>
      </c>
      <c r="O162" s="319">
        <f>FŐLAP!$E$8</f>
        <v>0</v>
      </c>
      <c r="P162" s="318">
        <f>FŐLAP!$C$10</f>
        <v>0</v>
      </c>
      <c r="Q162" s="318" t="s">
        <v>561</v>
      </c>
    </row>
    <row r="163" spans="1:17" ht="50.1" hidden="1" customHeight="1" x14ac:dyDescent="0.25">
      <c r="A163" s="100" t="s">
        <v>277</v>
      </c>
      <c r="B163" s="337"/>
      <c r="C163" s="413"/>
      <c r="D163" s="244"/>
      <c r="E163" s="244"/>
      <c r="F163" s="244"/>
      <c r="G163" s="244"/>
      <c r="H163" s="434"/>
      <c r="I163" s="245"/>
      <c r="J163" s="245"/>
      <c r="K163" s="337"/>
      <c r="L163" s="249"/>
      <c r="M163" s="250"/>
      <c r="N163" s="98" t="e">
        <f t="shared" si="2"/>
        <v>#DIV/0!</v>
      </c>
      <c r="O163" s="319">
        <f>FŐLAP!$E$8</f>
        <v>0</v>
      </c>
      <c r="P163" s="318">
        <f>FŐLAP!$C$10</f>
        <v>0</v>
      </c>
      <c r="Q163" s="318" t="s">
        <v>561</v>
      </c>
    </row>
    <row r="164" spans="1:17" ht="50.1" hidden="1" customHeight="1" x14ac:dyDescent="0.25">
      <c r="A164" s="101" t="s">
        <v>278</v>
      </c>
      <c r="B164" s="337"/>
      <c r="C164" s="413"/>
      <c r="D164" s="244"/>
      <c r="E164" s="244"/>
      <c r="F164" s="244"/>
      <c r="G164" s="244"/>
      <c r="H164" s="434"/>
      <c r="I164" s="245"/>
      <c r="J164" s="245"/>
      <c r="K164" s="337"/>
      <c r="L164" s="249"/>
      <c r="M164" s="250"/>
      <c r="N164" s="98" t="e">
        <f t="shared" si="2"/>
        <v>#DIV/0!</v>
      </c>
      <c r="O164" s="319">
        <f>FŐLAP!$E$8</f>
        <v>0</v>
      </c>
      <c r="P164" s="318">
        <f>FŐLAP!$C$10</f>
        <v>0</v>
      </c>
      <c r="Q164" s="318" t="s">
        <v>561</v>
      </c>
    </row>
    <row r="165" spans="1:17" ht="50.1" hidden="1" customHeight="1" collapsed="1" x14ac:dyDescent="0.25">
      <c r="A165" s="100" t="s">
        <v>279</v>
      </c>
      <c r="B165" s="337"/>
      <c r="C165" s="413"/>
      <c r="D165" s="244"/>
      <c r="E165" s="244"/>
      <c r="F165" s="244"/>
      <c r="G165" s="244"/>
      <c r="H165" s="434"/>
      <c r="I165" s="245"/>
      <c r="J165" s="245"/>
      <c r="K165" s="337"/>
      <c r="L165" s="249"/>
      <c r="M165" s="250"/>
      <c r="N165" s="98" t="e">
        <f t="shared" si="2"/>
        <v>#DIV/0!</v>
      </c>
      <c r="O165" s="319">
        <f>FŐLAP!$E$8</f>
        <v>0</v>
      </c>
      <c r="P165" s="318">
        <f>FŐLAP!$C$10</f>
        <v>0</v>
      </c>
      <c r="Q165" s="318" t="s">
        <v>561</v>
      </c>
    </row>
    <row r="166" spans="1:17" ht="50.1" hidden="1" customHeight="1" x14ac:dyDescent="0.25">
      <c r="A166" s="100" t="s">
        <v>280</v>
      </c>
      <c r="B166" s="337"/>
      <c r="C166" s="413"/>
      <c r="D166" s="244"/>
      <c r="E166" s="244"/>
      <c r="F166" s="244"/>
      <c r="G166" s="244"/>
      <c r="H166" s="434"/>
      <c r="I166" s="245"/>
      <c r="J166" s="245"/>
      <c r="K166" s="337"/>
      <c r="L166" s="249"/>
      <c r="M166" s="250"/>
      <c r="N166" s="98" t="e">
        <f t="shared" si="2"/>
        <v>#DIV/0!</v>
      </c>
      <c r="O166" s="319">
        <f>FŐLAP!$E$8</f>
        <v>0</v>
      </c>
      <c r="P166" s="318">
        <f>FŐLAP!$C$10</f>
        <v>0</v>
      </c>
      <c r="Q166" s="318" t="s">
        <v>561</v>
      </c>
    </row>
    <row r="167" spans="1:17" ht="50.1" hidden="1" customHeight="1" x14ac:dyDescent="0.25">
      <c r="A167" s="101" t="s">
        <v>281</v>
      </c>
      <c r="B167" s="337"/>
      <c r="C167" s="413"/>
      <c r="D167" s="244"/>
      <c r="E167" s="244"/>
      <c r="F167" s="244"/>
      <c r="G167" s="244"/>
      <c r="H167" s="434"/>
      <c r="I167" s="245"/>
      <c r="J167" s="245"/>
      <c r="K167" s="337"/>
      <c r="L167" s="249"/>
      <c r="M167" s="250"/>
      <c r="N167" s="98" t="e">
        <f t="shared" si="2"/>
        <v>#DIV/0!</v>
      </c>
      <c r="O167" s="319">
        <f>FŐLAP!$E$8</f>
        <v>0</v>
      </c>
      <c r="P167" s="318">
        <f>FŐLAP!$C$10</f>
        <v>0</v>
      </c>
      <c r="Q167" s="318" t="s">
        <v>561</v>
      </c>
    </row>
    <row r="168" spans="1:17" ht="50.1" hidden="1" customHeight="1" x14ac:dyDescent="0.25">
      <c r="A168" s="100" t="s">
        <v>282</v>
      </c>
      <c r="B168" s="337"/>
      <c r="C168" s="413"/>
      <c r="D168" s="244"/>
      <c r="E168" s="244"/>
      <c r="F168" s="244"/>
      <c r="G168" s="244"/>
      <c r="H168" s="434"/>
      <c r="I168" s="245"/>
      <c r="J168" s="245"/>
      <c r="K168" s="337"/>
      <c r="L168" s="249"/>
      <c r="M168" s="250"/>
      <c r="N168" s="98" t="e">
        <f t="shared" si="2"/>
        <v>#DIV/0!</v>
      </c>
      <c r="O168" s="319">
        <f>FŐLAP!$E$8</f>
        <v>0</v>
      </c>
      <c r="P168" s="318">
        <f>FŐLAP!$C$10</f>
        <v>0</v>
      </c>
      <c r="Q168" s="318" t="s">
        <v>561</v>
      </c>
    </row>
    <row r="169" spans="1:17" ht="50.1" hidden="1" customHeight="1" x14ac:dyDescent="0.25">
      <c r="A169" s="100" t="s">
        <v>283</v>
      </c>
      <c r="B169" s="337"/>
      <c r="C169" s="413"/>
      <c r="D169" s="244"/>
      <c r="E169" s="244"/>
      <c r="F169" s="244"/>
      <c r="G169" s="244"/>
      <c r="H169" s="434"/>
      <c r="I169" s="245"/>
      <c r="J169" s="245"/>
      <c r="K169" s="337"/>
      <c r="L169" s="249"/>
      <c r="M169" s="250"/>
      <c r="N169" s="98" t="e">
        <f t="shared" si="2"/>
        <v>#DIV/0!</v>
      </c>
      <c r="O169" s="319">
        <f>FŐLAP!$E$8</f>
        <v>0</v>
      </c>
      <c r="P169" s="318">
        <f>FŐLAP!$C$10</f>
        <v>0</v>
      </c>
      <c r="Q169" s="318" t="s">
        <v>561</v>
      </c>
    </row>
    <row r="170" spans="1:17" ht="50.1" hidden="1" customHeight="1" x14ac:dyDescent="0.25">
      <c r="A170" s="101" t="s">
        <v>284</v>
      </c>
      <c r="B170" s="337"/>
      <c r="C170" s="413"/>
      <c r="D170" s="244"/>
      <c r="E170" s="244"/>
      <c r="F170" s="244"/>
      <c r="G170" s="244"/>
      <c r="H170" s="434"/>
      <c r="I170" s="245"/>
      <c r="J170" s="245"/>
      <c r="K170" s="337"/>
      <c r="L170" s="249"/>
      <c r="M170" s="250"/>
      <c r="N170" s="98" t="e">
        <f t="shared" si="2"/>
        <v>#DIV/0!</v>
      </c>
      <c r="O170" s="319">
        <f>FŐLAP!$E$8</f>
        <v>0</v>
      </c>
      <c r="P170" s="318">
        <f>FŐLAP!$C$10</f>
        <v>0</v>
      </c>
      <c r="Q170" s="318" t="s">
        <v>561</v>
      </c>
    </row>
    <row r="171" spans="1:17" ht="50.1" hidden="1" customHeight="1" x14ac:dyDescent="0.25">
      <c r="A171" s="100" t="s">
        <v>285</v>
      </c>
      <c r="B171" s="337"/>
      <c r="C171" s="413"/>
      <c r="D171" s="244"/>
      <c r="E171" s="244"/>
      <c r="F171" s="244"/>
      <c r="G171" s="244"/>
      <c r="H171" s="434"/>
      <c r="I171" s="245"/>
      <c r="J171" s="245"/>
      <c r="K171" s="337"/>
      <c r="L171" s="249"/>
      <c r="M171" s="250"/>
      <c r="N171" s="98" t="e">
        <f t="shared" si="2"/>
        <v>#DIV/0!</v>
      </c>
      <c r="O171" s="319">
        <f>FŐLAP!$E$8</f>
        <v>0</v>
      </c>
      <c r="P171" s="318">
        <f>FŐLAP!$C$10</f>
        <v>0</v>
      </c>
      <c r="Q171" s="318" t="s">
        <v>561</v>
      </c>
    </row>
    <row r="172" spans="1:17" ht="50.1" hidden="1" customHeight="1" x14ac:dyDescent="0.25">
      <c r="A172" s="100" t="s">
        <v>286</v>
      </c>
      <c r="B172" s="337"/>
      <c r="C172" s="413"/>
      <c r="D172" s="244"/>
      <c r="E172" s="244"/>
      <c r="F172" s="244"/>
      <c r="G172" s="244"/>
      <c r="H172" s="434"/>
      <c r="I172" s="245"/>
      <c r="J172" s="245"/>
      <c r="K172" s="337"/>
      <c r="L172" s="249"/>
      <c r="M172" s="250"/>
      <c r="N172" s="98" t="e">
        <f t="shared" si="2"/>
        <v>#DIV/0!</v>
      </c>
      <c r="O172" s="319">
        <f>FŐLAP!$E$8</f>
        <v>0</v>
      </c>
      <c r="P172" s="318">
        <f>FŐLAP!$C$10</f>
        <v>0</v>
      </c>
      <c r="Q172" s="318" t="s">
        <v>561</v>
      </c>
    </row>
    <row r="173" spans="1:17" ht="50.1" hidden="1" customHeight="1" x14ac:dyDescent="0.25">
      <c r="A173" s="101" t="s">
        <v>287</v>
      </c>
      <c r="B173" s="337"/>
      <c r="C173" s="413"/>
      <c r="D173" s="244"/>
      <c r="E173" s="244"/>
      <c r="F173" s="244"/>
      <c r="G173" s="244"/>
      <c r="H173" s="434"/>
      <c r="I173" s="245"/>
      <c r="J173" s="245"/>
      <c r="K173" s="337"/>
      <c r="L173" s="249"/>
      <c r="M173" s="250"/>
      <c r="N173" s="98" t="e">
        <f t="shared" si="2"/>
        <v>#DIV/0!</v>
      </c>
      <c r="O173" s="319">
        <f>FŐLAP!$E$8</f>
        <v>0</v>
      </c>
      <c r="P173" s="318">
        <f>FŐLAP!$C$10</f>
        <v>0</v>
      </c>
      <c r="Q173" s="318" t="s">
        <v>561</v>
      </c>
    </row>
    <row r="174" spans="1:17" ht="50.1" hidden="1" customHeight="1" x14ac:dyDescent="0.25">
      <c r="A174" s="100" t="s">
        <v>288</v>
      </c>
      <c r="B174" s="337"/>
      <c r="C174" s="413"/>
      <c r="D174" s="244"/>
      <c r="E174" s="244"/>
      <c r="F174" s="244"/>
      <c r="G174" s="244"/>
      <c r="H174" s="434"/>
      <c r="I174" s="245"/>
      <c r="J174" s="245"/>
      <c r="K174" s="337"/>
      <c r="L174" s="249"/>
      <c r="M174" s="250"/>
      <c r="N174" s="98" t="e">
        <f t="shared" si="2"/>
        <v>#DIV/0!</v>
      </c>
      <c r="O174" s="319">
        <f>FŐLAP!$E$8</f>
        <v>0</v>
      </c>
      <c r="P174" s="318">
        <f>FŐLAP!$C$10</f>
        <v>0</v>
      </c>
      <c r="Q174" s="318" t="s">
        <v>561</v>
      </c>
    </row>
    <row r="175" spans="1:17" ht="50.1" hidden="1" customHeight="1" x14ac:dyDescent="0.25">
      <c r="A175" s="100" t="s">
        <v>289</v>
      </c>
      <c r="B175" s="337"/>
      <c r="C175" s="413"/>
      <c r="D175" s="244"/>
      <c r="E175" s="244"/>
      <c r="F175" s="244"/>
      <c r="G175" s="244"/>
      <c r="H175" s="434"/>
      <c r="I175" s="245"/>
      <c r="J175" s="245"/>
      <c r="K175" s="337"/>
      <c r="L175" s="249"/>
      <c r="M175" s="250"/>
      <c r="N175" s="98" t="e">
        <f t="shared" si="2"/>
        <v>#DIV/0!</v>
      </c>
      <c r="O175" s="319">
        <f>FŐLAP!$E$8</f>
        <v>0</v>
      </c>
      <c r="P175" s="318">
        <f>FŐLAP!$C$10</f>
        <v>0</v>
      </c>
      <c r="Q175" s="318" t="s">
        <v>561</v>
      </c>
    </row>
    <row r="176" spans="1:17" ht="50.1" hidden="1" customHeight="1" x14ac:dyDescent="0.25">
      <c r="A176" s="101" t="s">
        <v>290</v>
      </c>
      <c r="B176" s="337"/>
      <c r="C176" s="413"/>
      <c r="D176" s="244"/>
      <c r="E176" s="244"/>
      <c r="F176" s="244"/>
      <c r="G176" s="244"/>
      <c r="H176" s="434"/>
      <c r="I176" s="245"/>
      <c r="J176" s="245"/>
      <c r="K176" s="337"/>
      <c r="L176" s="249"/>
      <c r="M176" s="250"/>
      <c r="N176" s="98" t="e">
        <f t="shared" si="2"/>
        <v>#DIV/0!</v>
      </c>
      <c r="O176" s="319">
        <f>FŐLAP!$E$8</f>
        <v>0</v>
      </c>
      <c r="P176" s="318">
        <f>FŐLAP!$C$10</f>
        <v>0</v>
      </c>
      <c r="Q176" s="318" t="s">
        <v>561</v>
      </c>
    </row>
    <row r="177" spans="1:17" ht="50.1" hidden="1" customHeight="1" x14ac:dyDescent="0.25">
      <c r="A177" s="100" t="s">
        <v>291</v>
      </c>
      <c r="B177" s="337"/>
      <c r="C177" s="413"/>
      <c r="D177" s="244"/>
      <c r="E177" s="244"/>
      <c r="F177" s="244"/>
      <c r="G177" s="244"/>
      <c r="H177" s="434"/>
      <c r="I177" s="245"/>
      <c r="J177" s="245"/>
      <c r="K177" s="337"/>
      <c r="L177" s="249"/>
      <c r="M177" s="250"/>
      <c r="N177" s="98" t="e">
        <f t="shared" si="2"/>
        <v>#DIV/0!</v>
      </c>
      <c r="O177" s="319">
        <f>FŐLAP!$E$8</f>
        <v>0</v>
      </c>
      <c r="P177" s="318">
        <f>FŐLAP!$C$10</f>
        <v>0</v>
      </c>
      <c r="Q177" s="318" t="s">
        <v>561</v>
      </c>
    </row>
    <row r="178" spans="1:17" ht="50.1" hidden="1" customHeight="1" x14ac:dyDescent="0.25">
      <c r="A178" s="100" t="s">
        <v>292</v>
      </c>
      <c r="B178" s="337"/>
      <c r="C178" s="413"/>
      <c r="D178" s="244"/>
      <c r="E178" s="244"/>
      <c r="F178" s="244"/>
      <c r="G178" s="244"/>
      <c r="H178" s="434"/>
      <c r="I178" s="245"/>
      <c r="J178" s="245"/>
      <c r="K178" s="337"/>
      <c r="L178" s="249"/>
      <c r="M178" s="250"/>
      <c r="N178" s="98" t="e">
        <f t="shared" si="2"/>
        <v>#DIV/0!</v>
      </c>
      <c r="O178" s="319">
        <f>FŐLAP!$E$8</f>
        <v>0</v>
      </c>
      <c r="P178" s="318">
        <f>FŐLAP!$C$10</f>
        <v>0</v>
      </c>
      <c r="Q178" s="318" t="s">
        <v>561</v>
      </c>
    </row>
    <row r="179" spans="1:17" ht="50.1" hidden="1" customHeight="1" x14ac:dyDescent="0.25">
      <c r="A179" s="100" t="s">
        <v>293</v>
      </c>
      <c r="B179" s="337"/>
      <c r="C179" s="413"/>
      <c r="D179" s="244"/>
      <c r="E179" s="244"/>
      <c r="F179" s="244"/>
      <c r="G179" s="244"/>
      <c r="H179" s="434"/>
      <c r="I179" s="245"/>
      <c r="J179" s="245"/>
      <c r="K179" s="337"/>
      <c r="L179" s="249"/>
      <c r="M179" s="250"/>
      <c r="N179" s="98" t="e">
        <f t="shared" si="2"/>
        <v>#DIV/0!</v>
      </c>
      <c r="O179" s="319">
        <f>FŐLAP!$E$8</f>
        <v>0</v>
      </c>
      <c r="P179" s="318">
        <f>FŐLAP!$C$10</f>
        <v>0</v>
      </c>
      <c r="Q179" s="318" t="s">
        <v>561</v>
      </c>
    </row>
    <row r="180" spans="1:17" ht="50.1" hidden="1" customHeight="1" x14ac:dyDescent="0.25">
      <c r="A180" s="100" t="s">
        <v>294</v>
      </c>
      <c r="B180" s="337"/>
      <c r="C180" s="413"/>
      <c r="D180" s="244"/>
      <c r="E180" s="244"/>
      <c r="F180" s="244"/>
      <c r="G180" s="244"/>
      <c r="H180" s="434"/>
      <c r="I180" s="245"/>
      <c r="J180" s="245"/>
      <c r="K180" s="337"/>
      <c r="L180" s="249"/>
      <c r="M180" s="250"/>
      <c r="N180" s="98" t="e">
        <f t="shared" si="2"/>
        <v>#DIV/0!</v>
      </c>
      <c r="O180" s="319">
        <f>FŐLAP!$E$8</f>
        <v>0</v>
      </c>
      <c r="P180" s="318">
        <f>FŐLAP!$C$10</f>
        <v>0</v>
      </c>
      <c r="Q180" s="318" t="s">
        <v>561</v>
      </c>
    </row>
    <row r="181" spans="1:17" ht="50.1" hidden="1" customHeight="1" x14ac:dyDescent="0.25">
      <c r="A181" s="101" t="s">
        <v>295</v>
      </c>
      <c r="B181" s="337"/>
      <c r="C181" s="413"/>
      <c r="D181" s="244"/>
      <c r="E181" s="244"/>
      <c r="F181" s="244"/>
      <c r="G181" s="244"/>
      <c r="H181" s="434"/>
      <c r="I181" s="245"/>
      <c r="J181" s="245"/>
      <c r="K181" s="337"/>
      <c r="L181" s="249"/>
      <c r="M181" s="250"/>
      <c r="N181" s="98" t="e">
        <f t="shared" si="2"/>
        <v>#DIV/0!</v>
      </c>
      <c r="O181" s="319">
        <f>FŐLAP!$E$8</f>
        <v>0</v>
      </c>
      <c r="P181" s="318">
        <f>FŐLAP!$C$10</f>
        <v>0</v>
      </c>
      <c r="Q181" s="318" t="s">
        <v>561</v>
      </c>
    </row>
    <row r="182" spans="1:17" ht="50.1" hidden="1" customHeight="1" x14ac:dyDescent="0.25">
      <c r="A182" s="100" t="s">
        <v>296</v>
      </c>
      <c r="B182" s="337"/>
      <c r="C182" s="413"/>
      <c r="D182" s="244"/>
      <c r="E182" s="244"/>
      <c r="F182" s="244"/>
      <c r="G182" s="244"/>
      <c r="H182" s="434"/>
      <c r="I182" s="245"/>
      <c r="J182" s="245"/>
      <c r="K182" s="337"/>
      <c r="L182" s="249"/>
      <c r="M182" s="250"/>
      <c r="N182" s="98" t="e">
        <f t="shared" si="2"/>
        <v>#DIV/0!</v>
      </c>
      <c r="O182" s="319">
        <f>FŐLAP!$E$8</f>
        <v>0</v>
      </c>
      <c r="P182" s="318">
        <f>FŐLAP!$C$10</f>
        <v>0</v>
      </c>
      <c r="Q182" s="318" t="s">
        <v>561</v>
      </c>
    </row>
    <row r="183" spans="1:17" ht="50.1" hidden="1" customHeight="1" x14ac:dyDescent="0.25">
      <c r="A183" s="100" t="s">
        <v>297</v>
      </c>
      <c r="B183" s="337"/>
      <c r="C183" s="413"/>
      <c r="D183" s="244"/>
      <c r="E183" s="244"/>
      <c r="F183" s="244"/>
      <c r="G183" s="244"/>
      <c r="H183" s="434"/>
      <c r="I183" s="245"/>
      <c r="J183" s="245"/>
      <c r="K183" s="337"/>
      <c r="L183" s="249"/>
      <c r="M183" s="250"/>
      <c r="N183" s="98" t="e">
        <f t="shared" si="2"/>
        <v>#DIV/0!</v>
      </c>
      <c r="O183" s="319">
        <f>FŐLAP!$E$8</f>
        <v>0</v>
      </c>
      <c r="P183" s="318">
        <f>FŐLAP!$C$10</f>
        <v>0</v>
      </c>
      <c r="Q183" s="318" t="s">
        <v>561</v>
      </c>
    </row>
    <row r="184" spans="1:17" ht="50.1" hidden="1" customHeight="1" x14ac:dyDescent="0.25">
      <c r="A184" s="101" t="s">
        <v>298</v>
      </c>
      <c r="B184" s="337"/>
      <c r="C184" s="413"/>
      <c r="D184" s="244"/>
      <c r="E184" s="244"/>
      <c r="F184" s="244"/>
      <c r="G184" s="244"/>
      <c r="H184" s="434"/>
      <c r="I184" s="245"/>
      <c r="J184" s="245"/>
      <c r="K184" s="337"/>
      <c r="L184" s="249"/>
      <c r="M184" s="250"/>
      <c r="N184" s="98" t="e">
        <f t="shared" si="2"/>
        <v>#DIV/0!</v>
      </c>
      <c r="O184" s="319">
        <f>FŐLAP!$E$8</f>
        <v>0</v>
      </c>
      <c r="P184" s="318">
        <f>FŐLAP!$C$10</f>
        <v>0</v>
      </c>
      <c r="Q184" s="318" t="s">
        <v>561</v>
      </c>
    </row>
    <row r="185" spans="1:17" ht="50.1" hidden="1" customHeight="1" x14ac:dyDescent="0.25">
      <c r="A185" s="100" t="s">
        <v>299</v>
      </c>
      <c r="B185" s="337"/>
      <c r="C185" s="413"/>
      <c r="D185" s="244"/>
      <c r="E185" s="244"/>
      <c r="F185" s="244"/>
      <c r="G185" s="244"/>
      <c r="H185" s="434"/>
      <c r="I185" s="245"/>
      <c r="J185" s="245"/>
      <c r="K185" s="337"/>
      <c r="L185" s="249"/>
      <c r="M185" s="250"/>
      <c r="N185" s="98" t="e">
        <f t="shared" si="2"/>
        <v>#DIV/0!</v>
      </c>
      <c r="O185" s="319">
        <f>FŐLAP!$E$8</f>
        <v>0</v>
      </c>
      <c r="P185" s="318">
        <f>FŐLAP!$C$10</f>
        <v>0</v>
      </c>
      <c r="Q185" s="318" t="s">
        <v>561</v>
      </c>
    </row>
    <row r="186" spans="1:17" ht="50.1" hidden="1" customHeight="1" collapsed="1" x14ac:dyDescent="0.25">
      <c r="A186" s="100" t="s">
        <v>300</v>
      </c>
      <c r="B186" s="337"/>
      <c r="C186" s="413"/>
      <c r="D186" s="244"/>
      <c r="E186" s="244"/>
      <c r="F186" s="244"/>
      <c r="G186" s="244"/>
      <c r="H186" s="434"/>
      <c r="I186" s="245"/>
      <c r="J186" s="245"/>
      <c r="K186" s="337"/>
      <c r="L186" s="249"/>
      <c r="M186" s="250"/>
      <c r="N186" s="98" t="e">
        <f t="shared" si="2"/>
        <v>#DIV/0!</v>
      </c>
      <c r="O186" s="319">
        <f>FŐLAP!$E$8</f>
        <v>0</v>
      </c>
      <c r="P186" s="318">
        <f>FŐLAP!$C$10</f>
        <v>0</v>
      </c>
      <c r="Q186" s="318" t="s">
        <v>561</v>
      </c>
    </row>
    <row r="187" spans="1:17" ht="50.1" hidden="1" customHeight="1" x14ac:dyDescent="0.25">
      <c r="A187" s="101" t="s">
        <v>301</v>
      </c>
      <c r="B187" s="337"/>
      <c r="C187" s="413"/>
      <c r="D187" s="244"/>
      <c r="E187" s="244"/>
      <c r="F187" s="244"/>
      <c r="G187" s="244"/>
      <c r="H187" s="434"/>
      <c r="I187" s="245"/>
      <c r="J187" s="245"/>
      <c r="K187" s="337"/>
      <c r="L187" s="249"/>
      <c r="M187" s="250"/>
      <c r="N187" s="98" t="e">
        <f t="shared" si="2"/>
        <v>#DIV/0!</v>
      </c>
      <c r="O187" s="319">
        <f>FŐLAP!$E$8</f>
        <v>0</v>
      </c>
      <c r="P187" s="318">
        <f>FŐLAP!$C$10</f>
        <v>0</v>
      </c>
      <c r="Q187" s="318" t="s">
        <v>561</v>
      </c>
    </row>
    <row r="188" spans="1:17" ht="50.1" hidden="1" customHeight="1" x14ac:dyDescent="0.25">
      <c r="A188" s="100" t="s">
        <v>302</v>
      </c>
      <c r="B188" s="337"/>
      <c r="C188" s="413"/>
      <c r="D188" s="244"/>
      <c r="E188" s="244"/>
      <c r="F188" s="244"/>
      <c r="G188" s="244"/>
      <c r="H188" s="434"/>
      <c r="I188" s="245"/>
      <c r="J188" s="245"/>
      <c r="K188" s="337"/>
      <c r="L188" s="249"/>
      <c r="M188" s="250"/>
      <c r="N188" s="98" t="e">
        <f t="shared" si="2"/>
        <v>#DIV/0!</v>
      </c>
      <c r="O188" s="319">
        <f>FŐLAP!$E$8</f>
        <v>0</v>
      </c>
      <c r="P188" s="318">
        <f>FŐLAP!$C$10</f>
        <v>0</v>
      </c>
      <c r="Q188" s="318" t="s">
        <v>561</v>
      </c>
    </row>
    <row r="189" spans="1:17" ht="50.1" hidden="1" customHeight="1" x14ac:dyDescent="0.25">
      <c r="A189" s="100" t="s">
        <v>303</v>
      </c>
      <c r="B189" s="337"/>
      <c r="C189" s="413"/>
      <c r="D189" s="244"/>
      <c r="E189" s="244"/>
      <c r="F189" s="244"/>
      <c r="G189" s="244"/>
      <c r="H189" s="434"/>
      <c r="I189" s="245"/>
      <c r="J189" s="245"/>
      <c r="K189" s="337"/>
      <c r="L189" s="249"/>
      <c r="M189" s="250"/>
      <c r="N189" s="98" t="e">
        <f t="shared" si="2"/>
        <v>#DIV/0!</v>
      </c>
      <c r="O189" s="319">
        <f>FŐLAP!$E$8</f>
        <v>0</v>
      </c>
      <c r="P189" s="318">
        <f>FŐLAP!$C$10</f>
        <v>0</v>
      </c>
      <c r="Q189" s="318" t="s">
        <v>561</v>
      </c>
    </row>
    <row r="190" spans="1:17" ht="50.1" hidden="1" customHeight="1" x14ac:dyDescent="0.25">
      <c r="A190" s="101" t="s">
        <v>304</v>
      </c>
      <c r="B190" s="337"/>
      <c r="C190" s="413"/>
      <c r="D190" s="244"/>
      <c r="E190" s="244"/>
      <c r="F190" s="244"/>
      <c r="G190" s="244"/>
      <c r="H190" s="434"/>
      <c r="I190" s="245"/>
      <c r="J190" s="245"/>
      <c r="K190" s="337"/>
      <c r="L190" s="249"/>
      <c r="M190" s="250"/>
      <c r="N190" s="98" t="e">
        <f t="shared" si="2"/>
        <v>#DIV/0!</v>
      </c>
      <c r="O190" s="319">
        <f>FŐLAP!$E$8</f>
        <v>0</v>
      </c>
      <c r="P190" s="318">
        <f>FŐLAP!$C$10</f>
        <v>0</v>
      </c>
      <c r="Q190" s="318" t="s">
        <v>561</v>
      </c>
    </row>
    <row r="191" spans="1:17" ht="50.1" hidden="1" customHeight="1" x14ac:dyDescent="0.25">
      <c r="A191" s="100" t="s">
        <v>305</v>
      </c>
      <c r="B191" s="337"/>
      <c r="C191" s="413"/>
      <c r="D191" s="244"/>
      <c r="E191" s="244"/>
      <c r="F191" s="244"/>
      <c r="G191" s="244"/>
      <c r="H191" s="434"/>
      <c r="I191" s="245"/>
      <c r="J191" s="245"/>
      <c r="K191" s="337"/>
      <c r="L191" s="249"/>
      <c r="M191" s="250"/>
      <c r="N191" s="98" t="e">
        <f t="shared" si="2"/>
        <v>#DIV/0!</v>
      </c>
      <c r="O191" s="319">
        <f>FŐLAP!$E$8</f>
        <v>0</v>
      </c>
      <c r="P191" s="318">
        <f>FŐLAP!$C$10</f>
        <v>0</v>
      </c>
      <c r="Q191" s="318" t="s">
        <v>561</v>
      </c>
    </row>
    <row r="192" spans="1:17" ht="50.1" hidden="1" customHeight="1" x14ac:dyDescent="0.25">
      <c r="A192" s="100" t="s">
        <v>306</v>
      </c>
      <c r="B192" s="337"/>
      <c r="C192" s="413"/>
      <c r="D192" s="244"/>
      <c r="E192" s="244"/>
      <c r="F192" s="244"/>
      <c r="G192" s="244"/>
      <c r="H192" s="434"/>
      <c r="I192" s="245"/>
      <c r="J192" s="245"/>
      <c r="K192" s="337"/>
      <c r="L192" s="249"/>
      <c r="M192" s="250"/>
      <c r="N192" s="98" t="e">
        <f t="shared" si="2"/>
        <v>#DIV/0!</v>
      </c>
      <c r="O192" s="319">
        <f>FŐLAP!$E$8</f>
        <v>0</v>
      </c>
      <c r="P192" s="318">
        <f>FŐLAP!$C$10</f>
        <v>0</v>
      </c>
      <c r="Q192" s="318" t="s">
        <v>561</v>
      </c>
    </row>
    <row r="193" spans="1:17" ht="50.1" hidden="1" customHeight="1" x14ac:dyDescent="0.25">
      <c r="A193" s="101" t="s">
        <v>307</v>
      </c>
      <c r="B193" s="337"/>
      <c r="C193" s="413"/>
      <c r="D193" s="244"/>
      <c r="E193" s="244"/>
      <c r="F193" s="244"/>
      <c r="G193" s="244"/>
      <c r="H193" s="434"/>
      <c r="I193" s="245"/>
      <c r="J193" s="245"/>
      <c r="K193" s="337"/>
      <c r="L193" s="249"/>
      <c r="M193" s="250"/>
      <c r="N193" s="98" t="e">
        <f t="shared" si="2"/>
        <v>#DIV/0!</v>
      </c>
      <c r="O193" s="319">
        <f>FŐLAP!$E$8</f>
        <v>0</v>
      </c>
      <c r="P193" s="318">
        <f>FŐLAP!$C$10</f>
        <v>0</v>
      </c>
      <c r="Q193" s="318" t="s">
        <v>561</v>
      </c>
    </row>
    <row r="194" spans="1:17" ht="50.1" hidden="1" customHeight="1" x14ac:dyDescent="0.25">
      <c r="A194" s="100" t="s">
        <v>308</v>
      </c>
      <c r="B194" s="337"/>
      <c r="C194" s="413"/>
      <c r="D194" s="244"/>
      <c r="E194" s="244"/>
      <c r="F194" s="244"/>
      <c r="G194" s="244"/>
      <c r="H194" s="434"/>
      <c r="I194" s="245"/>
      <c r="J194" s="245"/>
      <c r="K194" s="337"/>
      <c r="L194" s="249"/>
      <c r="M194" s="250"/>
      <c r="N194" s="98" t="e">
        <f t="shared" si="2"/>
        <v>#DIV/0!</v>
      </c>
      <c r="O194" s="319">
        <f>FŐLAP!$E$8</f>
        <v>0</v>
      </c>
      <c r="P194" s="318">
        <f>FŐLAP!$C$10</f>
        <v>0</v>
      </c>
      <c r="Q194" s="318" t="s">
        <v>561</v>
      </c>
    </row>
    <row r="195" spans="1:17" ht="50.1" hidden="1" customHeight="1" x14ac:dyDescent="0.25">
      <c r="A195" s="100" t="s">
        <v>309</v>
      </c>
      <c r="B195" s="337"/>
      <c r="C195" s="413"/>
      <c r="D195" s="244"/>
      <c r="E195" s="244"/>
      <c r="F195" s="244"/>
      <c r="G195" s="244"/>
      <c r="H195" s="434"/>
      <c r="I195" s="245"/>
      <c r="J195" s="245"/>
      <c r="K195" s="337"/>
      <c r="L195" s="249"/>
      <c r="M195" s="250"/>
      <c r="N195" s="98" t="e">
        <f t="shared" si="2"/>
        <v>#DIV/0!</v>
      </c>
      <c r="O195" s="319">
        <f>FŐLAP!$E$8</f>
        <v>0</v>
      </c>
      <c r="P195" s="318">
        <f>FŐLAP!$C$10</f>
        <v>0</v>
      </c>
      <c r="Q195" s="318" t="s">
        <v>561</v>
      </c>
    </row>
    <row r="196" spans="1:17" ht="50.1" hidden="1" customHeight="1" x14ac:dyDescent="0.25">
      <c r="A196" s="100" t="s">
        <v>310</v>
      </c>
      <c r="B196" s="337"/>
      <c r="C196" s="413"/>
      <c r="D196" s="244"/>
      <c r="E196" s="244"/>
      <c r="F196" s="244"/>
      <c r="G196" s="244"/>
      <c r="H196" s="434"/>
      <c r="I196" s="245"/>
      <c r="J196" s="245"/>
      <c r="K196" s="337"/>
      <c r="L196" s="249"/>
      <c r="M196" s="250"/>
      <c r="N196" s="98" t="e">
        <f t="shared" si="2"/>
        <v>#DIV/0!</v>
      </c>
      <c r="O196" s="319">
        <f>FŐLAP!$E$8</f>
        <v>0</v>
      </c>
      <c r="P196" s="318">
        <f>FŐLAP!$C$10</f>
        <v>0</v>
      </c>
      <c r="Q196" s="318" t="s">
        <v>561</v>
      </c>
    </row>
    <row r="197" spans="1:17" ht="50.1" hidden="1" customHeight="1" x14ac:dyDescent="0.25">
      <c r="A197" s="100" t="s">
        <v>311</v>
      </c>
      <c r="B197" s="337"/>
      <c r="C197" s="413"/>
      <c r="D197" s="244"/>
      <c r="E197" s="244"/>
      <c r="F197" s="244"/>
      <c r="G197" s="244"/>
      <c r="H197" s="434"/>
      <c r="I197" s="245"/>
      <c r="J197" s="245"/>
      <c r="K197" s="337"/>
      <c r="L197" s="249"/>
      <c r="M197" s="250"/>
      <c r="N197" s="98" t="e">
        <f t="shared" si="2"/>
        <v>#DIV/0!</v>
      </c>
      <c r="O197" s="319">
        <f>FŐLAP!$E$8</f>
        <v>0</v>
      </c>
      <c r="P197" s="318">
        <f>FŐLAP!$C$10</f>
        <v>0</v>
      </c>
      <c r="Q197" s="318" t="s">
        <v>561</v>
      </c>
    </row>
    <row r="198" spans="1:17" ht="50.1" hidden="1" customHeight="1" x14ac:dyDescent="0.25">
      <c r="A198" s="101" t="s">
        <v>312</v>
      </c>
      <c r="B198" s="337"/>
      <c r="C198" s="413"/>
      <c r="D198" s="244"/>
      <c r="E198" s="244"/>
      <c r="F198" s="244"/>
      <c r="G198" s="244"/>
      <c r="H198" s="434"/>
      <c r="I198" s="245"/>
      <c r="J198" s="245"/>
      <c r="K198" s="337"/>
      <c r="L198" s="249"/>
      <c r="M198" s="250"/>
      <c r="N198" s="98" t="e">
        <f t="shared" si="2"/>
        <v>#DIV/0!</v>
      </c>
      <c r="O198" s="319">
        <f>FŐLAP!$E$8</f>
        <v>0</v>
      </c>
      <c r="P198" s="318">
        <f>FŐLAP!$C$10</f>
        <v>0</v>
      </c>
      <c r="Q198" s="318" t="s">
        <v>561</v>
      </c>
    </row>
    <row r="199" spans="1:17" ht="50.1" hidden="1" customHeight="1" x14ac:dyDescent="0.25">
      <c r="A199" s="100" t="s">
        <v>313</v>
      </c>
      <c r="B199" s="337"/>
      <c r="C199" s="413"/>
      <c r="D199" s="244"/>
      <c r="E199" s="244"/>
      <c r="F199" s="244"/>
      <c r="G199" s="244"/>
      <c r="H199" s="434"/>
      <c r="I199" s="245"/>
      <c r="J199" s="245"/>
      <c r="K199" s="337"/>
      <c r="L199" s="249"/>
      <c r="M199" s="250"/>
      <c r="N199" s="98" t="e">
        <f t="shared" si="2"/>
        <v>#DIV/0!</v>
      </c>
      <c r="O199" s="319">
        <f>FŐLAP!$E$8</f>
        <v>0</v>
      </c>
      <c r="P199" s="318">
        <f>FŐLAP!$C$10</f>
        <v>0</v>
      </c>
      <c r="Q199" s="318" t="s">
        <v>561</v>
      </c>
    </row>
    <row r="200" spans="1:17" ht="50.1" hidden="1" customHeight="1" x14ac:dyDescent="0.25">
      <c r="A200" s="100" t="s">
        <v>314</v>
      </c>
      <c r="B200" s="337"/>
      <c r="C200" s="413"/>
      <c r="D200" s="244"/>
      <c r="E200" s="244"/>
      <c r="F200" s="244"/>
      <c r="G200" s="244"/>
      <c r="H200" s="434"/>
      <c r="I200" s="245"/>
      <c r="J200" s="245"/>
      <c r="K200" s="337"/>
      <c r="L200" s="249"/>
      <c r="M200" s="250"/>
      <c r="N200" s="98" t="e">
        <f t="shared" si="2"/>
        <v>#DIV/0!</v>
      </c>
      <c r="O200" s="319">
        <f>FŐLAP!$E$8</f>
        <v>0</v>
      </c>
      <c r="P200" s="318">
        <f>FŐLAP!$C$10</f>
        <v>0</v>
      </c>
      <c r="Q200" s="318" t="s">
        <v>561</v>
      </c>
    </row>
    <row r="201" spans="1:17" ht="50.1" hidden="1" customHeight="1" x14ac:dyDescent="0.25">
      <c r="A201" s="101" t="s">
        <v>315</v>
      </c>
      <c r="B201" s="337"/>
      <c r="C201" s="413"/>
      <c r="D201" s="244"/>
      <c r="E201" s="244"/>
      <c r="F201" s="244"/>
      <c r="G201" s="244"/>
      <c r="H201" s="434"/>
      <c r="I201" s="245"/>
      <c r="J201" s="245"/>
      <c r="K201" s="337"/>
      <c r="L201" s="249"/>
      <c r="M201" s="250"/>
      <c r="N201" s="98" t="e">
        <f t="shared" si="2"/>
        <v>#DIV/0!</v>
      </c>
      <c r="O201" s="319">
        <f>FŐLAP!$E$8</f>
        <v>0</v>
      </c>
      <c r="P201" s="318">
        <f>FŐLAP!$C$10</f>
        <v>0</v>
      </c>
      <c r="Q201" s="318" t="s">
        <v>561</v>
      </c>
    </row>
    <row r="202" spans="1:17" ht="50.1" hidden="1" customHeight="1" x14ac:dyDescent="0.25">
      <c r="A202" s="100" t="s">
        <v>316</v>
      </c>
      <c r="B202" s="337"/>
      <c r="C202" s="413"/>
      <c r="D202" s="244"/>
      <c r="E202" s="244"/>
      <c r="F202" s="244"/>
      <c r="G202" s="244"/>
      <c r="H202" s="434"/>
      <c r="I202" s="245"/>
      <c r="J202" s="245"/>
      <c r="K202" s="337"/>
      <c r="L202" s="249"/>
      <c r="M202" s="250"/>
      <c r="N202" s="98" t="e">
        <f t="shared" ref="N202:N265" si="3">IF(M202&lt;0,0,1-(M202/L202))</f>
        <v>#DIV/0!</v>
      </c>
      <c r="O202" s="319">
        <f>FŐLAP!$E$8</f>
        <v>0</v>
      </c>
      <c r="P202" s="318">
        <f>FŐLAP!$C$10</f>
        <v>0</v>
      </c>
      <c r="Q202" s="318" t="s">
        <v>561</v>
      </c>
    </row>
    <row r="203" spans="1:17" ht="50.1" hidden="1" customHeight="1" x14ac:dyDescent="0.25">
      <c r="A203" s="100" t="s">
        <v>317</v>
      </c>
      <c r="B203" s="337"/>
      <c r="C203" s="413"/>
      <c r="D203" s="244"/>
      <c r="E203" s="244"/>
      <c r="F203" s="244"/>
      <c r="G203" s="244"/>
      <c r="H203" s="434"/>
      <c r="I203" s="245"/>
      <c r="J203" s="245"/>
      <c r="K203" s="337"/>
      <c r="L203" s="249"/>
      <c r="M203" s="250"/>
      <c r="N203" s="98" t="e">
        <f t="shared" si="3"/>
        <v>#DIV/0!</v>
      </c>
      <c r="O203" s="319">
        <f>FŐLAP!$E$8</f>
        <v>0</v>
      </c>
      <c r="P203" s="318">
        <f>FŐLAP!$C$10</f>
        <v>0</v>
      </c>
      <c r="Q203" s="318" t="s">
        <v>561</v>
      </c>
    </row>
    <row r="204" spans="1:17" ht="50.1" hidden="1" customHeight="1" x14ac:dyDescent="0.25">
      <c r="A204" s="101" t="s">
        <v>318</v>
      </c>
      <c r="B204" s="337"/>
      <c r="C204" s="413"/>
      <c r="D204" s="244"/>
      <c r="E204" s="244"/>
      <c r="F204" s="244"/>
      <c r="G204" s="244"/>
      <c r="H204" s="434"/>
      <c r="I204" s="245"/>
      <c r="J204" s="245"/>
      <c r="K204" s="337"/>
      <c r="L204" s="249"/>
      <c r="M204" s="250"/>
      <c r="N204" s="98" t="e">
        <f t="shared" si="3"/>
        <v>#DIV/0!</v>
      </c>
      <c r="O204" s="319">
        <f>FŐLAP!$E$8</f>
        <v>0</v>
      </c>
      <c r="P204" s="318">
        <f>FŐLAP!$C$10</f>
        <v>0</v>
      </c>
      <c r="Q204" s="318" t="s">
        <v>561</v>
      </c>
    </row>
    <row r="205" spans="1:17" ht="50.1" hidden="1" customHeight="1" x14ac:dyDescent="0.25">
      <c r="A205" s="100" t="s">
        <v>319</v>
      </c>
      <c r="B205" s="337"/>
      <c r="C205" s="413"/>
      <c r="D205" s="244"/>
      <c r="E205" s="244"/>
      <c r="F205" s="244"/>
      <c r="G205" s="244"/>
      <c r="H205" s="434"/>
      <c r="I205" s="245"/>
      <c r="J205" s="245"/>
      <c r="K205" s="337"/>
      <c r="L205" s="249"/>
      <c r="M205" s="250"/>
      <c r="N205" s="98" t="e">
        <f t="shared" si="3"/>
        <v>#DIV/0!</v>
      </c>
      <c r="O205" s="319">
        <f>FŐLAP!$E$8</f>
        <v>0</v>
      </c>
      <c r="P205" s="318">
        <f>FŐLAP!$C$10</f>
        <v>0</v>
      </c>
      <c r="Q205" s="318" t="s">
        <v>561</v>
      </c>
    </row>
    <row r="206" spans="1:17" ht="50.1" hidden="1" customHeight="1" x14ac:dyDescent="0.25">
      <c r="A206" s="100" t="s">
        <v>320</v>
      </c>
      <c r="B206" s="337"/>
      <c r="C206" s="413"/>
      <c r="D206" s="244"/>
      <c r="E206" s="244"/>
      <c r="F206" s="244"/>
      <c r="G206" s="244"/>
      <c r="H206" s="434"/>
      <c r="I206" s="245"/>
      <c r="J206" s="245"/>
      <c r="K206" s="337"/>
      <c r="L206" s="249"/>
      <c r="M206" s="250"/>
      <c r="N206" s="98" t="e">
        <f t="shared" si="3"/>
        <v>#DIV/0!</v>
      </c>
      <c r="O206" s="319">
        <f>FŐLAP!$E$8</f>
        <v>0</v>
      </c>
      <c r="P206" s="318">
        <f>FŐLAP!$C$10</f>
        <v>0</v>
      </c>
      <c r="Q206" s="318" t="s">
        <v>561</v>
      </c>
    </row>
    <row r="207" spans="1:17" ht="50.1" hidden="1" customHeight="1" collapsed="1" x14ac:dyDescent="0.25">
      <c r="A207" s="101" t="s">
        <v>321</v>
      </c>
      <c r="B207" s="337"/>
      <c r="C207" s="413"/>
      <c r="D207" s="244"/>
      <c r="E207" s="244"/>
      <c r="F207" s="244"/>
      <c r="G207" s="244"/>
      <c r="H207" s="434"/>
      <c r="I207" s="245"/>
      <c r="J207" s="245"/>
      <c r="K207" s="337"/>
      <c r="L207" s="249"/>
      <c r="M207" s="250"/>
      <c r="N207" s="98" t="e">
        <f t="shared" si="3"/>
        <v>#DIV/0!</v>
      </c>
      <c r="O207" s="319">
        <f>FŐLAP!$E$8</f>
        <v>0</v>
      </c>
      <c r="P207" s="318">
        <f>FŐLAP!$C$10</f>
        <v>0</v>
      </c>
      <c r="Q207" s="318" t="s">
        <v>561</v>
      </c>
    </row>
    <row r="208" spans="1:17" ht="50.1" hidden="1" customHeight="1" x14ac:dyDescent="0.25">
      <c r="A208" s="100" t="s">
        <v>322</v>
      </c>
      <c r="B208" s="337"/>
      <c r="C208" s="413"/>
      <c r="D208" s="244"/>
      <c r="E208" s="244"/>
      <c r="F208" s="244"/>
      <c r="G208" s="244"/>
      <c r="H208" s="434"/>
      <c r="I208" s="245"/>
      <c r="J208" s="245"/>
      <c r="K208" s="337"/>
      <c r="L208" s="249"/>
      <c r="M208" s="250"/>
      <c r="N208" s="98" t="e">
        <f t="shared" si="3"/>
        <v>#DIV/0!</v>
      </c>
      <c r="O208" s="319">
        <f>FŐLAP!$E$8</f>
        <v>0</v>
      </c>
      <c r="P208" s="318">
        <f>FŐLAP!$C$10</f>
        <v>0</v>
      </c>
      <c r="Q208" s="318" t="s">
        <v>561</v>
      </c>
    </row>
    <row r="209" spans="1:17" ht="50.1" hidden="1" customHeight="1" x14ac:dyDescent="0.25">
      <c r="A209" s="100" t="s">
        <v>323</v>
      </c>
      <c r="B209" s="337"/>
      <c r="C209" s="413"/>
      <c r="D209" s="244"/>
      <c r="E209" s="244"/>
      <c r="F209" s="244"/>
      <c r="G209" s="244"/>
      <c r="H209" s="434"/>
      <c r="I209" s="245"/>
      <c r="J209" s="245"/>
      <c r="K209" s="337"/>
      <c r="L209" s="249"/>
      <c r="M209" s="250"/>
      <c r="N209" s="98" t="e">
        <f t="shared" si="3"/>
        <v>#DIV/0!</v>
      </c>
      <c r="O209" s="319">
        <f>FŐLAP!$E$8</f>
        <v>0</v>
      </c>
      <c r="P209" s="318">
        <f>FŐLAP!$C$10</f>
        <v>0</v>
      </c>
      <c r="Q209" s="318" t="s">
        <v>561</v>
      </c>
    </row>
    <row r="210" spans="1:17" ht="50.1" hidden="1" customHeight="1" x14ac:dyDescent="0.25">
      <c r="A210" s="101" t="s">
        <v>324</v>
      </c>
      <c r="B210" s="337"/>
      <c r="C210" s="413"/>
      <c r="D210" s="244"/>
      <c r="E210" s="244"/>
      <c r="F210" s="244"/>
      <c r="G210" s="244"/>
      <c r="H210" s="434"/>
      <c r="I210" s="245"/>
      <c r="J210" s="245"/>
      <c r="K210" s="337"/>
      <c r="L210" s="249"/>
      <c r="M210" s="250"/>
      <c r="N210" s="98" t="e">
        <f t="shared" si="3"/>
        <v>#DIV/0!</v>
      </c>
      <c r="O210" s="319">
        <f>FŐLAP!$E$8</f>
        <v>0</v>
      </c>
      <c r="P210" s="318">
        <f>FŐLAP!$C$10</f>
        <v>0</v>
      </c>
      <c r="Q210" s="318" t="s">
        <v>561</v>
      </c>
    </row>
    <row r="211" spans="1:17" ht="50.1" hidden="1" customHeight="1" x14ac:dyDescent="0.25">
      <c r="A211" s="100" t="s">
        <v>325</v>
      </c>
      <c r="B211" s="337"/>
      <c r="C211" s="413"/>
      <c r="D211" s="244"/>
      <c r="E211" s="244"/>
      <c r="F211" s="244"/>
      <c r="G211" s="244"/>
      <c r="H211" s="434"/>
      <c r="I211" s="245"/>
      <c r="J211" s="245"/>
      <c r="K211" s="337"/>
      <c r="L211" s="249"/>
      <c r="M211" s="250"/>
      <c r="N211" s="98" t="e">
        <f t="shared" si="3"/>
        <v>#DIV/0!</v>
      </c>
      <c r="O211" s="319">
        <f>FŐLAP!$E$8</f>
        <v>0</v>
      </c>
      <c r="P211" s="318">
        <f>FŐLAP!$C$10</f>
        <v>0</v>
      </c>
      <c r="Q211" s="318" t="s">
        <v>561</v>
      </c>
    </row>
    <row r="212" spans="1:17" ht="50.1" hidden="1" customHeight="1" x14ac:dyDescent="0.25">
      <c r="A212" s="100" t="s">
        <v>326</v>
      </c>
      <c r="B212" s="337"/>
      <c r="C212" s="413"/>
      <c r="D212" s="244"/>
      <c r="E212" s="244"/>
      <c r="F212" s="244"/>
      <c r="G212" s="244"/>
      <c r="H212" s="434"/>
      <c r="I212" s="245"/>
      <c r="J212" s="245"/>
      <c r="K212" s="337"/>
      <c r="L212" s="249"/>
      <c r="M212" s="250"/>
      <c r="N212" s="98" t="e">
        <f t="shared" si="3"/>
        <v>#DIV/0!</v>
      </c>
      <c r="O212" s="319">
        <f>FŐLAP!$E$8</f>
        <v>0</v>
      </c>
      <c r="P212" s="318">
        <f>FŐLAP!$C$10</f>
        <v>0</v>
      </c>
      <c r="Q212" s="318" t="s">
        <v>561</v>
      </c>
    </row>
    <row r="213" spans="1:17" ht="50.1" hidden="1" customHeight="1" x14ac:dyDescent="0.25">
      <c r="A213" s="100" t="s">
        <v>327</v>
      </c>
      <c r="B213" s="337"/>
      <c r="C213" s="413"/>
      <c r="D213" s="244"/>
      <c r="E213" s="244"/>
      <c r="F213" s="244"/>
      <c r="G213" s="244"/>
      <c r="H213" s="434"/>
      <c r="I213" s="245"/>
      <c r="J213" s="245"/>
      <c r="K213" s="337"/>
      <c r="L213" s="249"/>
      <c r="M213" s="250"/>
      <c r="N213" s="98" t="e">
        <f t="shared" si="3"/>
        <v>#DIV/0!</v>
      </c>
      <c r="O213" s="319">
        <f>FŐLAP!$E$8</f>
        <v>0</v>
      </c>
      <c r="P213" s="318">
        <f>FŐLAP!$C$10</f>
        <v>0</v>
      </c>
      <c r="Q213" s="318" t="s">
        <v>561</v>
      </c>
    </row>
    <row r="214" spans="1:17" ht="50.1" hidden="1" customHeight="1" x14ac:dyDescent="0.25">
      <c r="A214" s="100" t="s">
        <v>328</v>
      </c>
      <c r="B214" s="337"/>
      <c r="C214" s="413"/>
      <c r="D214" s="244"/>
      <c r="E214" s="244"/>
      <c r="F214" s="244"/>
      <c r="G214" s="244"/>
      <c r="H214" s="434"/>
      <c r="I214" s="245"/>
      <c r="J214" s="245"/>
      <c r="K214" s="337"/>
      <c r="L214" s="249"/>
      <c r="M214" s="250"/>
      <c r="N214" s="98" t="e">
        <f t="shared" si="3"/>
        <v>#DIV/0!</v>
      </c>
      <c r="O214" s="319">
        <f>FŐLAP!$E$8</f>
        <v>0</v>
      </c>
      <c r="P214" s="318">
        <f>FŐLAP!$C$10</f>
        <v>0</v>
      </c>
      <c r="Q214" s="318" t="s">
        <v>561</v>
      </c>
    </row>
    <row r="215" spans="1:17" ht="50.1" hidden="1" customHeight="1" x14ac:dyDescent="0.25">
      <c r="A215" s="101" t="s">
        <v>329</v>
      </c>
      <c r="B215" s="337"/>
      <c r="C215" s="413"/>
      <c r="D215" s="244"/>
      <c r="E215" s="244"/>
      <c r="F215" s="244"/>
      <c r="G215" s="244"/>
      <c r="H215" s="434"/>
      <c r="I215" s="245"/>
      <c r="J215" s="245"/>
      <c r="K215" s="337"/>
      <c r="L215" s="249"/>
      <c r="M215" s="250"/>
      <c r="N215" s="98" t="e">
        <f t="shared" si="3"/>
        <v>#DIV/0!</v>
      </c>
      <c r="O215" s="319">
        <f>FŐLAP!$E$8</f>
        <v>0</v>
      </c>
      <c r="P215" s="318">
        <f>FŐLAP!$C$10</f>
        <v>0</v>
      </c>
      <c r="Q215" s="318" t="s">
        <v>561</v>
      </c>
    </row>
    <row r="216" spans="1:17" ht="50.1" hidden="1" customHeight="1" x14ac:dyDescent="0.25">
      <c r="A216" s="100" t="s">
        <v>330</v>
      </c>
      <c r="B216" s="337"/>
      <c r="C216" s="413"/>
      <c r="D216" s="244"/>
      <c r="E216" s="244"/>
      <c r="F216" s="244"/>
      <c r="G216" s="244"/>
      <c r="H216" s="434"/>
      <c r="I216" s="245"/>
      <c r="J216" s="245"/>
      <c r="K216" s="337"/>
      <c r="L216" s="249"/>
      <c r="M216" s="250"/>
      <c r="N216" s="98" t="e">
        <f t="shared" si="3"/>
        <v>#DIV/0!</v>
      </c>
      <c r="O216" s="319">
        <f>FŐLAP!$E$8</f>
        <v>0</v>
      </c>
      <c r="P216" s="318">
        <f>FŐLAP!$C$10</f>
        <v>0</v>
      </c>
      <c r="Q216" s="318" t="s">
        <v>561</v>
      </c>
    </row>
    <row r="217" spans="1:17" ht="50.1" hidden="1" customHeight="1" x14ac:dyDescent="0.25">
      <c r="A217" s="100" t="s">
        <v>331</v>
      </c>
      <c r="B217" s="337"/>
      <c r="C217" s="413"/>
      <c r="D217" s="244"/>
      <c r="E217" s="244"/>
      <c r="F217" s="244"/>
      <c r="G217" s="244"/>
      <c r="H217" s="434"/>
      <c r="I217" s="245"/>
      <c r="J217" s="245"/>
      <c r="K217" s="337"/>
      <c r="L217" s="249"/>
      <c r="M217" s="250"/>
      <c r="N217" s="98" t="e">
        <f t="shared" si="3"/>
        <v>#DIV/0!</v>
      </c>
      <c r="O217" s="319">
        <f>FŐLAP!$E$8</f>
        <v>0</v>
      </c>
      <c r="P217" s="318">
        <f>FŐLAP!$C$10</f>
        <v>0</v>
      </c>
      <c r="Q217" s="318" t="s">
        <v>561</v>
      </c>
    </row>
    <row r="218" spans="1:17" ht="50.1" hidden="1" customHeight="1" x14ac:dyDescent="0.25">
      <c r="A218" s="101" t="s">
        <v>332</v>
      </c>
      <c r="B218" s="337"/>
      <c r="C218" s="413"/>
      <c r="D218" s="244"/>
      <c r="E218" s="244"/>
      <c r="F218" s="244"/>
      <c r="G218" s="244"/>
      <c r="H218" s="434"/>
      <c r="I218" s="245"/>
      <c r="J218" s="245"/>
      <c r="K218" s="337"/>
      <c r="L218" s="249"/>
      <c r="M218" s="250"/>
      <c r="N218" s="98" t="e">
        <f t="shared" si="3"/>
        <v>#DIV/0!</v>
      </c>
      <c r="O218" s="319">
        <f>FŐLAP!$E$8</f>
        <v>0</v>
      </c>
      <c r="P218" s="318">
        <f>FŐLAP!$C$10</f>
        <v>0</v>
      </c>
      <c r="Q218" s="318" t="s">
        <v>561</v>
      </c>
    </row>
    <row r="219" spans="1:17" ht="50.1" hidden="1" customHeight="1" x14ac:dyDescent="0.25">
      <c r="A219" s="100" t="s">
        <v>333</v>
      </c>
      <c r="B219" s="337"/>
      <c r="C219" s="413"/>
      <c r="D219" s="244"/>
      <c r="E219" s="244"/>
      <c r="F219" s="244"/>
      <c r="G219" s="244"/>
      <c r="H219" s="434"/>
      <c r="I219" s="245"/>
      <c r="J219" s="245"/>
      <c r="K219" s="337"/>
      <c r="L219" s="249"/>
      <c r="M219" s="250"/>
      <c r="N219" s="98" t="e">
        <f t="shared" si="3"/>
        <v>#DIV/0!</v>
      </c>
      <c r="O219" s="319">
        <f>FŐLAP!$E$8</f>
        <v>0</v>
      </c>
      <c r="P219" s="318">
        <f>FŐLAP!$C$10</f>
        <v>0</v>
      </c>
      <c r="Q219" s="318" t="s">
        <v>561</v>
      </c>
    </row>
    <row r="220" spans="1:17" ht="50.1" hidden="1" customHeight="1" x14ac:dyDescent="0.25">
      <c r="A220" s="100" t="s">
        <v>334</v>
      </c>
      <c r="B220" s="337"/>
      <c r="C220" s="413"/>
      <c r="D220" s="244"/>
      <c r="E220" s="244"/>
      <c r="F220" s="244"/>
      <c r="G220" s="244"/>
      <c r="H220" s="434"/>
      <c r="I220" s="245"/>
      <c r="J220" s="245"/>
      <c r="K220" s="337"/>
      <c r="L220" s="249"/>
      <c r="M220" s="250"/>
      <c r="N220" s="98" t="e">
        <f t="shared" si="3"/>
        <v>#DIV/0!</v>
      </c>
      <c r="O220" s="319">
        <f>FŐLAP!$E$8</f>
        <v>0</v>
      </c>
      <c r="P220" s="318">
        <f>FŐLAP!$C$10</f>
        <v>0</v>
      </c>
      <c r="Q220" s="318" t="s">
        <v>561</v>
      </c>
    </row>
    <row r="221" spans="1:17" ht="50.1" hidden="1" customHeight="1" x14ac:dyDescent="0.25">
      <c r="A221" s="101" t="s">
        <v>335</v>
      </c>
      <c r="B221" s="337"/>
      <c r="C221" s="413"/>
      <c r="D221" s="244"/>
      <c r="E221" s="244"/>
      <c r="F221" s="244"/>
      <c r="G221" s="244"/>
      <c r="H221" s="434"/>
      <c r="I221" s="245"/>
      <c r="J221" s="245"/>
      <c r="K221" s="337"/>
      <c r="L221" s="249"/>
      <c r="M221" s="250"/>
      <c r="N221" s="98" t="e">
        <f t="shared" si="3"/>
        <v>#DIV/0!</v>
      </c>
      <c r="O221" s="319">
        <f>FŐLAP!$E$8</f>
        <v>0</v>
      </c>
      <c r="P221" s="318">
        <f>FŐLAP!$C$10</f>
        <v>0</v>
      </c>
      <c r="Q221" s="318" t="s">
        <v>561</v>
      </c>
    </row>
    <row r="222" spans="1:17" ht="50.1" hidden="1" customHeight="1" x14ac:dyDescent="0.25">
      <c r="A222" s="100" t="s">
        <v>336</v>
      </c>
      <c r="B222" s="337"/>
      <c r="C222" s="413"/>
      <c r="D222" s="244"/>
      <c r="E222" s="244"/>
      <c r="F222" s="244"/>
      <c r="G222" s="244"/>
      <c r="H222" s="434"/>
      <c r="I222" s="245"/>
      <c r="J222" s="245"/>
      <c r="K222" s="337"/>
      <c r="L222" s="249"/>
      <c r="M222" s="250"/>
      <c r="N222" s="98" t="e">
        <f t="shared" si="3"/>
        <v>#DIV/0!</v>
      </c>
      <c r="O222" s="319">
        <f>FŐLAP!$E$8</f>
        <v>0</v>
      </c>
      <c r="P222" s="318">
        <f>FŐLAP!$C$10</f>
        <v>0</v>
      </c>
      <c r="Q222" s="318" t="s">
        <v>561</v>
      </c>
    </row>
    <row r="223" spans="1:17" ht="50.1" hidden="1" customHeight="1" x14ac:dyDescent="0.25">
      <c r="A223" s="100" t="s">
        <v>337</v>
      </c>
      <c r="B223" s="337"/>
      <c r="C223" s="413"/>
      <c r="D223" s="244"/>
      <c r="E223" s="244"/>
      <c r="F223" s="244"/>
      <c r="G223" s="244"/>
      <c r="H223" s="434"/>
      <c r="I223" s="245"/>
      <c r="J223" s="245"/>
      <c r="K223" s="337"/>
      <c r="L223" s="249"/>
      <c r="M223" s="250"/>
      <c r="N223" s="98" t="e">
        <f t="shared" si="3"/>
        <v>#DIV/0!</v>
      </c>
      <c r="O223" s="319">
        <f>FŐLAP!$E$8</f>
        <v>0</v>
      </c>
      <c r="P223" s="318">
        <f>FŐLAP!$C$10</f>
        <v>0</v>
      </c>
      <c r="Q223" s="318" t="s">
        <v>561</v>
      </c>
    </row>
    <row r="224" spans="1:17" ht="50.1" hidden="1" customHeight="1" x14ac:dyDescent="0.25">
      <c r="A224" s="101" t="s">
        <v>338</v>
      </c>
      <c r="B224" s="337"/>
      <c r="C224" s="413"/>
      <c r="D224" s="244"/>
      <c r="E224" s="244"/>
      <c r="F224" s="244"/>
      <c r="G224" s="244"/>
      <c r="H224" s="434"/>
      <c r="I224" s="245"/>
      <c r="J224" s="245"/>
      <c r="K224" s="337"/>
      <c r="L224" s="249"/>
      <c r="M224" s="250"/>
      <c r="N224" s="98" t="e">
        <f t="shared" si="3"/>
        <v>#DIV/0!</v>
      </c>
      <c r="O224" s="319">
        <f>FŐLAP!$E$8</f>
        <v>0</v>
      </c>
      <c r="P224" s="318">
        <f>FŐLAP!$C$10</f>
        <v>0</v>
      </c>
      <c r="Q224" s="318" t="s">
        <v>561</v>
      </c>
    </row>
    <row r="225" spans="1:17" ht="50.1" hidden="1" customHeight="1" x14ac:dyDescent="0.25">
      <c r="A225" s="100" t="s">
        <v>339</v>
      </c>
      <c r="B225" s="337"/>
      <c r="C225" s="413"/>
      <c r="D225" s="244"/>
      <c r="E225" s="244"/>
      <c r="F225" s="244"/>
      <c r="G225" s="244"/>
      <c r="H225" s="434"/>
      <c r="I225" s="245"/>
      <c r="J225" s="245"/>
      <c r="K225" s="337"/>
      <c r="L225" s="249"/>
      <c r="M225" s="250"/>
      <c r="N225" s="98" t="e">
        <f t="shared" si="3"/>
        <v>#DIV/0!</v>
      </c>
      <c r="O225" s="319">
        <f>FŐLAP!$E$8</f>
        <v>0</v>
      </c>
      <c r="P225" s="318">
        <f>FŐLAP!$C$10</f>
        <v>0</v>
      </c>
      <c r="Q225" s="318" t="s">
        <v>561</v>
      </c>
    </row>
    <row r="226" spans="1:17" ht="50.1" hidden="1" customHeight="1" x14ac:dyDescent="0.25">
      <c r="A226" s="100" t="s">
        <v>340</v>
      </c>
      <c r="B226" s="337"/>
      <c r="C226" s="413"/>
      <c r="D226" s="244"/>
      <c r="E226" s="244"/>
      <c r="F226" s="244"/>
      <c r="G226" s="244"/>
      <c r="H226" s="434"/>
      <c r="I226" s="245"/>
      <c r="J226" s="245"/>
      <c r="K226" s="337"/>
      <c r="L226" s="249"/>
      <c r="M226" s="250"/>
      <c r="N226" s="98" t="e">
        <f t="shared" si="3"/>
        <v>#DIV/0!</v>
      </c>
      <c r="O226" s="319">
        <f>FŐLAP!$E$8</f>
        <v>0</v>
      </c>
      <c r="P226" s="318">
        <f>FŐLAP!$C$10</f>
        <v>0</v>
      </c>
      <c r="Q226" s="318" t="s">
        <v>561</v>
      </c>
    </row>
    <row r="227" spans="1:17" ht="50.1" hidden="1" customHeight="1" x14ac:dyDescent="0.25">
      <c r="A227" s="101" t="s">
        <v>341</v>
      </c>
      <c r="B227" s="337"/>
      <c r="C227" s="413"/>
      <c r="D227" s="244"/>
      <c r="E227" s="244"/>
      <c r="F227" s="244"/>
      <c r="G227" s="244"/>
      <c r="H227" s="434"/>
      <c r="I227" s="245"/>
      <c r="J227" s="245"/>
      <c r="K227" s="337"/>
      <c r="L227" s="249"/>
      <c r="M227" s="250"/>
      <c r="N227" s="98" t="e">
        <f t="shared" si="3"/>
        <v>#DIV/0!</v>
      </c>
      <c r="O227" s="319">
        <f>FŐLAP!$E$8</f>
        <v>0</v>
      </c>
      <c r="P227" s="318">
        <f>FŐLAP!$C$10</f>
        <v>0</v>
      </c>
      <c r="Q227" s="318" t="s">
        <v>561</v>
      </c>
    </row>
    <row r="228" spans="1:17" ht="50.1" hidden="1" customHeight="1" collapsed="1" x14ac:dyDescent="0.25">
      <c r="A228" s="100" t="s">
        <v>342</v>
      </c>
      <c r="B228" s="337"/>
      <c r="C228" s="413"/>
      <c r="D228" s="244"/>
      <c r="E228" s="244"/>
      <c r="F228" s="244"/>
      <c r="G228" s="244"/>
      <c r="H228" s="434"/>
      <c r="I228" s="245"/>
      <c r="J228" s="245"/>
      <c r="K228" s="337"/>
      <c r="L228" s="249"/>
      <c r="M228" s="250"/>
      <c r="N228" s="98" t="e">
        <f t="shared" si="3"/>
        <v>#DIV/0!</v>
      </c>
      <c r="O228" s="319">
        <f>FŐLAP!$E$8</f>
        <v>0</v>
      </c>
      <c r="P228" s="318">
        <f>FŐLAP!$C$10</f>
        <v>0</v>
      </c>
      <c r="Q228" s="318" t="s">
        <v>561</v>
      </c>
    </row>
    <row r="229" spans="1:17" ht="50.1" hidden="1" customHeight="1" x14ac:dyDescent="0.25">
      <c r="A229" s="100" t="s">
        <v>343</v>
      </c>
      <c r="B229" s="337"/>
      <c r="C229" s="413"/>
      <c r="D229" s="244"/>
      <c r="E229" s="244"/>
      <c r="F229" s="244"/>
      <c r="G229" s="244"/>
      <c r="H229" s="434"/>
      <c r="I229" s="245"/>
      <c r="J229" s="245"/>
      <c r="K229" s="337"/>
      <c r="L229" s="249"/>
      <c r="M229" s="250"/>
      <c r="N229" s="98" t="e">
        <f t="shared" si="3"/>
        <v>#DIV/0!</v>
      </c>
      <c r="O229" s="319">
        <f>FŐLAP!$E$8</f>
        <v>0</v>
      </c>
      <c r="P229" s="318">
        <f>FŐLAP!$C$10</f>
        <v>0</v>
      </c>
      <c r="Q229" s="318" t="s">
        <v>561</v>
      </c>
    </row>
    <row r="230" spans="1:17" ht="50.1" hidden="1" customHeight="1" x14ac:dyDescent="0.25">
      <c r="A230" s="100" t="s">
        <v>344</v>
      </c>
      <c r="B230" s="337"/>
      <c r="C230" s="413"/>
      <c r="D230" s="244"/>
      <c r="E230" s="244"/>
      <c r="F230" s="244"/>
      <c r="G230" s="244"/>
      <c r="H230" s="434"/>
      <c r="I230" s="245"/>
      <c r="J230" s="245"/>
      <c r="K230" s="337"/>
      <c r="L230" s="249"/>
      <c r="M230" s="250"/>
      <c r="N230" s="98" t="e">
        <f t="shared" si="3"/>
        <v>#DIV/0!</v>
      </c>
      <c r="O230" s="319">
        <f>FŐLAP!$E$8</f>
        <v>0</v>
      </c>
      <c r="P230" s="318">
        <f>FŐLAP!$C$10</f>
        <v>0</v>
      </c>
      <c r="Q230" s="318" t="s">
        <v>561</v>
      </c>
    </row>
    <row r="231" spans="1:17" ht="50.1" hidden="1" customHeight="1" x14ac:dyDescent="0.25">
      <c r="A231" s="100" t="s">
        <v>345</v>
      </c>
      <c r="B231" s="337"/>
      <c r="C231" s="413"/>
      <c r="D231" s="244"/>
      <c r="E231" s="244"/>
      <c r="F231" s="244"/>
      <c r="G231" s="244"/>
      <c r="H231" s="434"/>
      <c r="I231" s="245"/>
      <c r="J231" s="245"/>
      <c r="K231" s="337"/>
      <c r="L231" s="249"/>
      <c r="M231" s="250"/>
      <c r="N231" s="98" t="e">
        <f t="shared" si="3"/>
        <v>#DIV/0!</v>
      </c>
      <c r="O231" s="319">
        <f>FŐLAP!$E$8</f>
        <v>0</v>
      </c>
      <c r="P231" s="318">
        <f>FŐLAP!$C$10</f>
        <v>0</v>
      </c>
      <c r="Q231" s="318" t="s">
        <v>561</v>
      </c>
    </row>
    <row r="232" spans="1:17" ht="50.1" hidden="1" customHeight="1" x14ac:dyDescent="0.25">
      <c r="A232" s="101" t="s">
        <v>346</v>
      </c>
      <c r="B232" s="337"/>
      <c r="C232" s="413"/>
      <c r="D232" s="244"/>
      <c r="E232" s="244"/>
      <c r="F232" s="244"/>
      <c r="G232" s="244"/>
      <c r="H232" s="434"/>
      <c r="I232" s="245"/>
      <c r="J232" s="245"/>
      <c r="K232" s="337"/>
      <c r="L232" s="249"/>
      <c r="M232" s="250"/>
      <c r="N232" s="98" t="e">
        <f t="shared" si="3"/>
        <v>#DIV/0!</v>
      </c>
      <c r="O232" s="319">
        <f>FŐLAP!$E$8</f>
        <v>0</v>
      </c>
      <c r="P232" s="318">
        <f>FŐLAP!$C$10</f>
        <v>0</v>
      </c>
      <c r="Q232" s="318" t="s">
        <v>561</v>
      </c>
    </row>
    <row r="233" spans="1:17" ht="50.1" hidden="1" customHeight="1" x14ac:dyDescent="0.25">
      <c r="A233" s="100" t="s">
        <v>347</v>
      </c>
      <c r="B233" s="337"/>
      <c r="C233" s="413"/>
      <c r="D233" s="244"/>
      <c r="E233" s="244"/>
      <c r="F233" s="244"/>
      <c r="G233" s="244"/>
      <c r="H233" s="434"/>
      <c r="I233" s="245"/>
      <c r="J233" s="245"/>
      <c r="K233" s="337"/>
      <c r="L233" s="249"/>
      <c r="M233" s="250"/>
      <c r="N233" s="98" t="e">
        <f t="shared" si="3"/>
        <v>#DIV/0!</v>
      </c>
      <c r="O233" s="319">
        <f>FŐLAP!$E$8</f>
        <v>0</v>
      </c>
      <c r="P233" s="318">
        <f>FŐLAP!$C$10</f>
        <v>0</v>
      </c>
      <c r="Q233" s="318" t="s">
        <v>561</v>
      </c>
    </row>
    <row r="234" spans="1:17" ht="50.1" hidden="1" customHeight="1" x14ac:dyDescent="0.25">
      <c r="A234" s="100" t="s">
        <v>348</v>
      </c>
      <c r="B234" s="337"/>
      <c r="C234" s="413"/>
      <c r="D234" s="244"/>
      <c r="E234" s="244"/>
      <c r="F234" s="244"/>
      <c r="G234" s="244"/>
      <c r="H234" s="434"/>
      <c r="I234" s="245"/>
      <c r="J234" s="245"/>
      <c r="K234" s="337"/>
      <c r="L234" s="249"/>
      <c r="M234" s="250"/>
      <c r="N234" s="98" t="e">
        <f t="shared" si="3"/>
        <v>#DIV/0!</v>
      </c>
      <c r="O234" s="319">
        <f>FŐLAP!$E$8</f>
        <v>0</v>
      </c>
      <c r="P234" s="318">
        <f>FŐLAP!$C$10</f>
        <v>0</v>
      </c>
      <c r="Q234" s="318" t="s">
        <v>561</v>
      </c>
    </row>
    <row r="235" spans="1:17" ht="50.1" hidden="1" customHeight="1" x14ac:dyDescent="0.25">
      <c r="A235" s="101" t="s">
        <v>349</v>
      </c>
      <c r="B235" s="337"/>
      <c r="C235" s="413"/>
      <c r="D235" s="244"/>
      <c r="E235" s="244"/>
      <c r="F235" s="244"/>
      <c r="G235" s="244"/>
      <c r="H235" s="434"/>
      <c r="I235" s="245"/>
      <c r="J235" s="245"/>
      <c r="K235" s="337"/>
      <c r="L235" s="249"/>
      <c r="M235" s="250"/>
      <c r="N235" s="98" t="e">
        <f t="shared" si="3"/>
        <v>#DIV/0!</v>
      </c>
      <c r="O235" s="319">
        <f>FŐLAP!$E$8</f>
        <v>0</v>
      </c>
      <c r="P235" s="318">
        <f>FŐLAP!$C$10</f>
        <v>0</v>
      </c>
      <c r="Q235" s="318" t="s">
        <v>561</v>
      </c>
    </row>
    <row r="236" spans="1:17" ht="50.1" hidden="1" customHeight="1" x14ac:dyDescent="0.25">
      <c r="A236" s="100" t="s">
        <v>350</v>
      </c>
      <c r="B236" s="337"/>
      <c r="C236" s="413"/>
      <c r="D236" s="244"/>
      <c r="E236" s="244"/>
      <c r="F236" s="244"/>
      <c r="G236" s="244"/>
      <c r="H236" s="434"/>
      <c r="I236" s="245"/>
      <c r="J236" s="245"/>
      <c r="K236" s="337"/>
      <c r="L236" s="249"/>
      <c r="M236" s="250"/>
      <c r="N236" s="98" t="e">
        <f t="shared" si="3"/>
        <v>#DIV/0!</v>
      </c>
      <c r="O236" s="319">
        <f>FŐLAP!$E$8</f>
        <v>0</v>
      </c>
      <c r="P236" s="318">
        <f>FŐLAP!$C$10</f>
        <v>0</v>
      </c>
      <c r="Q236" s="318" t="s">
        <v>561</v>
      </c>
    </row>
    <row r="237" spans="1:17" ht="50.1" hidden="1" customHeight="1" x14ac:dyDescent="0.25">
      <c r="A237" s="100" t="s">
        <v>351</v>
      </c>
      <c r="B237" s="337"/>
      <c r="C237" s="413"/>
      <c r="D237" s="244"/>
      <c r="E237" s="244"/>
      <c r="F237" s="244"/>
      <c r="G237" s="244"/>
      <c r="H237" s="434"/>
      <c r="I237" s="245"/>
      <c r="J237" s="245"/>
      <c r="K237" s="337"/>
      <c r="L237" s="249"/>
      <c r="M237" s="250"/>
      <c r="N237" s="98" t="e">
        <f t="shared" si="3"/>
        <v>#DIV/0!</v>
      </c>
      <c r="O237" s="319">
        <f>FŐLAP!$E$8</f>
        <v>0</v>
      </c>
      <c r="P237" s="318">
        <f>FŐLAP!$C$10</f>
        <v>0</v>
      </c>
      <c r="Q237" s="318" t="s">
        <v>561</v>
      </c>
    </row>
    <row r="238" spans="1:17" ht="50.1" hidden="1" customHeight="1" x14ac:dyDescent="0.25">
      <c r="A238" s="101" t="s">
        <v>352</v>
      </c>
      <c r="B238" s="337"/>
      <c r="C238" s="413"/>
      <c r="D238" s="244"/>
      <c r="E238" s="244"/>
      <c r="F238" s="244"/>
      <c r="G238" s="244"/>
      <c r="H238" s="434"/>
      <c r="I238" s="245"/>
      <c r="J238" s="245"/>
      <c r="K238" s="337"/>
      <c r="L238" s="249"/>
      <c r="M238" s="250"/>
      <c r="N238" s="98" t="e">
        <f t="shared" si="3"/>
        <v>#DIV/0!</v>
      </c>
      <c r="O238" s="319">
        <f>FŐLAP!$E$8</f>
        <v>0</v>
      </c>
      <c r="P238" s="318">
        <f>FŐLAP!$C$10</f>
        <v>0</v>
      </c>
      <c r="Q238" s="318" t="s">
        <v>561</v>
      </c>
    </row>
    <row r="239" spans="1:17" ht="50.1" hidden="1" customHeight="1" x14ac:dyDescent="0.25">
      <c r="A239" s="100" t="s">
        <v>353</v>
      </c>
      <c r="B239" s="337"/>
      <c r="C239" s="413"/>
      <c r="D239" s="244"/>
      <c r="E239" s="244"/>
      <c r="F239" s="244"/>
      <c r="G239" s="244"/>
      <c r="H239" s="434"/>
      <c r="I239" s="245"/>
      <c r="J239" s="245"/>
      <c r="K239" s="337"/>
      <c r="L239" s="249"/>
      <c r="M239" s="250"/>
      <c r="N239" s="98" t="e">
        <f t="shared" si="3"/>
        <v>#DIV/0!</v>
      </c>
      <c r="O239" s="319">
        <f>FŐLAP!$E$8</f>
        <v>0</v>
      </c>
      <c r="P239" s="318">
        <f>FŐLAP!$C$10</f>
        <v>0</v>
      </c>
      <c r="Q239" s="318" t="s">
        <v>561</v>
      </c>
    </row>
    <row r="240" spans="1:17" ht="50.1" hidden="1" customHeight="1" x14ac:dyDescent="0.25">
      <c r="A240" s="100" t="s">
        <v>354</v>
      </c>
      <c r="B240" s="337"/>
      <c r="C240" s="413"/>
      <c r="D240" s="244"/>
      <c r="E240" s="244"/>
      <c r="F240" s="244"/>
      <c r="G240" s="244"/>
      <c r="H240" s="434"/>
      <c r="I240" s="245"/>
      <c r="J240" s="245"/>
      <c r="K240" s="337"/>
      <c r="L240" s="249"/>
      <c r="M240" s="250"/>
      <c r="N240" s="98" t="e">
        <f t="shared" si="3"/>
        <v>#DIV/0!</v>
      </c>
      <c r="O240" s="319">
        <f>FŐLAP!$E$8</f>
        <v>0</v>
      </c>
      <c r="P240" s="318">
        <f>FŐLAP!$C$10</f>
        <v>0</v>
      </c>
      <c r="Q240" s="318" t="s">
        <v>561</v>
      </c>
    </row>
    <row r="241" spans="1:17" ht="50.1" hidden="1" customHeight="1" x14ac:dyDescent="0.25">
      <c r="A241" s="101" t="s">
        <v>355</v>
      </c>
      <c r="B241" s="337"/>
      <c r="C241" s="413"/>
      <c r="D241" s="244"/>
      <c r="E241" s="244"/>
      <c r="F241" s="244"/>
      <c r="G241" s="244"/>
      <c r="H241" s="434"/>
      <c r="I241" s="245"/>
      <c r="J241" s="245"/>
      <c r="K241" s="337"/>
      <c r="L241" s="249"/>
      <c r="M241" s="250"/>
      <c r="N241" s="98" t="e">
        <f t="shared" si="3"/>
        <v>#DIV/0!</v>
      </c>
      <c r="O241" s="319">
        <f>FŐLAP!$E$8</f>
        <v>0</v>
      </c>
      <c r="P241" s="318">
        <f>FŐLAP!$C$10</f>
        <v>0</v>
      </c>
      <c r="Q241" s="318" t="s">
        <v>561</v>
      </c>
    </row>
    <row r="242" spans="1:17" ht="50.1" hidden="1" customHeight="1" x14ac:dyDescent="0.25">
      <c r="A242" s="100" t="s">
        <v>356</v>
      </c>
      <c r="B242" s="337"/>
      <c r="C242" s="413"/>
      <c r="D242" s="244"/>
      <c r="E242" s="244"/>
      <c r="F242" s="244"/>
      <c r="G242" s="244"/>
      <c r="H242" s="434"/>
      <c r="I242" s="245"/>
      <c r="J242" s="245"/>
      <c r="K242" s="337"/>
      <c r="L242" s="249"/>
      <c r="M242" s="250"/>
      <c r="N242" s="98" t="e">
        <f t="shared" si="3"/>
        <v>#DIV/0!</v>
      </c>
      <c r="O242" s="319">
        <f>FŐLAP!$E$8</f>
        <v>0</v>
      </c>
      <c r="P242" s="318">
        <f>FŐLAP!$C$10</f>
        <v>0</v>
      </c>
      <c r="Q242" s="318" t="s">
        <v>561</v>
      </c>
    </row>
    <row r="243" spans="1:17" ht="50.1" hidden="1" customHeight="1" x14ac:dyDescent="0.25">
      <c r="A243" s="100" t="s">
        <v>357</v>
      </c>
      <c r="B243" s="337"/>
      <c r="C243" s="413"/>
      <c r="D243" s="244"/>
      <c r="E243" s="244"/>
      <c r="F243" s="244"/>
      <c r="G243" s="244"/>
      <c r="H243" s="434"/>
      <c r="I243" s="245"/>
      <c r="J243" s="245"/>
      <c r="K243" s="337"/>
      <c r="L243" s="249"/>
      <c r="M243" s="250"/>
      <c r="N243" s="98" t="e">
        <f t="shared" si="3"/>
        <v>#DIV/0!</v>
      </c>
      <c r="O243" s="319">
        <f>FŐLAP!$E$8</f>
        <v>0</v>
      </c>
      <c r="P243" s="318">
        <f>FŐLAP!$C$10</f>
        <v>0</v>
      </c>
      <c r="Q243" s="318" t="s">
        <v>561</v>
      </c>
    </row>
    <row r="244" spans="1:17" ht="50.1" hidden="1" customHeight="1" x14ac:dyDescent="0.25">
      <c r="A244" s="101" t="s">
        <v>358</v>
      </c>
      <c r="B244" s="337"/>
      <c r="C244" s="413"/>
      <c r="D244" s="244"/>
      <c r="E244" s="244"/>
      <c r="F244" s="244"/>
      <c r="G244" s="244"/>
      <c r="H244" s="434"/>
      <c r="I244" s="245"/>
      <c r="J244" s="245"/>
      <c r="K244" s="337"/>
      <c r="L244" s="249"/>
      <c r="M244" s="250"/>
      <c r="N244" s="98" t="e">
        <f t="shared" si="3"/>
        <v>#DIV/0!</v>
      </c>
      <c r="O244" s="319">
        <f>FŐLAP!$E$8</f>
        <v>0</v>
      </c>
      <c r="P244" s="318">
        <f>FŐLAP!$C$10</f>
        <v>0</v>
      </c>
      <c r="Q244" s="318" t="s">
        <v>561</v>
      </c>
    </row>
    <row r="245" spans="1:17" ht="50.1" hidden="1" customHeight="1" x14ac:dyDescent="0.25">
      <c r="A245" s="100" t="s">
        <v>359</v>
      </c>
      <c r="B245" s="337"/>
      <c r="C245" s="413"/>
      <c r="D245" s="244"/>
      <c r="E245" s="244"/>
      <c r="F245" s="244"/>
      <c r="G245" s="244"/>
      <c r="H245" s="434"/>
      <c r="I245" s="245"/>
      <c r="J245" s="245"/>
      <c r="K245" s="337"/>
      <c r="L245" s="249"/>
      <c r="M245" s="250"/>
      <c r="N245" s="98" t="e">
        <f t="shared" si="3"/>
        <v>#DIV/0!</v>
      </c>
      <c r="O245" s="319">
        <f>FŐLAP!$E$8</f>
        <v>0</v>
      </c>
      <c r="P245" s="318">
        <f>FŐLAP!$C$10</f>
        <v>0</v>
      </c>
      <c r="Q245" s="318" t="s">
        <v>561</v>
      </c>
    </row>
    <row r="246" spans="1:17" ht="50.1" hidden="1" customHeight="1" x14ac:dyDescent="0.25">
      <c r="A246" s="100" t="s">
        <v>360</v>
      </c>
      <c r="B246" s="337"/>
      <c r="C246" s="413"/>
      <c r="D246" s="244"/>
      <c r="E246" s="244"/>
      <c r="F246" s="244"/>
      <c r="G246" s="244"/>
      <c r="H246" s="434"/>
      <c r="I246" s="245"/>
      <c r="J246" s="245"/>
      <c r="K246" s="337"/>
      <c r="L246" s="249"/>
      <c r="M246" s="250"/>
      <c r="N246" s="98" t="e">
        <f t="shared" si="3"/>
        <v>#DIV/0!</v>
      </c>
      <c r="O246" s="319">
        <f>FŐLAP!$E$8</f>
        <v>0</v>
      </c>
      <c r="P246" s="318">
        <f>FŐLAP!$C$10</f>
        <v>0</v>
      </c>
      <c r="Q246" s="318" t="s">
        <v>561</v>
      </c>
    </row>
    <row r="247" spans="1:17" ht="50.1" hidden="1" customHeight="1" x14ac:dyDescent="0.25">
      <c r="A247" s="100" t="s">
        <v>361</v>
      </c>
      <c r="B247" s="337"/>
      <c r="C247" s="413"/>
      <c r="D247" s="244"/>
      <c r="E247" s="244"/>
      <c r="F247" s="244"/>
      <c r="G247" s="244"/>
      <c r="H247" s="434"/>
      <c r="I247" s="245"/>
      <c r="J247" s="245"/>
      <c r="K247" s="337"/>
      <c r="L247" s="249"/>
      <c r="M247" s="250"/>
      <c r="N247" s="98" t="e">
        <f t="shared" si="3"/>
        <v>#DIV/0!</v>
      </c>
      <c r="O247" s="319">
        <f>FŐLAP!$E$8</f>
        <v>0</v>
      </c>
      <c r="P247" s="318">
        <f>FŐLAP!$C$10</f>
        <v>0</v>
      </c>
      <c r="Q247" s="318" t="s">
        <v>561</v>
      </c>
    </row>
    <row r="248" spans="1:17" ht="50.1" hidden="1" customHeight="1" x14ac:dyDescent="0.25">
      <c r="A248" s="100" t="s">
        <v>362</v>
      </c>
      <c r="B248" s="337"/>
      <c r="C248" s="413"/>
      <c r="D248" s="244"/>
      <c r="E248" s="244"/>
      <c r="F248" s="244"/>
      <c r="G248" s="244"/>
      <c r="H248" s="434"/>
      <c r="I248" s="245"/>
      <c r="J248" s="245"/>
      <c r="K248" s="337"/>
      <c r="L248" s="249"/>
      <c r="M248" s="250"/>
      <c r="N248" s="98" t="e">
        <f t="shared" si="3"/>
        <v>#DIV/0!</v>
      </c>
      <c r="O248" s="319">
        <f>FŐLAP!$E$8</f>
        <v>0</v>
      </c>
      <c r="P248" s="318">
        <f>FŐLAP!$C$10</f>
        <v>0</v>
      </c>
      <c r="Q248" s="318" t="s">
        <v>561</v>
      </c>
    </row>
    <row r="249" spans="1:17" ht="50.1" hidden="1" customHeight="1" collapsed="1" x14ac:dyDescent="0.25">
      <c r="A249" s="101" t="s">
        <v>363</v>
      </c>
      <c r="B249" s="337"/>
      <c r="C249" s="413"/>
      <c r="D249" s="244"/>
      <c r="E249" s="244"/>
      <c r="F249" s="244"/>
      <c r="G249" s="244"/>
      <c r="H249" s="434"/>
      <c r="I249" s="245"/>
      <c r="J249" s="245"/>
      <c r="K249" s="337"/>
      <c r="L249" s="249"/>
      <c r="M249" s="250"/>
      <c r="N249" s="98" t="e">
        <f t="shared" si="3"/>
        <v>#DIV/0!</v>
      </c>
      <c r="O249" s="319">
        <f>FŐLAP!$E$8</f>
        <v>0</v>
      </c>
      <c r="P249" s="318">
        <f>FŐLAP!$C$10</f>
        <v>0</v>
      </c>
      <c r="Q249" s="318" t="s">
        <v>561</v>
      </c>
    </row>
    <row r="250" spans="1:17" ht="50.1" hidden="1" customHeight="1" x14ac:dyDescent="0.25">
      <c r="A250" s="100" t="s">
        <v>364</v>
      </c>
      <c r="B250" s="337"/>
      <c r="C250" s="413"/>
      <c r="D250" s="244"/>
      <c r="E250" s="244"/>
      <c r="F250" s="244"/>
      <c r="G250" s="244"/>
      <c r="H250" s="434"/>
      <c r="I250" s="245"/>
      <c r="J250" s="245"/>
      <c r="K250" s="337"/>
      <c r="L250" s="249"/>
      <c r="M250" s="250"/>
      <c r="N250" s="98" t="e">
        <f t="shared" si="3"/>
        <v>#DIV/0!</v>
      </c>
      <c r="O250" s="319">
        <f>FŐLAP!$E$8</f>
        <v>0</v>
      </c>
      <c r="P250" s="318">
        <f>FŐLAP!$C$10</f>
        <v>0</v>
      </c>
      <c r="Q250" s="318" t="s">
        <v>561</v>
      </c>
    </row>
    <row r="251" spans="1:17" ht="50.1" hidden="1" customHeight="1" x14ac:dyDescent="0.25">
      <c r="A251" s="100" t="s">
        <v>365</v>
      </c>
      <c r="B251" s="337"/>
      <c r="C251" s="413"/>
      <c r="D251" s="244"/>
      <c r="E251" s="244"/>
      <c r="F251" s="244"/>
      <c r="G251" s="244"/>
      <c r="H251" s="434"/>
      <c r="I251" s="245"/>
      <c r="J251" s="245"/>
      <c r="K251" s="337"/>
      <c r="L251" s="249"/>
      <c r="M251" s="250"/>
      <c r="N251" s="98" t="e">
        <f t="shared" si="3"/>
        <v>#DIV/0!</v>
      </c>
      <c r="O251" s="319">
        <f>FŐLAP!$E$8</f>
        <v>0</v>
      </c>
      <c r="P251" s="318">
        <f>FŐLAP!$C$10</f>
        <v>0</v>
      </c>
      <c r="Q251" s="318" t="s">
        <v>561</v>
      </c>
    </row>
    <row r="252" spans="1:17" ht="50.1" hidden="1" customHeight="1" x14ac:dyDescent="0.25">
      <c r="A252" s="101" t="s">
        <v>366</v>
      </c>
      <c r="B252" s="337"/>
      <c r="C252" s="413"/>
      <c r="D252" s="244"/>
      <c r="E252" s="244"/>
      <c r="F252" s="244"/>
      <c r="G252" s="244"/>
      <c r="H252" s="434"/>
      <c r="I252" s="245"/>
      <c r="J252" s="245"/>
      <c r="K252" s="337"/>
      <c r="L252" s="249"/>
      <c r="M252" s="250"/>
      <c r="N252" s="98" t="e">
        <f t="shared" si="3"/>
        <v>#DIV/0!</v>
      </c>
      <c r="O252" s="319">
        <f>FŐLAP!$E$8</f>
        <v>0</v>
      </c>
      <c r="P252" s="318">
        <f>FŐLAP!$C$10</f>
        <v>0</v>
      </c>
      <c r="Q252" s="318" t="s">
        <v>561</v>
      </c>
    </row>
    <row r="253" spans="1:17" ht="50.1" hidden="1" customHeight="1" x14ac:dyDescent="0.25">
      <c r="A253" s="100" t="s">
        <v>367</v>
      </c>
      <c r="B253" s="337"/>
      <c r="C253" s="413"/>
      <c r="D253" s="244"/>
      <c r="E253" s="244"/>
      <c r="F253" s="244"/>
      <c r="G253" s="244"/>
      <c r="H253" s="434"/>
      <c r="I253" s="245"/>
      <c r="J253" s="245"/>
      <c r="K253" s="337"/>
      <c r="L253" s="249"/>
      <c r="M253" s="250"/>
      <c r="N253" s="98" t="e">
        <f t="shared" si="3"/>
        <v>#DIV/0!</v>
      </c>
      <c r="O253" s="319">
        <f>FŐLAP!$E$8</f>
        <v>0</v>
      </c>
      <c r="P253" s="318">
        <f>FŐLAP!$C$10</f>
        <v>0</v>
      </c>
      <c r="Q253" s="318" t="s">
        <v>561</v>
      </c>
    </row>
    <row r="254" spans="1:17" ht="50.1" hidden="1" customHeight="1" x14ac:dyDescent="0.25">
      <c r="A254" s="100" t="s">
        <v>368</v>
      </c>
      <c r="B254" s="337"/>
      <c r="C254" s="413"/>
      <c r="D254" s="244"/>
      <c r="E254" s="244"/>
      <c r="F254" s="244"/>
      <c r="G254" s="244"/>
      <c r="H254" s="434"/>
      <c r="I254" s="245"/>
      <c r="J254" s="245"/>
      <c r="K254" s="337"/>
      <c r="L254" s="249"/>
      <c r="M254" s="250"/>
      <c r="N254" s="98" t="e">
        <f t="shared" si="3"/>
        <v>#DIV/0!</v>
      </c>
      <c r="O254" s="319">
        <f>FŐLAP!$E$8</f>
        <v>0</v>
      </c>
      <c r="P254" s="318">
        <f>FŐLAP!$C$10</f>
        <v>0</v>
      </c>
      <c r="Q254" s="318" t="s">
        <v>561</v>
      </c>
    </row>
    <row r="255" spans="1:17" ht="50.1" hidden="1" customHeight="1" x14ac:dyDescent="0.25">
      <c r="A255" s="101" t="s">
        <v>369</v>
      </c>
      <c r="B255" s="337"/>
      <c r="C255" s="413"/>
      <c r="D255" s="244"/>
      <c r="E255" s="244"/>
      <c r="F255" s="244"/>
      <c r="G255" s="244"/>
      <c r="H255" s="434"/>
      <c r="I255" s="245"/>
      <c r="J255" s="245"/>
      <c r="K255" s="337"/>
      <c r="L255" s="249"/>
      <c r="M255" s="250"/>
      <c r="N255" s="98" t="e">
        <f t="shared" si="3"/>
        <v>#DIV/0!</v>
      </c>
      <c r="O255" s="319">
        <f>FŐLAP!$E$8</f>
        <v>0</v>
      </c>
      <c r="P255" s="318">
        <f>FŐLAP!$C$10</f>
        <v>0</v>
      </c>
      <c r="Q255" s="318" t="s">
        <v>561</v>
      </c>
    </row>
    <row r="256" spans="1:17" ht="50.1" hidden="1" customHeight="1" x14ac:dyDescent="0.25">
      <c r="A256" s="100" t="s">
        <v>370</v>
      </c>
      <c r="B256" s="337"/>
      <c r="C256" s="413"/>
      <c r="D256" s="244"/>
      <c r="E256" s="244"/>
      <c r="F256" s="244"/>
      <c r="G256" s="244"/>
      <c r="H256" s="434"/>
      <c r="I256" s="245"/>
      <c r="J256" s="245"/>
      <c r="K256" s="337"/>
      <c r="L256" s="249"/>
      <c r="M256" s="250"/>
      <c r="N256" s="98" t="e">
        <f t="shared" si="3"/>
        <v>#DIV/0!</v>
      </c>
      <c r="O256" s="319">
        <f>FŐLAP!$E$8</f>
        <v>0</v>
      </c>
      <c r="P256" s="318">
        <f>FŐLAP!$C$10</f>
        <v>0</v>
      </c>
      <c r="Q256" s="318" t="s">
        <v>561</v>
      </c>
    </row>
    <row r="257" spans="1:17" ht="50.1" hidden="1" customHeight="1" x14ac:dyDescent="0.25">
      <c r="A257" s="100" t="s">
        <v>371</v>
      </c>
      <c r="B257" s="337"/>
      <c r="C257" s="413"/>
      <c r="D257" s="244"/>
      <c r="E257" s="244"/>
      <c r="F257" s="244"/>
      <c r="G257" s="244"/>
      <c r="H257" s="434"/>
      <c r="I257" s="245"/>
      <c r="J257" s="245"/>
      <c r="K257" s="337"/>
      <c r="L257" s="249"/>
      <c r="M257" s="250"/>
      <c r="N257" s="98" t="e">
        <f t="shared" si="3"/>
        <v>#DIV/0!</v>
      </c>
      <c r="O257" s="319">
        <f>FŐLAP!$E$8</f>
        <v>0</v>
      </c>
      <c r="P257" s="318">
        <f>FŐLAP!$C$10</f>
        <v>0</v>
      </c>
      <c r="Q257" s="318" t="s">
        <v>561</v>
      </c>
    </row>
    <row r="258" spans="1:17" ht="50.1" hidden="1" customHeight="1" x14ac:dyDescent="0.25">
      <c r="A258" s="101" t="s">
        <v>372</v>
      </c>
      <c r="B258" s="337"/>
      <c r="C258" s="413"/>
      <c r="D258" s="244"/>
      <c r="E258" s="244"/>
      <c r="F258" s="244"/>
      <c r="G258" s="244"/>
      <c r="H258" s="434"/>
      <c r="I258" s="245"/>
      <c r="J258" s="245"/>
      <c r="K258" s="337"/>
      <c r="L258" s="249"/>
      <c r="M258" s="250"/>
      <c r="N258" s="98" t="e">
        <f t="shared" si="3"/>
        <v>#DIV/0!</v>
      </c>
      <c r="O258" s="319">
        <f>FŐLAP!$E$8</f>
        <v>0</v>
      </c>
      <c r="P258" s="318">
        <f>FŐLAP!$C$10</f>
        <v>0</v>
      </c>
      <c r="Q258" s="318" t="s">
        <v>561</v>
      </c>
    </row>
    <row r="259" spans="1:17" ht="50.1" hidden="1" customHeight="1" x14ac:dyDescent="0.25">
      <c r="A259" s="100" t="s">
        <v>373</v>
      </c>
      <c r="B259" s="337"/>
      <c r="C259" s="413"/>
      <c r="D259" s="244"/>
      <c r="E259" s="244"/>
      <c r="F259" s="244"/>
      <c r="G259" s="244"/>
      <c r="H259" s="434"/>
      <c r="I259" s="245"/>
      <c r="J259" s="245"/>
      <c r="K259" s="337"/>
      <c r="L259" s="249"/>
      <c r="M259" s="250"/>
      <c r="N259" s="98" t="e">
        <f t="shared" si="3"/>
        <v>#DIV/0!</v>
      </c>
      <c r="O259" s="319">
        <f>FŐLAP!$E$8</f>
        <v>0</v>
      </c>
      <c r="P259" s="318">
        <f>FŐLAP!$C$10</f>
        <v>0</v>
      </c>
      <c r="Q259" s="318" t="s">
        <v>561</v>
      </c>
    </row>
    <row r="260" spans="1:17" ht="50.1" hidden="1" customHeight="1" x14ac:dyDescent="0.25">
      <c r="A260" s="100" t="s">
        <v>374</v>
      </c>
      <c r="B260" s="337"/>
      <c r="C260" s="413"/>
      <c r="D260" s="244"/>
      <c r="E260" s="244"/>
      <c r="F260" s="244"/>
      <c r="G260" s="244"/>
      <c r="H260" s="434"/>
      <c r="I260" s="245"/>
      <c r="J260" s="245"/>
      <c r="K260" s="337"/>
      <c r="L260" s="249"/>
      <c r="M260" s="250"/>
      <c r="N260" s="98" t="e">
        <f t="shared" si="3"/>
        <v>#DIV/0!</v>
      </c>
      <c r="O260" s="319">
        <f>FŐLAP!$E$8</f>
        <v>0</v>
      </c>
      <c r="P260" s="318">
        <f>FŐLAP!$C$10</f>
        <v>0</v>
      </c>
      <c r="Q260" s="318" t="s">
        <v>561</v>
      </c>
    </row>
    <row r="261" spans="1:17" ht="50.1" hidden="1" customHeight="1" x14ac:dyDescent="0.25">
      <c r="A261" s="101" t="s">
        <v>375</v>
      </c>
      <c r="B261" s="337"/>
      <c r="C261" s="413"/>
      <c r="D261" s="244"/>
      <c r="E261" s="244"/>
      <c r="F261" s="244"/>
      <c r="G261" s="244"/>
      <c r="H261" s="434"/>
      <c r="I261" s="245"/>
      <c r="J261" s="245"/>
      <c r="K261" s="337"/>
      <c r="L261" s="249"/>
      <c r="M261" s="250"/>
      <c r="N261" s="98" t="e">
        <f t="shared" si="3"/>
        <v>#DIV/0!</v>
      </c>
      <c r="O261" s="319">
        <f>FŐLAP!$E$8</f>
        <v>0</v>
      </c>
      <c r="P261" s="318">
        <f>FŐLAP!$C$10</f>
        <v>0</v>
      </c>
      <c r="Q261" s="318" t="s">
        <v>561</v>
      </c>
    </row>
    <row r="262" spans="1:17" ht="50.1" hidden="1" customHeight="1" x14ac:dyDescent="0.25">
      <c r="A262" s="100" t="s">
        <v>376</v>
      </c>
      <c r="B262" s="337"/>
      <c r="C262" s="413"/>
      <c r="D262" s="244"/>
      <c r="E262" s="244"/>
      <c r="F262" s="244"/>
      <c r="G262" s="244"/>
      <c r="H262" s="434"/>
      <c r="I262" s="245"/>
      <c r="J262" s="245"/>
      <c r="K262" s="337"/>
      <c r="L262" s="249"/>
      <c r="M262" s="250"/>
      <c r="N262" s="98" t="e">
        <f t="shared" si="3"/>
        <v>#DIV/0!</v>
      </c>
      <c r="O262" s="319">
        <f>FŐLAP!$E$8</f>
        <v>0</v>
      </c>
      <c r="P262" s="318">
        <f>FŐLAP!$C$10</f>
        <v>0</v>
      </c>
      <c r="Q262" s="318" t="s">
        <v>561</v>
      </c>
    </row>
    <row r="263" spans="1:17" ht="50.1" hidden="1" customHeight="1" x14ac:dyDescent="0.25">
      <c r="A263" s="100" t="s">
        <v>377</v>
      </c>
      <c r="B263" s="337"/>
      <c r="C263" s="413"/>
      <c r="D263" s="244"/>
      <c r="E263" s="244"/>
      <c r="F263" s="244"/>
      <c r="G263" s="244"/>
      <c r="H263" s="434"/>
      <c r="I263" s="245"/>
      <c r="J263" s="245"/>
      <c r="K263" s="337"/>
      <c r="L263" s="249"/>
      <c r="M263" s="250"/>
      <c r="N263" s="98" t="e">
        <f t="shared" si="3"/>
        <v>#DIV/0!</v>
      </c>
      <c r="O263" s="319">
        <f>FŐLAP!$E$8</f>
        <v>0</v>
      </c>
      <c r="P263" s="318">
        <f>FŐLAP!$C$10</f>
        <v>0</v>
      </c>
      <c r="Q263" s="318" t="s">
        <v>561</v>
      </c>
    </row>
    <row r="264" spans="1:17" ht="50.1" hidden="1" customHeight="1" x14ac:dyDescent="0.25">
      <c r="A264" s="100" t="s">
        <v>378</v>
      </c>
      <c r="B264" s="337"/>
      <c r="C264" s="413"/>
      <c r="D264" s="244"/>
      <c r="E264" s="244"/>
      <c r="F264" s="244"/>
      <c r="G264" s="244"/>
      <c r="H264" s="434"/>
      <c r="I264" s="245"/>
      <c r="J264" s="245"/>
      <c r="K264" s="337"/>
      <c r="L264" s="249"/>
      <c r="M264" s="250"/>
      <c r="N264" s="98" t="e">
        <f t="shared" si="3"/>
        <v>#DIV/0!</v>
      </c>
      <c r="O264" s="319">
        <f>FŐLAP!$E$8</f>
        <v>0</v>
      </c>
      <c r="P264" s="318">
        <f>FŐLAP!$C$10</f>
        <v>0</v>
      </c>
      <c r="Q264" s="318" t="s">
        <v>561</v>
      </c>
    </row>
    <row r="265" spans="1:17" ht="50.1" hidden="1" customHeight="1" x14ac:dyDescent="0.25">
      <c r="A265" s="100" t="s">
        <v>379</v>
      </c>
      <c r="B265" s="337"/>
      <c r="C265" s="413"/>
      <c r="D265" s="244"/>
      <c r="E265" s="244"/>
      <c r="F265" s="244"/>
      <c r="G265" s="244"/>
      <c r="H265" s="434"/>
      <c r="I265" s="245"/>
      <c r="J265" s="245"/>
      <c r="K265" s="337"/>
      <c r="L265" s="249"/>
      <c r="M265" s="250"/>
      <c r="N265" s="98" t="e">
        <f t="shared" si="3"/>
        <v>#DIV/0!</v>
      </c>
      <c r="O265" s="319">
        <f>FŐLAP!$E$8</f>
        <v>0</v>
      </c>
      <c r="P265" s="318">
        <f>FŐLAP!$C$10</f>
        <v>0</v>
      </c>
      <c r="Q265" s="318" t="s">
        <v>561</v>
      </c>
    </row>
    <row r="266" spans="1:17" ht="50.1" hidden="1" customHeight="1" x14ac:dyDescent="0.25">
      <c r="A266" s="101" t="s">
        <v>380</v>
      </c>
      <c r="B266" s="337"/>
      <c r="C266" s="413"/>
      <c r="D266" s="244"/>
      <c r="E266" s="244"/>
      <c r="F266" s="244"/>
      <c r="G266" s="244"/>
      <c r="H266" s="434"/>
      <c r="I266" s="245"/>
      <c r="J266" s="245"/>
      <c r="K266" s="337"/>
      <c r="L266" s="249"/>
      <c r="M266" s="250"/>
      <c r="N266" s="98" t="e">
        <f t="shared" ref="N266:N308" si="4">IF(M266&lt;0,0,1-(M266/L266))</f>
        <v>#DIV/0!</v>
      </c>
      <c r="O266" s="319">
        <f>FŐLAP!$E$8</f>
        <v>0</v>
      </c>
      <c r="P266" s="318">
        <f>FŐLAP!$C$10</f>
        <v>0</v>
      </c>
      <c r="Q266" s="318" t="s">
        <v>561</v>
      </c>
    </row>
    <row r="267" spans="1:17" ht="50.1" hidden="1" customHeight="1" x14ac:dyDescent="0.25">
      <c r="A267" s="100" t="s">
        <v>381</v>
      </c>
      <c r="B267" s="337"/>
      <c r="C267" s="413"/>
      <c r="D267" s="244"/>
      <c r="E267" s="244"/>
      <c r="F267" s="244"/>
      <c r="G267" s="244"/>
      <c r="H267" s="434"/>
      <c r="I267" s="245"/>
      <c r="J267" s="245"/>
      <c r="K267" s="337"/>
      <c r="L267" s="249"/>
      <c r="M267" s="250"/>
      <c r="N267" s="98" t="e">
        <f t="shared" si="4"/>
        <v>#DIV/0!</v>
      </c>
      <c r="O267" s="319">
        <f>FŐLAP!$E$8</f>
        <v>0</v>
      </c>
      <c r="P267" s="318">
        <f>FŐLAP!$C$10</f>
        <v>0</v>
      </c>
      <c r="Q267" s="318" t="s">
        <v>561</v>
      </c>
    </row>
    <row r="268" spans="1:17" ht="50.1" hidden="1" customHeight="1" x14ac:dyDescent="0.25">
      <c r="A268" s="100" t="s">
        <v>382</v>
      </c>
      <c r="B268" s="337"/>
      <c r="C268" s="413"/>
      <c r="D268" s="244"/>
      <c r="E268" s="244"/>
      <c r="F268" s="244"/>
      <c r="G268" s="244"/>
      <c r="H268" s="434"/>
      <c r="I268" s="245"/>
      <c r="J268" s="245"/>
      <c r="K268" s="337"/>
      <c r="L268" s="249"/>
      <c r="M268" s="250"/>
      <c r="N268" s="98" t="e">
        <f t="shared" si="4"/>
        <v>#DIV/0!</v>
      </c>
      <c r="O268" s="319">
        <f>FŐLAP!$E$8</f>
        <v>0</v>
      </c>
      <c r="P268" s="318">
        <f>FŐLAP!$C$10</f>
        <v>0</v>
      </c>
      <c r="Q268" s="318" t="s">
        <v>561</v>
      </c>
    </row>
    <row r="269" spans="1:17" ht="50.1" hidden="1" customHeight="1" x14ac:dyDescent="0.25">
      <c r="A269" s="101" t="s">
        <v>383</v>
      </c>
      <c r="B269" s="337"/>
      <c r="C269" s="413"/>
      <c r="D269" s="244"/>
      <c r="E269" s="244"/>
      <c r="F269" s="244"/>
      <c r="G269" s="244"/>
      <c r="H269" s="434"/>
      <c r="I269" s="245"/>
      <c r="J269" s="245"/>
      <c r="K269" s="337"/>
      <c r="L269" s="249"/>
      <c r="M269" s="250"/>
      <c r="N269" s="98" t="e">
        <f t="shared" si="4"/>
        <v>#DIV/0!</v>
      </c>
      <c r="O269" s="319">
        <f>FŐLAP!$E$8</f>
        <v>0</v>
      </c>
      <c r="P269" s="318">
        <f>FŐLAP!$C$10</f>
        <v>0</v>
      </c>
      <c r="Q269" s="318" t="s">
        <v>561</v>
      </c>
    </row>
    <row r="270" spans="1:17" ht="49.5" hidden="1" customHeight="1" collapsed="1" x14ac:dyDescent="0.25">
      <c r="A270" s="100" t="s">
        <v>384</v>
      </c>
      <c r="B270" s="337"/>
      <c r="C270" s="413"/>
      <c r="D270" s="244"/>
      <c r="E270" s="244"/>
      <c r="F270" s="244"/>
      <c r="G270" s="244"/>
      <c r="H270" s="434"/>
      <c r="I270" s="245"/>
      <c r="J270" s="245"/>
      <c r="K270" s="337"/>
      <c r="L270" s="249"/>
      <c r="M270" s="250"/>
      <c r="N270" s="98" t="e">
        <f t="shared" si="4"/>
        <v>#DIV/0!</v>
      </c>
      <c r="O270" s="319">
        <f>FŐLAP!$E$8</f>
        <v>0</v>
      </c>
      <c r="P270" s="318">
        <f>FŐLAP!$C$10</f>
        <v>0</v>
      </c>
      <c r="Q270" s="318" t="s">
        <v>561</v>
      </c>
    </row>
    <row r="271" spans="1:17" ht="50.1" hidden="1" customHeight="1" x14ac:dyDescent="0.25">
      <c r="A271" s="100" t="s">
        <v>385</v>
      </c>
      <c r="B271" s="337"/>
      <c r="C271" s="413"/>
      <c r="D271" s="244"/>
      <c r="E271" s="244"/>
      <c r="F271" s="244"/>
      <c r="G271" s="244"/>
      <c r="H271" s="434"/>
      <c r="I271" s="245"/>
      <c r="J271" s="245"/>
      <c r="K271" s="337"/>
      <c r="L271" s="249"/>
      <c r="M271" s="250"/>
      <c r="N271" s="98" t="e">
        <f t="shared" si="4"/>
        <v>#DIV/0!</v>
      </c>
      <c r="O271" s="319">
        <f>FŐLAP!$E$8</f>
        <v>0</v>
      </c>
      <c r="P271" s="318">
        <f>FŐLAP!$C$10</f>
        <v>0</v>
      </c>
      <c r="Q271" s="318" t="s">
        <v>561</v>
      </c>
    </row>
    <row r="272" spans="1:17" ht="50.1" hidden="1" customHeight="1" x14ac:dyDescent="0.25">
      <c r="A272" s="101" t="s">
        <v>386</v>
      </c>
      <c r="B272" s="337"/>
      <c r="C272" s="413"/>
      <c r="D272" s="244"/>
      <c r="E272" s="244"/>
      <c r="F272" s="244"/>
      <c r="G272" s="244"/>
      <c r="H272" s="434"/>
      <c r="I272" s="245"/>
      <c r="J272" s="245"/>
      <c r="K272" s="337"/>
      <c r="L272" s="249"/>
      <c r="M272" s="250"/>
      <c r="N272" s="98" t="e">
        <f t="shared" si="4"/>
        <v>#DIV/0!</v>
      </c>
      <c r="O272" s="319">
        <f>FŐLAP!$E$8</f>
        <v>0</v>
      </c>
      <c r="P272" s="318">
        <f>FŐLAP!$C$10</f>
        <v>0</v>
      </c>
      <c r="Q272" s="318" t="s">
        <v>561</v>
      </c>
    </row>
    <row r="273" spans="1:17" ht="50.1" hidden="1" customHeight="1" x14ac:dyDescent="0.25">
      <c r="A273" s="100" t="s">
        <v>387</v>
      </c>
      <c r="B273" s="337"/>
      <c r="C273" s="413"/>
      <c r="D273" s="244"/>
      <c r="E273" s="244"/>
      <c r="F273" s="244"/>
      <c r="G273" s="244"/>
      <c r="H273" s="434"/>
      <c r="I273" s="245"/>
      <c r="J273" s="245"/>
      <c r="K273" s="337"/>
      <c r="L273" s="249"/>
      <c r="M273" s="250"/>
      <c r="N273" s="98" t="e">
        <f t="shared" si="4"/>
        <v>#DIV/0!</v>
      </c>
      <c r="O273" s="319">
        <f>FŐLAP!$E$8</f>
        <v>0</v>
      </c>
      <c r="P273" s="318">
        <f>FŐLAP!$C$10</f>
        <v>0</v>
      </c>
      <c r="Q273" s="318" t="s">
        <v>561</v>
      </c>
    </row>
    <row r="274" spans="1:17" ht="50.1" hidden="1" customHeight="1" x14ac:dyDescent="0.25">
      <c r="A274" s="100" t="s">
        <v>388</v>
      </c>
      <c r="B274" s="337"/>
      <c r="C274" s="413"/>
      <c r="D274" s="244"/>
      <c r="E274" s="244"/>
      <c r="F274" s="244"/>
      <c r="G274" s="244"/>
      <c r="H274" s="434"/>
      <c r="I274" s="245"/>
      <c r="J274" s="245"/>
      <c r="K274" s="337"/>
      <c r="L274" s="249"/>
      <c r="M274" s="250"/>
      <c r="N274" s="98" t="e">
        <f t="shared" si="4"/>
        <v>#DIV/0!</v>
      </c>
      <c r="O274" s="319">
        <f>FŐLAP!$E$8</f>
        <v>0</v>
      </c>
      <c r="P274" s="318">
        <f>FŐLAP!$C$10</f>
        <v>0</v>
      </c>
      <c r="Q274" s="318" t="s">
        <v>561</v>
      </c>
    </row>
    <row r="275" spans="1:17" ht="50.1" hidden="1" customHeight="1" x14ac:dyDescent="0.25">
      <c r="A275" s="101" t="s">
        <v>389</v>
      </c>
      <c r="B275" s="337"/>
      <c r="C275" s="413"/>
      <c r="D275" s="244"/>
      <c r="E275" s="244"/>
      <c r="F275" s="244"/>
      <c r="G275" s="244"/>
      <c r="H275" s="434"/>
      <c r="I275" s="245"/>
      <c r="J275" s="245"/>
      <c r="K275" s="337"/>
      <c r="L275" s="249"/>
      <c r="M275" s="250"/>
      <c r="N275" s="98" t="e">
        <f t="shared" si="4"/>
        <v>#DIV/0!</v>
      </c>
      <c r="O275" s="319">
        <f>FŐLAP!$E$8</f>
        <v>0</v>
      </c>
      <c r="P275" s="318">
        <f>FŐLAP!$C$10</f>
        <v>0</v>
      </c>
      <c r="Q275" s="318" t="s">
        <v>561</v>
      </c>
    </row>
    <row r="276" spans="1:17" ht="50.1" hidden="1" customHeight="1" x14ac:dyDescent="0.25">
      <c r="A276" s="100" t="s">
        <v>390</v>
      </c>
      <c r="B276" s="337"/>
      <c r="C276" s="413"/>
      <c r="D276" s="244"/>
      <c r="E276" s="244"/>
      <c r="F276" s="244"/>
      <c r="G276" s="244"/>
      <c r="H276" s="434"/>
      <c r="I276" s="245"/>
      <c r="J276" s="245"/>
      <c r="K276" s="337"/>
      <c r="L276" s="249"/>
      <c r="M276" s="250"/>
      <c r="N276" s="98" t="e">
        <f t="shared" si="4"/>
        <v>#DIV/0!</v>
      </c>
      <c r="O276" s="319">
        <f>FŐLAP!$E$8</f>
        <v>0</v>
      </c>
      <c r="P276" s="318">
        <f>FŐLAP!$C$10</f>
        <v>0</v>
      </c>
      <c r="Q276" s="318" t="s">
        <v>561</v>
      </c>
    </row>
    <row r="277" spans="1:17" ht="50.1" hidden="1" customHeight="1" x14ac:dyDescent="0.25">
      <c r="A277" s="100" t="s">
        <v>391</v>
      </c>
      <c r="B277" s="337"/>
      <c r="C277" s="413"/>
      <c r="D277" s="244"/>
      <c r="E277" s="244"/>
      <c r="F277" s="244"/>
      <c r="G277" s="244"/>
      <c r="H277" s="434"/>
      <c r="I277" s="245"/>
      <c r="J277" s="245"/>
      <c r="K277" s="337"/>
      <c r="L277" s="249"/>
      <c r="M277" s="250"/>
      <c r="N277" s="98" t="e">
        <f t="shared" si="4"/>
        <v>#DIV/0!</v>
      </c>
      <c r="O277" s="319">
        <f>FŐLAP!$E$8</f>
        <v>0</v>
      </c>
      <c r="P277" s="318">
        <f>FŐLAP!$C$10</f>
        <v>0</v>
      </c>
      <c r="Q277" s="318" t="s">
        <v>561</v>
      </c>
    </row>
    <row r="278" spans="1:17" ht="50.1" hidden="1" customHeight="1" x14ac:dyDescent="0.25">
      <c r="A278" s="101" t="s">
        <v>392</v>
      </c>
      <c r="B278" s="337"/>
      <c r="C278" s="413"/>
      <c r="D278" s="244"/>
      <c r="E278" s="244"/>
      <c r="F278" s="244"/>
      <c r="G278" s="244"/>
      <c r="H278" s="434"/>
      <c r="I278" s="245"/>
      <c r="J278" s="245"/>
      <c r="K278" s="337"/>
      <c r="L278" s="249"/>
      <c r="M278" s="250"/>
      <c r="N278" s="98" t="e">
        <f t="shared" si="4"/>
        <v>#DIV/0!</v>
      </c>
      <c r="O278" s="319">
        <f>FŐLAP!$E$8</f>
        <v>0</v>
      </c>
      <c r="P278" s="318">
        <f>FŐLAP!$C$10</f>
        <v>0</v>
      </c>
      <c r="Q278" s="318" t="s">
        <v>561</v>
      </c>
    </row>
    <row r="279" spans="1:17" ht="50.1" hidden="1" customHeight="1" x14ac:dyDescent="0.25">
      <c r="A279" s="100" t="s">
        <v>393</v>
      </c>
      <c r="B279" s="337"/>
      <c r="C279" s="413"/>
      <c r="D279" s="244"/>
      <c r="E279" s="244"/>
      <c r="F279" s="244"/>
      <c r="G279" s="244"/>
      <c r="H279" s="434"/>
      <c r="I279" s="245"/>
      <c r="J279" s="245"/>
      <c r="K279" s="337"/>
      <c r="L279" s="249"/>
      <c r="M279" s="250"/>
      <c r="N279" s="98" t="e">
        <f t="shared" si="4"/>
        <v>#DIV/0!</v>
      </c>
      <c r="O279" s="319">
        <f>FŐLAP!$E$8</f>
        <v>0</v>
      </c>
      <c r="P279" s="318">
        <f>FŐLAP!$C$10</f>
        <v>0</v>
      </c>
      <c r="Q279" s="318" t="s">
        <v>561</v>
      </c>
    </row>
    <row r="280" spans="1:17" ht="50.1" hidden="1" customHeight="1" x14ac:dyDescent="0.25">
      <c r="A280" s="100" t="s">
        <v>394</v>
      </c>
      <c r="B280" s="337"/>
      <c r="C280" s="413"/>
      <c r="D280" s="244"/>
      <c r="E280" s="244"/>
      <c r="F280" s="244"/>
      <c r="G280" s="244"/>
      <c r="H280" s="434"/>
      <c r="I280" s="245"/>
      <c r="J280" s="245"/>
      <c r="K280" s="337"/>
      <c r="L280" s="249"/>
      <c r="M280" s="250"/>
      <c r="N280" s="98" t="e">
        <f t="shared" si="4"/>
        <v>#DIV/0!</v>
      </c>
      <c r="O280" s="319">
        <f>FŐLAP!$E$8</f>
        <v>0</v>
      </c>
      <c r="P280" s="318">
        <f>FŐLAP!$C$10</f>
        <v>0</v>
      </c>
      <c r="Q280" s="318" t="s">
        <v>561</v>
      </c>
    </row>
    <row r="281" spans="1:17" ht="50.1" hidden="1" customHeight="1" x14ac:dyDescent="0.25">
      <c r="A281" s="101" t="s">
        <v>395</v>
      </c>
      <c r="B281" s="337"/>
      <c r="C281" s="413"/>
      <c r="D281" s="244"/>
      <c r="E281" s="244"/>
      <c r="F281" s="244"/>
      <c r="G281" s="244"/>
      <c r="H281" s="434"/>
      <c r="I281" s="245"/>
      <c r="J281" s="245"/>
      <c r="K281" s="337"/>
      <c r="L281" s="249"/>
      <c r="M281" s="250"/>
      <c r="N281" s="98" t="e">
        <f t="shared" si="4"/>
        <v>#DIV/0!</v>
      </c>
      <c r="O281" s="319">
        <f>FŐLAP!$E$8</f>
        <v>0</v>
      </c>
      <c r="P281" s="318">
        <f>FŐLAP!$C$10</f>
        <v>0</v>
      </c>
      <c r="Q281" s="318" t="s">
        <v>561</v>
      </c>
    </row>
    <row r="282" spans="1:17" ht="50.1" hidden="1" customHeight="1" x14ac:dyDescent="0.25">
      <c r="A282" s="100" t="s">
        <v>396</v>
      </c>
      <c r="B282" s="337"/>
      <c r="C282" s="413"/>
      <c r="D282" s="244"/>
      <c r="E282" s="244"/>
      <c r="F282" s="244"/>
      <c r="G282" s="244"/>
      <c r="H282" s="434"/>
      <c r="I282" s="245"/>
      <c r="J282" s="245"/>
      <c r="K282" s="337"/>
      <c r="L282" s="249"/>
      <c r="M282" s="250"/>
      <c r="N282" s="98" t="e">
        <f t="shared" si="4"/>
        <v>#DIV/0!</v>
      </c>
      <c r="O282" s="319">
        <f>FŐLAP!$E$8</f>
        <v>0</v>
      </c>
      <c r="P282" s="318">
        <f>FŐLAP!$C$10</f>
        <v>0</v>
      </c>
      <c r="Q282" s="318" t="s">
        <v>561</v>
      </c>
    </row>
    <row r="283" spans="1:17" ht="50.1" hidden="1" customHeight="1" x14ac:dyDescent="0.25">
      <c r="A283" s="100" t="s">
        <v>397</v>
      </c>
      <c r="B283" s="337"/>
      <c r="C283" s="413"/>
      <c r="D283" s="244"/>
      <c r="E283" s="244"/>
      <c r="F283" s="244"/>
      <c r="G283" s="244"/>
      <c r="H283" s="434"/>
      <c r="I283" s="245"/>
      <c r="J283" s="245"/>
      <c r="K283" s="337"/>
      <c r="L283" s="249"/>
      <c r="M283" s="250"/>
      <c r="N283" s="98" t="e">
        <f t="shared" si="4"/>
        <v>#DIV/0!</v>
      </c>
      <c r="O283" s="319">
        <f>FŐLAP!$E$8</f>
        <v>0</v>
      </c>
      <c r="P283" s="318">
        <f>FŐLAP!$C$10</f>
        <v>0</v>
      </c>
      <c r="Q283" s="318" t="s">
        <v>561</v>
      </c>
    </row>
    <row r="284" spans="1:17" ht="50.1" hidden="1" customHeight="1" x14ac:dyDescent="0.25">
      <c r="A284" s="101" t="s">
        <v>398</v>
      </c>
      <c r="B284" s="337"/>
      <c r="C284" s="413"/>
      <c r="D284" s="244"/>
      <c r="E284" s="244"/>
      <c r="F284" s="244"/>
      <c r="G284" s="244"/>
      <c r="H284" s="434"/>
      <c r="I284" s="245"/>
      <c r="J284" s="245"/>
      <c r="K284" s="337"/>
      <c r="L284" s="249"/>
      <c r="M284" s="250"/>
      <c r="N284" s="98" t="e">
        <f t="shared" si="4"/>
        <v>#DIV/0!</v>
      </c>
      <c r="O284" s="319">
        <f>FŐLAP!$E$8</f>
        <v>0</v>
      </c>
      <c r="P284" s="318">
        <f>FŐLAP!$C$10</f>
        <v>0</v>
      </c>
      <c r="Q284" s="318" t="s">
        <v>561</v>
      </c>
    </row>
    <row r="285" spans="1:17" ht="50.1" hidden="1" customHeight="1" x14ac:dyDescent="0.25">
      <c r="A285" s="100" t="s">
        <v>399</v>
      </c>
      <c r="B285" s="337"/>
      <c r="C285" s="413"/>
      <c r="D285" s="244"/>
      <c r="E285" s="244"/>
      <c r="F285" s="244"/>
      <c r="G285" s="244"/>
      <c r="H285" s="434"/>
      <c r="I285" s="245"/>
      <c r="J285" s="245"/>
      <c r="K285" s="337"/>
      <c r="L285" s="249"/>
      <c r="M285" s="250"/>
      <c r="N285" s="98" t="e">
        <f t="shared" si="4"/>
        <v>#DIV/0!</v>
      </c>
      <c r="O285" s="319">
        <f>FŐLAP!$E$8</f>
        <v>0</v>
      </c>
      <c r="P285" s="318">
        <f>FŐLAP!$C$10</f>
        <v>0</v>
      </c>
      <c r="Q285" s="318" t="s">
        <v>561</v>
      </c>
    </row>
    <row r="286" spans="1:17" ht="50.1" hidden="1" customHeight="1" x14ac:dyDescent="0.25">
      <c r="A286" s="100" t="s">
        <v>400</v>
      </c>
      <c r="B286" s="337"/>
      <c r="C286" s="413"/>
      <c r="D286" s="244"/>
      <c r="E286" s="244"/>
      <c r="F286" s="244"/>
      <c r="G286" s="244"/>
      <c r="H286" s="434"/>
      <c r="I286" s="245"/>
      <c r="J286" s="245"/>
      <c r="K286" s="337"/>
      <c r="L286" s="249"/>
      <c r="M286" s="250"/>
      <c r="N286" s="98" t="e">
        <f t="shared" si="4"/>
        <v>#DIV/0!</v>
      </c>
      <c r="O286" s="319">
        <f>FŐLAP!$E$8</f>
        <v>0</v>
      </c>
      <c r="P286" s="318">
        <f>FŐLAP!$C$10</f>
        <v>0</v>
      </c>
      <c r="Q286" s="318" t="s">
        <v>561</v>
      </c>
    </row>
    <row r="287" spans="1:17" ht="50.1" hidden="1" customHeight="1" x14ac:dyDescent="0.25">
      <c r="A287" s="101" t="s">
        <v>401</v>
      </c>
      <c r="B287" s="337"/>
      <c r="C287" s="413"/>
      <c r="D287" s="244"/>
      <c r="E287" s="244"/>
      <c r="F287" s="244"/>
      <c r="G287" s="244"/>
      <c r="H287" s="434"/>
      <c r="I287" s="245"/>
      <c r="J287" s="245"/>
      <c r="K287" s="337"/>
      <c r="L287" s="249"/>
      <c r="M287" s="250"/>
      <c r="N287" s="98" t="e">
        <f t="shared" si="4"/>
        <v>#DIV/0!</v>
      </c>
      <c r="O287" s="319">
        <f>FŐLAP!$E$8</f>
        <v>0</v>
      </c>
      <c r="P287" s="318">
        <f>FŐLAP!$C$10</f>
        <v>0</v>
      </c>
      <c r="Q287" s="318" t="s">
        <v>561</v>
      </c>
    </row>
    <row r="288" spans="1:17" ht="50.1" hidden="1" customHeight="1" x14ac:dyDescent="0.25">
      <c r="A288" s="100" t="s">
        <v>402</v>
      </c>
      <c r="B288" s="337"/>
      <c r="C288" s="413"/>
      <c r="D288" s="244"/>
      <c r="E288" s="244"/>
      <c r="F288" s="244"/>
      <c r="G288" s="244"/>
      <c r="H288" s="434"/>
      <c r="I288" s="245"/>
      <c r="J288" s="245"/>
      <c r="K288" s="337"/>
      <c r="L288" s="249"/>
      <c r="M288" s="250"/>
      <c r="N288" s="98" t="e">
        <f t="shared" si="4"/>
        <v>#DIV/0!</v>
      </c>
      <c r="O288" s="319">
        <f>FŐLAP!$E$8</f>
        <v>0</v>
      </c>
      <c r="P288" s="318">
        <f>FŐLAP!$C$10</f>
        <v>0</v>
      </c>
      <c r="Q288" s="318" t="s">
        <v>561</v>
      </c>
    </row>
    <row r="289" spans="1:17" ht="50.1" hidden="1" customHeight="1" x14ac:dyDescent="0.25">
      <c r="A289" s="100" t="s">
        <v>403</v>
      </c>
      <c r="B289" s="337"/>
      <c r="C289" s="413"/>
      <c r="D289" s="244"/>
      <c r="E289" s="244"/>
      <c r="F289" s="244"/>
      <c r="G289" s="244"/>
      <c r="H289" s="434"/>
      <c r="I289" s="245"/>
      <c r="J289" s="245"/>
      <c r="K289" s="337"/>
      <c r="L289" s="249"/>
      <c r="M289" s="250"/>
      <c r="N289" s="98" t="e">
        <f t="shared" si="4"/>
        <v>#DIV/0!</v>
      </c>
      <c r="O289" s="319">
        <f>FŐLAP!$E$8</f>
        <v>0</v>
      </c>
      <c r="P289" s="318">
        <f>FŐLAP!$C$10</f>
        <v>0</v>
      </c>
      <c r="Q289" s="318" t="s">
        <v>561</v>
      </c>
    </row>
    <row r="290" spans="1:17" ht="50.1" hidden="1" customHeight="1" x14ac:dyDescent="0.25">
      <c r="A290" s="101" t="s">
        <v>404</v>
      </c>
      <c r="B290" s="337"/>
      <c r="C290" s="413"/>
      <c r="D290" s="244"/>
      <c r="E290" s="244"/>
      <c r="F290" s="244"/>
      <c r="G290" s="244"/>
      <c r="H290" s="434"/>
      <c r="I290" s="245"/>
      <c r="J290" s="245"/>
      <c r="K290" s="337"/>
      <c r="L290" s="249"/>
      <c r="M290" s="250"/>
      <c r="N290" s="98" t="e">
        <f t="shared" si="4"/>
        <v>#DIV/0!</v>
      </c>
      <c r="O290" s="319">
        <f>FŐLAP!$E$8</f>
        <v>0</v>
      </c>
      <c r="P290" s="318">
        <f>FŐLAP!$C$10</f>
        <v>0</v>
      </c>
      <c r="Q290" s="318" t="s">
        <v>561</v>
      </c>
    </row>
    <row r="291" spans="1:17" ht="50.1" hidden="1" customHeight="1" x14ac:dyDescent="0.25">
      <c r="A291" s="100" t="s">
        <v>405</v>
      </c>
      <c r="B291" s="337"/>
      <c r="C291" s="413"/>
      <c r="D291" s="244"/>
      <c r="E291" s="244"/>
      <c r="F291" s="244"/>
      <c r="G291" s="244"/>
      <c r="H291" s="434"/>
      <c r="I291" s="245"/>
      <c r="J291" s="245"/>
      <c r="K291" s="337"/>
      <c r="L291" s="249"/>
      <c r="M291" s="250"/>
      <c r="N291" s="98" t="e">
        <f t="shared" si="4"/>
        <v>#DIV/0!</v>
      </c>
      <c r="O291" s="319">
        <f>FŐLAP!$E$8</f>
        <v>0</v>
      </c>
      <c r="P291" s="318">
        <f>FŐLAP!$C$10</f>
        <v>0</v>
      </c>
      <c r="Q291" s="318" t="s">
        <v>561</v>
      </c>
    </row>
    <row r="292" spans="1:17" ht="50.1" hidden="1" customHeight="1" x14ac:dyDescent="0.25">
      <c r="A292" s="100" t="s">
        <v>406</v>
      </c>
      <c r="B292" s="337"/>
      <c r="C292" s="413"/>
      <c r="D292" s="244"/>
      <c r="E292" s="244"/>
      <c r="F292" s="244"/>
      <c r="G292" s="244"/>
      <c r="H292" s="434"/>
      <c r="I292" s="245"/>
      <c r="J292" s="245"/>
      <c r="K292" s="337"/>
      <c r="L292" s="249"/>
      <c r="M292" s="250"/>
      <c r="N292" s="98" t="e">
        <f t="shared" si="4"/>
        <v>#DIV/0!</v>
      </c>
      <c r="O292" s="319">
        <f>FŐLAP!$E$8</f>
        <v>0</v>
      </c>
      <c r="P292" s="318">
        <f>FŐLAP!$C$10</f>
        <v>0</v>
      </c>
      <c r="Q292" s="318" t="s">
        <v>561</v>
      </c>
    </row>
    <row r="293" spans="1:17" ht="50.1" hidden="1" customHeight="1" x14ac:dyDescent="0.25">
      <c r="A293" s="101" t="s">
        <v>407</v>
      </c>
      <c r="B293" s="337"/>
      <c r="C293" s="413"/>
      <c r="D293" s="244"/>
      <c r="E293" s="244"/>
      <c r="F293" s="244"/>
      <c r="G293" s="244"/>
      <c r="H293" s="434"/>
      <c r="I293" s="245"/>
      <c r="J293" s="245"/>
      <c r="K293" s="337"/>
      <c r="L293" s="249"/>
      <c r="M293" s="250"/>
      <c r="N293" s="98" t="e">
        <f t="shared" si="4"/>
        <v>#DIV/0!</v>
      </c>
      <c r="O293" s="319">
        <f>FŐLAP!$E$8</f>
        <v>0</v>
      </c>
      <c r="P293" s="318">
        <f>FŐLAP!$C$10</f>
        <v>0</v>
      </c>
      <c r="Q293" s="318" t="s">
        <v>561</v>
      </c>
    </row>
    <row r="294" spans="1:17" ht="50.1" hidden="1" customHeight="1" x14ac:dyDescent="0.25">
      <c r="A294" s="100" t="s">
        <v>408</v>
      </c>
      <c r="B294" s="337"/>
      <c r="C294" s="413"/>
      <c r="D294" s="244"/>
      <c r="E294" s="244"/>
      <c r="F294" s="244"/>
      <c r="G294" s="244"/>
      <c r="H294" s="434"/>
      <c r="I294" s="245"/>
      <c r="J294" s="245"/>
      <c r="K294" s="337"/>
      <c r="L294" s="249"/>
      <c r="M294" s="250"/>
      <c r="N294" s="98" t="e">
        <f t="shared" si="4"/>
        <v>#DIV/0!</v>
      </c>
      <c r="O294" s="319">
        <f>FŐLAP!$E$8</f>
        <v>0</v>
      </c>
      <c r="P294" s="318">
        <f>FŐLAP!$C$10</f>
        <v>0</v>
      </c>
      <c r="Q294" s="318" t="s">
        <v>561</v>
      </c>
    </row>
    <row r="295" spans="1:17" ht="50.1" hidden="1" customHeight="1" x14ac:dyDescent="0.25">
      <c r="A295" s="100" t="s">
        <v>409</v>
      </c>
      <c r="B295" s="337"/>
      <c r="C295" s="413"/>
      <c r="D295" s="244"/>
      <c r="E295" s="244"/>
      <c r="F295" s="244"/>
      <c r="G295" s="244"/>
      <c r="H295" s="434"/>
      <c r="I295" s="245"/>
      <c r="J295" s="245"/>
      <c r="K295" s="337"/>
      <c r="L295" s="249"/>
      <c r="M295" s="250"/>
      <c r="N295" s="98" t="e">
        <f t="shared" si="4"/>
        <v>#DIV/0!</v>
      </c>
      <c r="O295" s="319">
        <f>FŐLAP!$E$8</f>
        <v>0</v>
      </c>
      <c r="P295" s="318">
        <f>FŐLAP!$C$10</f>
        <v>0</v>
      </c>
      <c r="Q295" s="318" t="s">
        <v>561</v>
      </c>
    </row>
    <row r="296" spans="1:17" ht="50.1" hidden="1" customHeight="1" x14ac:dyDescent="0.25">
      <c r="A296" s="101" t="s">
        <v>410</v>
      </c>
      <c r="B296" s="337"/>
      <c r="C296" s="413"/>
      <c r="D296" s="244"/>
      <c r="E296" s="244"/>
      <c r="F296" s="244"/>
      <c r="G296" s="244"/>
      <c r="H296" s="434"/>
      <c r="I296" s="245"/>
      <c r="J296" s="245"/>
      <c r="K296" s="337"/>
      <c r="L296" s="249"/>
      <c r="M296" s="250"/>
      <c r="N296" s="98" t="e">
        <f t="shared" si="4"/>
        <v>#DIV/0!</v>
      </c>
      <c r="O296" s="319">
        <f>FŐLAP!$E$8</f>
        <v>0</v>
      </c>
      <c r="P296" s="318">
        <f>FŐLAP!$C$10</f>
        <v>0</v>
      </c>
      <c r="Q296" s="318" t="s">
        <v>561</v>
      </c>
    </row>
    <row r="297" spans="1:17" ht="50.1" hidden="1" customHeight="1" x14ac:dyDescent="0.25">
      <c r="A297" s="100" t="s">
        <v>411</v>
      </c>
      <c r="B297" s="337"/>
      <c r="C297" s="413"/>
      <c r="D297" s="244"/>
      <c r="E297" s="244"/>
      <c r="F297" s="244"/>
      <c r="G297" s="244"/>
      <c r="H297" s="434"/>
      <c r="I297" s="245"/>
      <c r="J297" s="245"/>
      <c r="K297" s="337"/>
      <c r="L297" s="249"/>
      <c r="M297" s="250"/>
      <c r="N297" s="98" t="e">
        <f t="shared" si="4"/>
        <v>#DIV/0!</v>
      </c>
      <c r="O297" s="319">
        <f>FŐLAP!$E$8</f>
        <v>0</v>
      </c>
      <c r="P297" s="318">
        <f>FŐLAP!$C$10</f>
        <v>0</v>
      </c>
      <c r="Q297" s="318" t="s">
        <v>561</v>
      </c>
    </row>
    <row r="298" spans="1:17" ht="50.1" hidden="1" customHeight="1" x14ac:dyDescent="0.25">
      <c r="A298" s="100" t="s">
        <v>412</v>
      </c>
      <c r="B298" s="337"/>
      <c r="C298" s="413"/>
      <c r="D298" s="244"/>
      <c r="E298" s="244"/>
      <c r="F298" s="244"/>
      <c r="G298" s="244"/>
      <c r="H298" s="434"/>
      <c r="I298" s="245"/>
      <c r="J298" s="245"/>
      <c r="K298" s="337"/>
      <c r="L298" s="249"/>
      <c r="M298" s="250"/>
      <c r="N298" s="98" t="e">
        <f t="shared" si="4"/>
        <v>#DIV/0!</v>
      </c>
      <c r="O298" s="319">
        <f>FŐLAP!$E$8</f>
        <v>0</v>
      </c>
      <c r="P298" s="318">
        <f>FŐLAP!$C$10</f>
        <v>0</v>
      </c>
      <c r="Q298" s="318" t="s">
        <v>561</v>
      </c>
    </row>
    <row r="299" spans="1:17" ht="50.1" hidden="1" customHeight="1" x14ac:dyDescent="0.25">
      <c r="A299" s="101" t="s">
        <v>413</v>
      </c>
      <c r="B299" s="337"/>
      <c r="C299" s="413"/>
      <c r="D299" s="244"/>
      <c r="E299" s="244"/>
      <c r="F299" s="244"/>
      <c r="G299" s="244"/>
      <c r="H299" s="434"/>
      <c r="I299" s="245"/>
      <c r="J299" s="245"/>
      <c r="K299" s="337"/>
      <c r="L299" s="249"/>
      <c r="M299" s="250"/>
      <c r="N299" s="98" t="e">
        <f t="shared" si="4"/>
        <v>#DIV/0!</v>
      </c>
      <c r="O299" s="319">
        <f>FŐLAP!$E$8</f>
        <v>0</v>
      </c>
      <c r="P299" s="318">
        <f>FŐLAP!$C$10</f>
        <v>0</v>
      </c>
      <c r="Q299" s="318" t="s">
        <v>561</v>
      </c>
    </row>
    <row r="300" spans="1:17" ht="50.1" hidden="1" customHeight="1" x14ac:dyDescent="0.25">
      <c r="A300" s="100" t="s">
        <v>414</v>
      </c>
      <c r="B300" s="337"/>
      <c r="C300" s="413"/>
      <c r="D300" s="244"/>
      <c r="E300" s="244"/>
      <c r="F300" s="244"/>
      <c r="G300" s="244"/>
      <c r="H300" s="434"/>
      <c r="I300" s="245"/>
      <c r="J300" s="245"/>
      <c r="K300" s="337"/>
      <c r="L300" s="249"/>
      <c r="M300" s="250"/>
      <c r="N300" s="98" t="e">
        <f t="shared" si="4"/>
        <v>#DIV/0!</v>
      </c>
      <c r="O300" s="319">
        <f>FŐLAP!$E$8</f>
        <v>0</v>
      </c>
      <c r="P300" s="318">
        <f>FŐLAP!$C$10</f>
        <v>0</v>
      </c>
      <c r="Q300" s="318" t="s">
        <v>561</v>
      </c>
    </row>
    <row r="301" spans="1:17" ht="50.1" hidden="1" customHeight="1" x14ac:dyDescent="0.25">
      <c r="A301" s="100" t="s">
        <v>415</v>
      </c>
      <c r="B301" s="337"/>
      <c r="C301" s="413"/>
      <c r="D301" s="244"/>
      <c r="E301" s="244"/>
      <c r="F301" s="244"/>
      <c r="G301" s="244"/>
      <c r="H301" s="434"/>
      <c r="I301" s="245"/>
      <c r="J301" s="245"/>
      <c r="K301" s="337"/>
      <c r="L301" s="249"/>
      <c r="M301" s="250"/>
      <c r="N301" s="98" t="e">
        <f t="shared" si="4"/>
        <v>#DIV/0!</v>
      </c>
      <c r="O301" s="319">
        <f>FŐLAP!$E$8</f>
        <v>0</v>
      </c>
      <c r="P301" s="318">
        <f>FŐLAP!$C$10</f>
        <v>0</v>
      </c>
      <c r="Q301" s="318" t="s">
        <v>561</v>
      </c>
    </row>
    <row r="302" spans="1:17" ht="49.5" hidden="1" customHeight="1" x14ac:dyDescent="0.25">
      <c r="A302" s="100" t="s">
        <v>416</v>
      </c>
      <c r="B302" s="337"/>
      <c r="C302" s="413"/>
      <c r="D302" s="244"/>
      <c r="E302" s="244"/>
      <c r="F302" s="244"/>
      <c r="G302" s="244"/>
      <c r="H302" s="434"/>
      <c r="I302" s="245"/>
      <c r="J302" s="245"/>
      <c r="K302" s="337"/>
      <c r="L302" s="249"/>
      <c r="M302" s="250"/>
      <c r="N302" s="98" t="e">
        <f t="shared" si="4"/>
        <v>#DIV/0!</v>
      </c>
      <c r="O302" s="319">
        <f>FŐLAP!$E$8</f>
        <v>0</v>
      </c>
      <c r="P302" s="318">
        <f>FŐLAP!$C$10</f>
        <v>0</v>
      </c>
      <c r="Q302" s="318" t="s">
        <v>561</v>
      </c>
    </row>
    <row r="303" spans="1:17" ht="50.1" hidden="1" customHeight="1" x14ac:dyDescent="0.25">
      <c r="A303" s="101" t="s">
        <v>417</v>
      </c>
      <c r="B303" s="337"/>
      <c r="C303" s="413"/>
      <c r="D303" s="244"/>
      <c r="E303" s="244"/>
      <c r="F303" s="244"/>
      <c r="G303" s="244"/>
      <c r="H303" s="434"/>
      <c r="I303" s="245"/>
      <c r="J303" s="245"/>
      <c r="K303" s="337"/>
      <c r="L303" s="249"/>
      <c r="M303" s="250"/>
      <c r="N303" s="98" t="e">
        <f t="shared" si="4"/>
        <v>#DIV/0!</v>
      </c>
      <c r="O303" s="319">
        <f>FŐLAP!$E$8</f>
        <v>0</v>
      </c>
      <c r="P303" s="318">
        <f>FŐLAP!$C$10</f>
        <v>0</v>
      </c>
      <c r="Q303" s="318" t="s">
        <v>561</v>
      </c>
    </row>
    <row r="304" spans="1:17" ht="50.1" hidden="1" customHeight="1" x14ac:dyDescent="0.25">
      <c r="A304" s="100" t="s">
        <v>418</v>
      </c>
      <c r="B304" s="337"/>
      <c r="C304" s="413"/>
      <c r="D304" s="244"/>
      <c r="E304" s="244"/>
      <c r="F304" s="244"/>
      <c r="G304" s="244"/>
      <c r="H304" s="434"/>
      <c r="I304" s="245"/>
      <c r="J304" s="245"/>
      <c r="K304" s="337"/>
      <c r="L304" s="249"/>
      <c r="M304" s="250"/>
      <c r="N304" s="98" t="e">
        <f t="shared" si="4"/>
        <v>#DIV/0!</v>
      </c>
      <c r="O304" s="319">
        <f>FŐLAP!$E$8</f>
        <v>0</v>
      </c>
      <c r="P304" s="318">
        <f>FŐLAP!$C$10</f>
        <v>0</v>
      </c>
      <c r="Q304" s="318" t="s">
        <v>561</v>
      </c>
    </row>
    <row r="305" spans="1:17" ht="49.5" hidden="1" customHeight="1" x14ac:dyDescent="0.25">
      <c r="A305" s="100" t="s">
        <v>419</v>
      </c>
      <c r="B305" s="337"/>
      <c r="C305" s="413"/>
      <c r="D305" s="244"/>
      <c r="E305" s="244"/>
      <c r="F305" s="244"/>
      <c r="G305" s="244"/>
      <c r="H305" s="434"/>
      <c r="I305" s="245"/>
      <c r="J305" s="245"/>
      <c r="K305" s="337"/>
      <c r="L305" s="249"/>
      <c r="M305" s="250"/>
      <c r="N305" s="98" t="e">
        <f t="shared" si="4"/>
        <v>#DIV/0!</v>
      </c>
      <c r="O305" s="319">
        <f>FŐLAP!$E$8</f>
        <v>0</v>
      </c>
      <c r="P305" s="318">
        <f>FŐLAP!$C$10</f>
        <v>0</v>
      </c>
      <c r="Q305" s="318" t="s">
        <v>561</v>
      </c>
    </row>
    <row r="306" spans="1:17" ht="50.1" hidden="1" customHeight="1" x14ac:dyDescent="0.25">
      <c r="A306" s="100" t="s">
        <v>420</v>
      </c>
      <c r="B306" s="337"/>
      <c r="C306" s="413"/>
      <c r="D306" s="244"/>
      <c r="E306" s="244"/>
      <c r="F306" s="244"/>
      <c r="G306" s="244"/>
      <c r="H306" s="434"/>
      <c r="I306" s="245"/>
      <c r="J306" s="245"/>
      <c r="K306" s="337"/>
      <c r="L306" s="249"/>
      <c r="M306" s="250"/>
      <c r="N306" s="98" t="e">
        <f t="shared" si="4"/>
        <v>#DIV/0!</v>
      </c>
      <c r="O306" s="319">
        <f>FŐLAP!$E$8</f>
        <v>0</v>
      </c>
      <c r="P306" s="318">
        <f>FŐLAP!$C$10</f>
        <v>0</v>
      </c>
      <c r="Q306" s="318" t="s">
        <v>561</v>
      </c>
    </row>
    <row r="307" spans="1:17" ht="49.5" hidden="1" customHeight="1" x14ac:dyDescent="0.25">
      <c r="A307" s="101" t="s">
        <v>421</v>
      </c>
      <c r="B307" s="337"/>
      <c r="C307" s="413"/>
      <c r="D307" s="244"/>
      <c r="E307" s="244"/>
      <c r="F307" s="244"/>
      <c r="G307" s="244"/>
      <c r="H307" s="434"/>
      <c r="I307" s="245"/>
      <c r="J307" s="245"/>
      <c r="K307" s="337"/>
      <c r="L307" s="249"/>
      <c r="M307" s="250"/>
      <c r="N307" s="98" t="e">
        <f t="shared" si="4"/>
        <v>#DIV/0!</v>
      </c>
      <c r="O307" s="319">
        <f>FŐLAP!$E$8</f>
        <v>0</v>
      </c>
      <c r="P307" s="318">
        <f>FŐLAP!$C$10</f>
        <v>0</v>
      </c>
      <c r="Q307" s="318" t="s">
        <v>561</v>
      </c>
    </row>
    <row r="308" spans="1:17" ht="50.1" customHeight="1" x14ac:dyDescent="0.25">
      <c r="A308" s="100" t="s">
        <v>422</v>
      </c>
      <c r="B308" s="337"/>
      <c r="C308" s="413"/>
      <c r="D308" s="244"/>
      <c r="E308" s="244"/>
      <c r="F308" s="311"/>
      <c r="G308" s="244"/>
      <c r="H308" s="434"/>
      <c r="I308" s="245"/>
      <c r="J308" s="245"/>
      <c r="K308" s="337"/>
      <c r="L308" s="249"/>
      <c r="M308" s="250"/>
      <c r="N308" s="98" t="e">
        <f t="shared" si="4"/>
        <v>#DIV/0!</v>
      </c>
      <c r="O308" s="319">
        <f>FŐLAP!$E$8</f>
        <v>0</v>
      </c>
      <c r="P308" s="318">
        <f>FŐLAP!$C$10</f>
        <v>0</v>
      </c>
      <c r="Q308" s="318" t="s">
        <v>561</v>
      </c>
    </row>
    <row r="309" spans="1:17" ht="50.1" customHeight="1" x14ac:dyDescent="0.25">
      <c r="A309" s="572" t="s">
        <v>45</v>
      </c>
      <c r="B309" s="573"/>
      <c r="C309" s="573"/>
      <c r="D309" s="573"/>
      <c r="E309" s="573"/>
      <c r="F309" s="573"/>
      <c r="G309" s="573"/>
      <c r="H309" s="573"/>
      <c r="I309" s="573"/>
      <c r="J309" s="573"/>
      <c r="K309" s="574"/>
      <c r="L309" s="99">
        <f>SUM(L9:L308)</f>
        <v>0</v>
      </c>
      <c r="M309" s="99">
        <f>SUM(M9:M308)</f>
        <v>0</v>
      </c>
      <c r="N309" s="22"/>
    </row>
    <row r="310" spans="1:17" ht="50.1" customHeight="1" x14ac:dyDescent="0.25">
      <c r="A310" s="114"/>
      <c r="B310" s="115"/>
      <c r="C310" s="115"/>
      <c r="D310" s="115"/>
      <c r="E310" s="115"/>
      <c r="F310" s="115"/>
      <c r="G310" s="115"/>
      <c r="H310" s="573" t="s">
        <v>487</v>
      </c>
      <c r="I310" s="573"/>
      <c r="J310" s="573"/>
      <c r="K310" s="574"/>
      <c r="L310" s="99">
        <f>SUMIF(G9:G308,"141016020",L9:L308)</f>
        <v>0</v>
      </c>
      <c r="M310" s="99">
        <f>SUMIF(G9:G308,"141016020",M9:M308)</f>
        <v>0</v>
      </c>
      <c r="N310" s="22"/>
    </row>
    <row r="311" spans="1:17" ht="50.1" customHeight="1" x14ac:dyDescent="0.25">
      <c r="A311" s="114"/>
      <c r="B311" s="115"/>
      <c r="C311" s="115"/>
      <c r="D311" s="115"/>
      <c r="E311" s="115"/>
      <c r="F311" s="115"/>
      <c r="G311" s="115"/>
      <c r="H311" s="573" t="s">
        <v>488</v>
      </c>
      <c r="I311" s="573"/>
      <c r="J311" s="573"/>
      <c r="K311" s="574"/>
      <c r="L311" s="99">
        <f>SUMIF(G9:G308,"241016020",L9:L308)</f>
        <v>0</v>
      </c>
      <c r="M311" s="99">
        <f>SUMIF(G9:G308,"241016020",M9:M308)</f>
        <v>0</v>
      </c>
      <c r="N311" s="22"/>
    </row>
    <row r="312" spans="1:17" ht="50.1" customHeight="1" x14ac:dyDescent="0.25">
      <c r="A312" s="572" t="s">
        <v>647</v>
      </c>
      <c r="B312" s="573"/>
      <c r="C312" s="573"/>
      <c r="D312" s="573"/>
      <c r="E312" s="573"/>
      <c r="F312" s="573"/>
      <c r="G312" s="573"/>
      <c r="H312" s="573"/>
      <c r="I312" s="573"/>
      <c r="J312" s="573"/>
      <c r="K312" s="574"/>
      <c r="L312" s="251">
        <v>0</v>
      </c>
      <c r="M312" s="251">
        <v>0</v>
      </c>
      <c r="N312" s="22"/>
    </row>
    <row r="313" spans="1:17" ht="50.1" customHeight="1" x14ac:dyDescent="0.25">
      <c r="A313" s="572" t="s">
        <v>648</v>
      </c>
      <c r="B313" s="573"/>
      <c r="C313" s="573"/>
      <c r="D313" s="573"/>
      <c r="E313" s="573"/>
      <c r="F313" s="573"/>
      <c r="G313" s="573"/>
      <c r="H313" s="573"/>
      <c r="I313" s="573"/>
      <c r="J313" s="573"/>
      <c r="K313" s="574"/>
      <c r="L313" s="251">
        <v>0</v>
      </c>
      <c r="M313" s="251">
        <v>0</v>
      </c>
      <c r="N313" s="22"/>
    </row>
    <row r="314" spans="1:17" ht="50.1" customHeight="1" x14ac:dyDescent="0.25">
      <c r="A314" s="575" t="s">
        <v>649</v>
      </c>
      <c r="B314" s="576"/>
      <c r="C314" s="576"/>
      <c r="D314" s="576"/>
      <c r="E314" s="576"/>
      <c r="F314" s="576"/>
      <c r="G314" s="576"/>
      <c r="H314" s="576"/>
      <c r="I314" s="576"/>
      <c r="J314" s="576"/>
      <c r="K314" s="577"/>
      <c r="L314" s="252">
        <f>ROUNDUP((L310-L312),0)</f>
        <v>0</v>
      </c>
      <c r="M314" s="252">
        <f>ROUNDUP((M310-M312),0)</f>
        <v>0</v>
      </c>
      <c r="N314" s="22"/>
    </row>
    <row r="315" spans="1:17" ht="50.1" customHeight="1" x14ac:dyDescent="0.25">
      <c r="A315" s="575" t="s">
        <v>650</v>
      </c>
      <c r="B315" s="576"/>
      <c r="C315" s="576"/>
      <c r="D315" s="576"/>
      <c r="E315" s="576"/>
      <c r="F315" s="576"/>
      <c r="G315" s="576"/>
      <c r="H315" s="576"/>
      <c r="I315" s="576"/>
      <c r="J315" s="576"/>
      <c r="K315" s="577"/>
      <c r="L315" s="252">
        <f>ROUNDUP((L311-L313),0)</f>
        <v>0</v>
      </c>
      <c r="M315" s="252">
        <f>ROUNDUP((M311-M313),0)</f>
        <v>0</v>
      </c>
      <c r="N315" s="22"/>
    </row>
    <row r="316" spans="1:17" ht="50.1" customHeight="1" x14ac:dyDescent="0.25">
      <c r="A316" s="572" t="s">
        <v>599</v>
      </c>
      <c r="B316" s="573"/>
      <c r="C316" s="573"/>
      <c r="D316" s="573"/>
      <c r="E316" s="573"/>
      <c r="F316" s="573"/>
      <c r="G316" s="573"/>
      <c r="H316" s="573"/>
      <c r="I316" s="573"/>
      <c r="J316" s="573"/>
      <c r="K316" s="574"/>
      <c r="L316" s="99">
        <f>SUM(L314:L315)</f>
        <v>0</v>
      </c>
      <c r="M316" s="99">
        <f>SUM(M314:M315)</f>
        <v>0</v>
      </c>
      <c r="N316" s="22"/>
    </row>
    <row r="317" spans="1:17" ht="33" x14ac:dyDescent="0.25">
      <c r="A317" s="54" t="s">
        <v>602</v>
      </c>
      <c r="L317" s="105"/>
      <c r="M317" s="105"/>
    </row>
    <row r="318" spans="1:17" ht="50.25" customHeight="1" x14ac:dyDescent="0.25">
      <c r="A318" s="54" t="s">
        <v>652</v>
      </c>
      <c r="L318" s="105"/>
      <c r="M318" s="105"/>
    </row>
    <row r="319" spans="1:17" ht="35.25" customHeight="1" x14ac:dyDescent="0.25">
      <c r="A319" s="294" t="s">
        <v>653</v>
      </c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7" ht="35.25" customHeight="1" x14ac:dyDescent="0.25">
      <c r="A320" s="54" t="s">
        <v>684</v>
      </c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ht="35.25" customHeight="1" x14ac:dyDescent="0.25">
      <c r="A321" s="22" t="s">
        <v>520</v>
      </c>
      <c r="B321" s="23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ht="35.25" customHeight="1" x14ac:dyDescent="0.25">
      <c r="A322" s="23" t="s">
        <v>542</v>
      </c>
      <c r="B322" s="24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ht="35.25" customHeight="1" x14ac:dyDescent="0.25">
      <c r="A323" s="23" t="s">
        <v>522</v>
      </c>
      <c r="B323" s="24"/>
      <c r="C323" s="23"/>
      <c r="D323" s="23"/>
      <c r="E323" s="23"/>
      <c r="F323" s="23"/>
      <c r="G323" s="23"/>
    </row>
    <row r="324" spans="1:15" ht="18.75" customHeight="1" x14ac:dyDescent="0.25">
      <c r="A324" s="24"/>
      <c r="B324" s="24"/>
      <c r="C324" s="24"/>
      <c r="D324" s="24"/>
      <c r="E324" s="24"/>
      <c r="F324" s="24"/>
      <c r="G324" s="24"/>
      <c r="N324" s="24"/>
      <c r="O324" s="24"/>
    </row>
    <row r="325" spans="1:15" ht="32.25" customHeight="1" x14ac:dyDescent="0.25">
      <c r="A325" s="580" t="s">
        <v>44</v>
      </c>
      <c r="B325" s="580"/>
      <c r="C325" s="416"/>
      <c r="D325" s="24"/>
      <c r="E325" s="24"/>
      <c r="F325" s="24"/>
      <c r="G325" s="24"/>
      <c r="L325" s="579"/>
      <c r="M325" s="579"/>
      <c r="N325" s="24"/>
    </row>
    <row r="326" spans="1:15" ht="36" customHeight="1" x14ac:dyDescent="0.25">
      <c r="A326" s="24"/>
      <c r="B326" s="24"/>
      <c r="C326" s="24"/>
      <c r="D326" s="24"/>
      <c r="E326" s="24"/>
      <c r="F326" s="24"/>
      <c r="G326" s="24"/>
      <c r="L326" s="578"/>
      <c r="M326" s="578"/>
      <c r="N326" s="24"/>
    </row>
    <row r="327" spans="1:15" ht="27" customHeight="1" x14ac:dyDescent="0.25">
      <c r="A327" s="23"/>
      <c r="B327" s="23"/>
      <c r="C327" s="23"/>
      <c r="D327" s="23"/>
      <c r="E327" s="23"/>
      <c r="F327" s="23"/>
      <c r="G327" s="23"/>
      <c r="L327" s="578"/>
      <c r="M327" s="578"/>
    </row>
  </sheetData>
  <sheetProtection password="9D8B" sheet="1" objects="1" scenarios="1" formatRows="0" selectLockedCells="1"/>
  <dataConsolidate/>
  <mergeCells count="18">
    <mergeCell ref="L326:M326"/>
    <mergeCell ref="L327:M327"/>
    <mergeCell ref="A309:K309"/>
    <mergeCell ref="H310:K310"/>
    <mergeCell ref="H311:K311"/>
    <mergeCell ref="A312:K312"/>
    <mergeCell ref="A313:K313"/>
    <mergeCell ref="A6:B6"/>
    <mergeCell ref="L325:M325"/>
    <mergeCell ref="A314:K314"/>
    <mergeCell ref="A315:K315"/>
    <mergeCell ref="A316:K316"/>
    <mergeCell ref="A325:B325"/>
    <mergeCell ref="M2:N2"/>
    <mergeCell ref="A3:N3"/>
    <mergeCell ref="A4:N4"/>
    <mergeCell ref="A5:B5"/>
    <mergeCell ref="C5:L5"/>
  </mergeCells>
  <conditionalFormatting sqref="N9:N26">
    <cfRule type="cellIs" dxfId="794" priority="379" operator="lessThan">
      <formula>0</formula>
    </cfRule>
    <cfRule type="cellIs" dxfId="793" priority="380" operator="lessThan">
      <formula>0</formula>
    </cfRule>
    <cfRule type="containsErrors" dxfId="792" priority="381">
      <formula>ISERROR(N9)</formula>
    </cfRule>
  </conditionalFormatting>
  <conditionalFormatting sqref="N33:N37 N48">
    <cfRule type="cellIs" dxfId="791" priority="376" operator="lessThan">
      <formula>0</formula>
    </cfRule>
    <cfRule type="cellIs" dxfId="790" priority="377" operator="lessThan">
      <formula>0</formula>
    </cfRule>
    <cfRule type="containsErrors" dxfId="789" priority="378">
      <formula>ISERROR(N33)</formula>
    </cfRule>
  </conditionalFormatting>
  <conditionalFormatting sqref="N27:N30">
    <cfRule type="cellIs" dxfId="788" priority="373" operator="lessThan">
      <formula>0</formula>
    </cfRule>
    <cfRule type="cellIs" dxfId="787" priority="374" operator="lessThan">
      <formula>0</formula>
    </cfRule>
    <cfRule type="containsErrors" dxfId="786" priority="375">
      <formula>ISERROR(N27)</formula>
    </cfRule>
  </conditionalFormatting>
  <conditionalFormatting sqref="N31:N32">
    <cfRule type="cellIs" dxfId="785" priority="370" operator="lessThan">
      <formula>0</formula>
    </cfRule>
    <cfRule type="cellIs" dxfId="784" priority="371" operator="lessThan">
      <formula>0</formula>
    </cfRule>
    <cfRule type="containsErrors" dxfId="783" priority="372">
      <formula>ISERROR(N31)</formula>
    </cfRule>
  </conditionalFormatting>
  <conditionalFormatting sqref="N44:N47">
    <cfRule type="cellIs" dxfId="782" priority="367" operator="lessThan">
      <formula>0</formula>
    </cfRule>
    <cfRule type="cellIs" dxfId="781" priority="368" operator="lessThan">
      <formula>0</formula>
    </cfRule>
    <cfRule type="containsErrors" dxfId="780" priority="369">
      <formula>ISERROR(N44)</formula>
    </cfRule>
  </conditionalFormatting>
  <conditionalFormatting sqref="N38:N41">
    <cfRule type="cellIs" dxfId="779" priority="364" operator="lessThan">
      <formula>0</formula>
    </cfRule>
    <cfRule type="cellIs" dxfId="778" priority="365" operator="lessThan">
      <formula>0</formula>
    </cfRule>
    <cfRule type="containsErrors" dxfId="777" priority="366">
      <formula>ISERROR(N38)</formula>
    </cfRule>
  </conditionalFormatting>
  <conditionalFormatting sqref="N42:N43">
    <cfRule type="cellIs" dxfId="776" priority="361" operator="lessThan">
      <formula>0</formula>
    </cfRule>
    <cfRule type="cellIs" dxfId="775" priority="362" operator="lessThan">
      <formula>0</formula>
    </cfRule>
    <cfRule type="containsErrors" dxfId="774" priority="363">
      <formula>ISERROR(N42)</formula>
    </cfRule>
  </conditionalFormatting>
  <conditionalFormatting sqref="N59">
    <cfRule type="cellIs" dxfId="773" priority="358" operator="lessThan">
      <formula>0</formula>
    </cfRule>
    <cfRule type="cellIs" dxfId="772" priority="359" operator="lessThan">
      <formula>0</formula>
    </cfRule>
    <cfRule type="containsErrors" dxfId="771" priority="360">
      <formula>ISERROR(N59)</formula>
    </cfRule>
  </conditionalFormatting>
  <conditionalFormatting sqref="N55:N58">
    <cfRule type="cellIs" dxfId="770" priority="355" operator="lessThan">
      <formula>0</formula>
    </cfRule>
    <cfRule type="cellIs" dxfId="769" priority="356" operator="lessThan">
      <formula>0</formula>
    </cfRule>
    <cfRule type="containsErrors" dxfId="768" priority="357">
      <formula>ISERROR(N55)</formula>
    </cfRule>
  </conditionalFormatting>
  <conditionalFormatting sqref="N49:N52">
    <cfRule type="cellIs" dxfId="767" priority="352" operator="lessThan">
      <formula>0</formula>
    </cfRule>
    <cfRule type="cellIs" dxfId="766" priority="353" operator="lessThan">
      <formula>0</formula>
    </cfRule>
    <cfRule type="containsErrors" dxfId="765" priority="354">
      <formula>ISERROR(N49)</formula>
    </cfRule>
  </conditionalFormatting>
  <conditionalFormatting sqref="N53:N54">
    <cfRule type="cellIs" dxfId="764" priority="349" operator="lessThan">
      <formula>0</formula>
    </cfRule>
    <cfRule type="cellIs" dxfId="763" priority="350" operator="lessThan">
      <formula>0</formula>
    </cfRule>
    <cfRule type="containsErrors" dxfId="762" priority="351">
      <formula>ISERROR(N53)</formula>
    </cfRule>
  </conditionalFormatting>
  <conditionalFormatting sqref="N70">
    <cfRule type="cellIs" dxfId="761" priority="346" operator="lessThan">
      <formula>0</formula>
    </cfRule>
    <cfRule type="cellIs" dxfId="760" priority="347" operator="lessThan">
      <formula>0</formula>
    </cfRule>
    <cfRule type="containsErrors" dxfId="759" priority="348">
      <formula>ISERROR(N70)</formula>
    </cfRule>
  </conditionalFormatting>
  <conditionalFormatting sqref="N66:N69">
    <cfRule type="cellIs" dxfId="758" priority="343" operator="lessThan">
      <formula>0</formula>
    </cfRule>
    <cfRule type="cellIs" dxfId="757" priority="344" operator="lessThan">
      <formula>0</formula>
    </cfRule>
    <cfRule type="containsErrors" dxfId="756" priority="345">
      <formula>ISERROR(N66)</formula>
    </cfRule>
  </conditionalFormatting>
  <conditionalFormatting sqref="N60:N63">
    <cfRule type="cellIs" dxfId="755" priority="340" operator="lessThan">
      <formula>0</formula>
    </cfRule>
    <cfRule type="cellIs" dxfId="754" priority="341" operator="lessThan">
      <formula>0</formula>
    </cfRule>
    <cfRule type="containsErrors" dxfId="753" priority="342">
      <formula>ISERROR(N60)</formula>
    </cfRule>
  </conditionalFormatting>
  <conditionalFormatting sqref="N102">
    <cfRule type="cellIs" dxfId="752" priority="322" operator="lessThan">
      <formula>0</formula>
    </cfRule>
    <cfRule type="cellIs" dxfId="751" priority="323" operator="lessThan">
      <formula>0</formula>
    </cfRule>
    <cfRule type="containsErrors" dxfId="750" priority="324">
      <formula>ISERROR(N102)</formula>
    </cfRule>
  </conditionalFormatting>
  <conditionalFormatting sqref="N64:N65">
    <cfRule type="cellIs" dxfId="749" priority="337" operator="lessThan">
      <formula>0</formula>
    </cfRule>
    <cfRule type="cellIs" dxfId="748" priority="338" operator="lessThan">
      <formula>0</formula>
    </cfRule>
    <cfRule type="containsErrors" dxfId="747" priority="339">
      <formula>ISERROR(N64)</formula>
    </cfRule>
  </conditionalFormatting>
  <conditionalFormatting sqref="N98:N101">
    <cfRule type="cellIs" dxfId="746" priority="319" operator="lessThan">
      <formula>0</formula>
    </cfRule>
    <cfRule type="cellIs" dxfId="745" priority="320" operator="lessThan">
      <formula>0</formula>
    </cfRule>
    <cfRule type="containsErrors" dxfId="744" priority="321">
      <formula>ISERROR(N98)</formula>
    </cfRule>
  </conditionalFormatting>
  <conditionalFormatting sqref="N81">
    <cfRule type="cellIs" dxfId="743" priority="334" operator="lessThan">
      <formula>0</formula>
    </cfRule>
    <cfRule type="cellIs" dxfId="742" priority="335" operator="lessThan">
      <formula>0</formula>
    </cfRule>
    <cfRule type="containsErrors" dxfId="741" priority="336">
      <formula>ISERROR(N81)</formula>
    </cfRule>
  </conditionalFormatting>
  <conditionalFormatting sqref="N77:N80">
    <cfRule type="cellIs" dxfId="740" priority="331" operator="lessThan">
      <formula>0</formula>
    </cfRule>
    <cfRule type="cellIs" dxfId="739" priority="332" operator="lessThan">
      <formula>0</formula>
    </cfRule>
    <cfRule type="containsErrors" dxfId="738" priority="333">
      <formula>ISERROR(N77)</formula>
    </cfRule>
  </conditionalFormatting>
  <conditionalFormatting sqref="N86 N97">
    <cfRule type="cellIs" dxfId="737" priority="313" operator="lessThan">
      <formula>0</formula>
    </cfRule>
    <cfRule type="cellIs" dxfId="736" priority="314" operator="lessThan">
      <formula>0</formula>
    </cfRule>
    <cfRule type="containsErrors" dxfId="735" priority="315">
      <formula>ISERROR(N86)</formula>
    </cfRule>
  </conditionalFormatting>
  <conditionalFormatting sqref="N82:N85">
    <cfRule type="cellIs" dxfId="734" priority="316" operator="lessThan">
      <formula>0</formula>
    </cfRule>
    <cfRule type="cellIs" dxfId="733" priority="317" operator="lessThan">
      <formula>0</formula>
    </cfRule>
    <cfRule type="containsErrors" dxfId="732" priority="318">
      <formula>ISERROR(N82)</formula>
    </cfRule>
  </conditionalFormatting>
  <conditionalFormatting sqref="N75:N76">
    <cfRule type="cellIs" dxfId="731" priority="325" operator="lessThan">
      <formula>0</formula>
    </cfRule>
    <cfRule type="cellIs" dxfId="730" priority="326" operator="lessThan">
      <formula>0</formula>
    </cfRule>
    <cfRule type="containsErrors" dxfId="729" priority="327">
      <formula>ISERROR(N75)</formula>
    </cfRule>
  </conditionalFormatting>
  <conditionalFormatting sqref="N71:N74">
    <cfRule type="cellIs" dxfId="728" priority="328" operator="lessThan">
      <formula>0</formula>
    </cfRule>
    <cfRule type="cellIs" dxfId="727" priority="329" operator="lessThan">
      <formula>0</formula>
    </cfRule>
    <cfRule type="containsErrors" dxfId="726" priority="330">
      <formula>ISERROR(N71)</formula>
    </cfRule>
  </conditionalFormatting>
  <conditionalFormatting sqref="N117:N118">
    <cfRule type="cellIs" dxfId="725" priority="301" operator="lessThan">
      <formula>0</formula>
    </cfRule>
    <cfRule type="cellIs" dxfId="724" priority="302" operator="lessThan">
      <formula>0</formula>
    </cfRule>
    <cfRule type="containsErrors" dxfId="723" priority="303">
      <formula>ISERROR(N117)</formula>
    </cfRule>
  </conditionalFormatting>
  <conditionalFormatting sqref="N144">
    <cfRule type="cellIs" dxfId="722" priority="298" operator="lessThan">
      <formula>0</formula>
    </cfRule>
    <cfRule type="cellIs" dxfId="721" priority="299" operator="lessThan">
      <formula>0</formula>
    </cfRule>
    <cfRule type="containsErrors" dxfId="720" priority="300">
      <formula>ISERROR(N144)</formula>
    </cfRule>
  </conditionalFormatting>
  <conditionalFormatting sqref="N123">
    <cfRule type="cellIs" dxfId="719" priority="310" operator="lessThan">
      <formula>0</formula>
    </cfRule>
    <cfRule type="cellIs" dxfId="718" priority="311" operator="lessThan">
      <formula>0</formula>
    </cfRule>
    <cfRule type="containsErrors" dxfId="717" priority="312">
      <formula>ISERROR(N123)</formula>
    </cfRule>
  </conditionalFormatting>
  <conditionalFormatting sqref="N119:N122">
    <cfRule type="cellIs" dxfId="716" priority="307" operator="lessThan">
      <formula>0</formula>
    </cfRule>
    <cfRule type="cellIs" dxfId="715" priority="308" operator="lessThan">
      <formula>0</formula>
    </cfRule>
    <cfRule type="containsErrors" dxfId="714" priority="309">
      <formula>ISERROR(N119)</formula>
    </cfRule>
  </conditionalFormatting>
  <conditionalFormatting sqref="N165">
    <cfRule type="cellIs" dxfId="713" priority="286" operator="lessThan">
      <formula>0</formula>
    </cfRule>
    <cfRule type="cellIs" dxfId="712" priority="287" operator="lessThan">
      <formula>0</formula>
    </cfRule>
    <cfRule type="containsErrors" dxfId="711" priority="288">
      <formula>ISERROR(N165)</formula>
    </cfRule>
  </conditionalFormatting>
  <conditionalFormatting sqref="N140:N143">
    <cfRule type="cellIs" dxfId="710" priority="295" operator="lessThan">
      <formula>0</formula>
    </cfRule>
    <cfRule type="cellIs" dxfId="709" priority="296" operator="lessThan">
      <formula>0</formula>
    </cfRule>
    <cfRule type="containsErrors" dxfId="708" priority="297">
      <formula>ISERROR(N140)</formula>
    </cfRule>
  </conditionalFormatting>
  <conditionalFormatting sqref="N124:N127">
    <cfRule type="cellIs" dxfId="707" priority="292" operator="lessThan">
      <formula>0</formula>
    </cfRule>
    <cfRule type="cellIs" dxfId="706" priority="293" operator="lessThan">
      <formula>0</formula>
    </cfRule>
    <cfRule type="containsErrors" dxfId="705" priority="294">
      <formula>ISERROR(N124)</formula>
    </cfRule>
  </conditionalFormatting>
  <conditionalFormatting sqref="N103:N106">
    <cfRule type="cellIs" dxfId="704" priority="304" operator="lessThan">
      <formula>0</formula>
    </cfRule>
    <cfRule type="cellIs" dxfId="703" priority="305" operator="lessThan">
      <formula>0</formula>
    </cfRule>
    <cfRule type="containsErrors" dxfId="702" priority="306">
      <formula>ISERROR(N103)</formula>
    </cfRule>
  </conditionalFormatting>
  <conditionalFormatting sqref="N182:N185">
    <cfRule type="cellIs" dxfId="701" priority="271" operator="lessThan">
      <formula>0</formula>
    </cfRule>
    <cfRule type="cellIs" dxfId="700" priority="272" operator="lessThan">
      <formula>0</formula>
    </cfRule>
    <cfRule type="containsErrors" dxfId="699" priority="273">
      <formula>ISERROR(N182)</formula>
    </cfRule>
  </conditionalFormatting>
  <conditionalFormatting sqref="N161:N164">
    <cfRule type="cellIs" dxfId="698" priority="283" operator="lessThan">
      <formula>0</formula>
    </cfRule>
    <cfRule type="cellIs" dxfId="697" priority="284" operator="lessThan">
      <formula>0</formula>
    </cfRule>
    <cfRule type="containsErrors" dxfId="696" priority="285">
      <formula>ISERROR(N161)</formula>
    </cfRule>
  </conditionalFormatting>
  <conditionalFormatting sqref="N145:N148">
    <cfRule type="cellIs" dxfId="695" priority="280" operator="lessThan">
      <formula>0</formula>
    </cfRule>
    <cfRule type="cellIs" dxfId="694" priority="281" operator="lessThan">
      <formula>0</formula>
    </cfRule>
    <cfRule type="containsErrors" dxfId="693" priority="282">
      <formula>ISERROR(N145)</formula>
    </cfRule>
  </conditionalFormatting>
  <conditionalFormatting sqref="N149 N160">
    <cfRule type="cellIs" dxfId="692" priority="277" operator="lessThan">
      <formula>0</formula>
    </cfRule>
    <cfRule type="cellIs" dxfId="691" priority="278" operator="lessThan">
      <formula>0</formula>
    </cfRule>
    <cfRule type="containsErrors" dxfId="690" priority="279">
      <formula>ISERROR(N149)</formula>
    </cfRule>
  </conditionalFormatting>
  <conditionalFormatting sqref="N128:N129">
    <cfRule type="cellIs" dxfId="689" priority="289" operator="lessThan">
      <formula>0</formula>
    </cfRule>
    <cfRule type="cellIs" dxfId="688" priority="290" operator="lessThan">
      <formula>0</formula>
    </cfRule>
    <cfRule type="containsErrors" dxfId="687" priority="291">
      <formula>ISERROR(N128)</formula>
    </cfRule>
  </conditionalFormatting>
  <conditionalFormatting sqref="N187:N190">
    <cfRule type="cellIs" dxfId="686" priority="256" operator="lessThan">
      <formula>0</formula>
    </cfRule>
    <cfRule type="cellIs" dxfId="685" priority="257" operator="lessThan">
      <formula>0</formula>
    </cfRule>
    <cfRule type="containsErrors" dxfId="684" priority="258">
      <formula>ISERROR(N187)</formula>
    </cfRule>
  </conditionalFormatting>
  <conditionalFormatting sqref="N166:N169">
    <cfRule type="cellIs" dxfId="683" priority="268" operator="lessThan">
      <formula>0</formula>
    </cfRule>
    <cfRule type="cellIs" dxfId="682" priority="269" operator="lessThan">
      <formula>0</formula>
    </cfRule>
    <cfRule type="containsErrors" dxfId="681" priority="270">
      <formula>ISERROR(N166)</formula>
    </cfRule>
  </conditionalFormatting>
  <conditionalFormatting sqref="N170 N181">
    <cfRule type="cellIs" dxfId="680" priority="265" operator="lessThan">
      <formula>0</formula>
    </cfRule>
    <cfRule type="cellIs" dxfId="679" priority="266" operator="lessThan">
      <formula>0</formula>
    </cfRule>
    <cfRule type="containsErrors" dxfId="678" priority="267">
      <formula>ISERROR(N170)</formula>
    </cfRule>
  </conditionalFormatting>
  <conditionalFormatting sqref="N207">
    <cfRule type="cellIs" dxfId="677" priority="262" operator="lessThan">
      <formula>0</formula>
    </cfRule>
    <cfRule type="cellIs" dxfId="676" priority="263" operator="lessThan">
      <formula>0</formula>
    </cfRule>
    <cfRule type="containsErrors" dxfId="675" priority="264">
      <formula>ISERROR(N207)</formula>
    </cfRule>
  </conditionalFormatting>
  <conditionalFormatting sqref="N186">
    <cfRule type="cellIs" dxfId="674" priority="274" operator="lessThan">
      <formula>0</formula>
    </cfRule>
    <cfRule type="cellIs" dxfId="673" priority="275" operator="lessThan">
      <formula>0</formula>
    </cfRule>
    <cfRule type="containsErrors" dxfId="672" priority="276">
      <formula>ISERROR(N186)</formula>
    </cfRule>
  </conditionalFormatting>
  <conditionalFormatting sqref="N212:N213">
    <cfRule type="cellIs" dxfId="671" priority="241" operator="lessThan">
      <formula>0</formula>
    </cfRule>
    <cfRule type="cellIs" dxfId="670" priority="242" operator="lessThan">
      <formula>0</formula>
    </cfRule>
    <cfRule type="containsErrors" dxfId="669" priority="243">
      <formula>ISERROR(N212)</formula>
    </cfRule>
  </conditionalFormatting>
  <conditionalFormatting sqref="N191 N202">
    <cfRule type="cellIs" dxfId="668" priority="253" operator="lessThan">
      <formula>0</formula>
    </cfRule>
    <cfRule type="cellIs" dxfId="667" priority="254" operator="lessThan">
      <formula>0</formula>
    </cfRule>
    <cfRule type="containsErrors" dxfId="666" priority="255">
      <formula>ISERROR(N191)</formula>
    </cfRule>
  </conditionalFormatting>
  <conditionalFormatting sqref="N228">
    <cfRule type="cellIs" dxfId="665" priority="250" operator="lessThan">
      <formula>0</formula>
    </cfRule>
    <cfRule type="cellIs" dxfId="664" priority="251" operator="lessThan">
      <formula>0</formula>
    </cfRule>
    <cfRule type="containsErrors" dxfId="663" priority="252">
      <formula>ISERROR(N228)</formula>
    </cfRule>
  </conditionalFormatting>
  <conditionalFormatting sqref="N214 N225:N227">
    <cfRule type="cellIs" dxfId="662" priority="247" operator="lessThan">
      <formula>0</formula>
    </cfRule>
    <cfRule type="cellIs" dxfId="661" priority="248" operator="lessThan">
      <formula>0</formula>
    </cfRule>
    <cfRule type="containsErrors" dxfId="660" priority="249">
      <formula>ISERROR(N214)</formula>
    </cfRule>
  </conditionalFormatting>
  <conditionalFormatting sqref="N203:N206">
    <cfRule type="cellIs" dxfId="659" priority="259" operator="lessThan">
      <formula>0</formula>
    </cfRule>
    <cfRule type="cellIs" dxfId="658" priority="260" operator="lessThan">
      <formula>0</formula>
    </cfRule>
    <cfRule type="containsErrors" dxfId="657" priority="261">
      <formula>ISERROR(N203)</formula>
    </cfRule>
  </conditionalFormatting>
  <conditionalFormatting sqref="N249">
    <cfRule type="cellIs" dxfId="656" priority="238" operator="lessThan">
      <formula>0</formula>
    </cfRule>
    <cfRule type="cellIs" dxfId="655" priority="239" operator="lessThan">
      <formula>0</formula>
    </cfRule>
    <cfRule type="containsErrors" dxfId="654" priority="240">
      <formula>ISERROR(N249)</formula>
    </cfRule>
  </conditionalFormatting>
  <conditionalFormatting sqref="N235:N237 N248">
    <cfRule type="cellIs" dxfId="653" priority="235" operator="lessThan">
      <formula>0</formula>
    </cfRule>
    <cfRule type="cellIs" dxfId="652" priority="236" operator="lessThan">
      <formula>0</formula>
    </cfRule>
    <cfRule type="containsErrors" dxfId="651" priority="237">
      <formula>ISERROR(N235)</formula>
    </cfRule>
  </conditionalFormatting>
  <conditionalFormatting sqref="N229:N232">
    <cfRule type="cellIs" dxfId="650" priority="232" operator="lessThan">
      <formula>0</formula>
    </cfRule>
    <cfRule type="cellIs" dxfId="649" priority="233" operator="lessThan">
      <formula>0</formula>
    </cfRule>
    <cfRule type="containsErrors" dxfId="648" priority="234">
      <formula>ISERROR(N229)</formula>
    </cfRule>
  </conditionalFormatting>
  <conditionalFormatting sqref="N208:N211">
    <cfRule type="cellIs" dxfId="647" priority="244" operator="lessThan">
      <formula>0</formula>
    </cfRule>
    <cfRule type="cellIs" dxfId="646" priority="245" operator="lessThan">
      <formula>0</formula>
    </cfRule>
    <cfRule type="containsErrors" dxfId="645" priority="246">
      <formula>ISERROR(N208)</formula>
    </cfRule>
  </conditionalFormatting>
  <conditionalFormatting sqref="N233:N234">
    <cfRule type="cellIs" dxfId="644" priority="229" operator="lessThan">
      <formula>0</formula>
    </cfRule>
    <cfRule type="cellIs" dxfId="643" priority="230" operator="lessThan">
      <formula>0</formula>
    </cfRule>
    <cfRule type="containsErrors" dxfId="642" priority="231">
      <formula>ISERROR(N233)</formula>
    </cfRule>
  </conditionalFormatting>
  <conditionalFormatting sqref="N238:N239">
    <cfRule type="cellIs" dxfId="641" priority="220" operator="lessThan">
      <formula>0</formula>
    </cfRule>
    <cfRule type="cellIs" dxfId="640" priority="221" operator="lessThan">
      <formula>0</formula>
    </cfRule>
    <cfRule type="containsErrors" dxfId="639" priority="222">
      <formula>ISERROR(N238)</formula>
    </cfRule>
  </conditionalFormatting>
  <conditionalFormatting sqref="N240:N241">
    <cfRule type="cellIs" dxfId="638" priority="217" operator="lessThan">
      <formula>0</formula>
    </cfRule>
    <cfRule type="cellIs" dxfId="637" priority="218" operator="lessThan">
      <formula>0</formula>
    </cfRule>
    <cfRule type="containsErrors" dxfId="636" priority="219">
      <formula>ISERROR(N240)</formula>
    </cfRule>
  </conditionalFormatting>
  <conditionalFormatting sqref="N224">
    <cfRule type="cellIs" dxfId="635" priority="202" operator="lessThan">
      <formula>0</formula>
    </cfRule>
    <cfRule type="cellIs" dxfId="634" priority="203" operator="lessThan">
      <formula>0</formula>
    </cfRule>
    <cfRule type="containsErrors" dxfId="633" priority="204">
      <formula>ISERROR(N224)</formula>
    </cfRule>
  </conditionalFormatting>
  <conditionalFormatting sqref="N243:N244">
    <cfRule type="cellIs" dxfId="632" priority="214" operator="lessThan">
      <formula>0</formula>
    </cfRule>
    <cfRule type="cellIs" dxfId="631" priority="215" operator="lessThan">
      <formula>0</formula>
    </cfRule>
    <cfRule type="containsErrors" dxfId="630" priority="216">
      <formula>ISERROR(N243)</formula>
    </cfRule>
  </conditionalFormatting>
  <conditionalFormatting sqref="N245:N246">
    <cfRule type="cellIs" dxfId="629" priority="211" operator="lessThan">
      <formula>0</formula>
    </cfRule>
    <cfRule type="cellIs" dxfId="628" priority="212" operator="lessThan">
      <formula>0</formula>
    </cfRule>
    <cfRule type="containsErrors" dxfId="627" priority="213">
      <formula>ISERROR(N245)</formula>
    </cfRule>
  </conditionalFormatting>
  <conditionalFormatting sqref="N247">
    <cfRule type="cellIs" dxfId="626" priority="226" operator="lessThan">
      <formula>0</formula>
    </cfRule>
    <cfRule type="cellIs" dxfId="625" priority="227" operator="lessThan">
      <formula>0</formula>
    </cfRule>
    <cfRule type="containsErrors" dxfId="624" priority="228">
      <formula>ISERROR(N247)</formula>
    </cfRule>
  </conditionalFormatting>
  <conditionalFormatting sqref="N242">
    <cfRule type="cellIs" dxfId="623" priority="223" operator="lessThan">
      <formula>0</formula>
    </cfRule>
    <cfRule type="cellIs" dxfId="622" priority="224" operator="lessThan">
      <formula>0</formula>
    </cfRule>
    <cfRule type="containsErrors" dxfId="621" priority="225">
      <formula>ISERROR(N242)</formula>
    </cfRule>
  </conditionalFormatting>
  <conditionalFormatting sqref="N215:N216">
    <cfRule type="cellIs" dxfId="620" priority="205" operator="lessThan">
      <formula>0</formula>
    </cfRule>
    <cfRule type="cellIs" dxfId="619" priority="206" operator="lessThan">
      <formula>0</formula>
    </cfRule>
    <cfRule type="containsErrors" dxfId="618" priority="207">
      <formula>ISERROR(N215)</formula>
    </cfRule>
  </conditionalFormatting>
  <conditionalFormatting sqref="N201">
    <cfRule type="cellIs" dxfId="617" priority="187" operator="lessThan">
      <formula>0</formula>
    </cfRule>
    <cfRule type="cellIs" dxfId="616" priority="188" operator="lessThan">
      <formula>0</formula>
    </cfRule>
    <cfRule type="containsErrors" dxfId="615" priority="189">
      <formula>ISERROR(N201)</formula>
    </cfRule>
  </conditionalFormatting>
  <conditionalFormatting sqref="N220:N221">
    <cfRule type="cellIs" dxfId="614" priority="199" operator="lessThan">
      <formula>0</formula>
    </cfRule>
    <cfRule type="cellIs" dxfId="613" priority="200" operator="lessThan">
      <formula>0</formula>
    </cfRule>
    <cfRule type="containsErrors" dxfId="612" priority="201">
      <formula>ISERROR(N220)</formula>
    </cfRule>
  </conditionalFormatting>
  <conditionalFormatting sqref="N222:N223">
    <cfRule type="cellIs" dxfId="611" priority="196" operator="lessThan">
      <formula>0</formula>
    </cfRule>
    <cfRule type="cellIs" dxfId="610" priority="197" operator="lessThan">
      <formula>0</formula>
    </cfRule>
    <cfRule type="containsErrors" dxfId="609" priority="198">
      <formula>ISERROR(N222)</formula>
    </cfRule>
  </conditionalFormatting>
  <conditionalFormatting sqref="N217:N219">
    <cfRule type="cellIs" dxfId="608" priority="208" operator="lessThan">
      <formula>0</formula>
    </cfRule>
    <cfRule type="cellIs" dxfId="607" priority="209" operator="lessThan">
      <formula>0</formula>
    </cfRule>
    <cfRule type="containsErrors" dxfId="606" priority="210">
      <formula>ISERROR(N217)</formula>
    </cfRule>
  </conditionalFormatting>
  <conditionalFormatting sqref="N192:N193">
    <cfRule type="cellIs" dxfId="605" priority="190" operator="lessThan">
      <formula>0</formula>
    </cfRule>
    <cfRule type="cellIs" dxfId="604" priority="191" operator="lessThan">
      <formula>0</formula>
    </cfRule>
    <cfRule type="containsErrors" dxfId="603" priority="192">
      <formula>ISERROR(N192)</formula>
    </cfRule>
  </conditionalFormatting>
  <conditionalFormatting sqref="N197:N198">
    <cfRule type="cellIs" dxfId="602" priority="184" operator="lessThan">
      <formula>0</formula>
    </cfRule>
    <cfRule type="cellIs" dxfId="601" priority="185" operator="lessThan">
      <formula>0</formula>
    </cfRule>
    <cfRule type="containsErrors" dxfId="600" priority="186">
      <formula>ISERROR(N197)</formula>
    </cfRule>
  </conditionalFormatting>
  <conditionalFormatting sqref="N199:N200">
    <cfRule type="cellIs" dxfId="599" priority="181" operator="lessThan">
      <formula>0</formula>
    </cfRule>
    <cfRule type="cellIs" dxfId="598" priority="182" operator="lessThan">
      <formula>0</formula>
    </cfRule>
    <cfRule type="containsErrors" dxfId="597" priority="183">
      <formula>ISERROR(N199)</formula>
    </cfRule>
  </conditionalFormatting>
  <conditionalFormatting sqref="N180">
    <cfRule type="cellIs" dxfId="596" priority="172" operator="lessThan">
      <formula>0</formula>
    </cfRule>
    <cfRule type="cellIs" dxfId="595" priority="173" operator="lessThan">
      <formula>0</formula>
    </cfRule>
    <cfRule type="containsErrors" dxfId="594" priority="174">
      <formula>ISERROR(N180)</formula>
    </cfRule>
  </conditionalFormatting>
  <conditionalFormatting sqref="N171:N172">
    <cfRule type="cellIs" dxfId="593" priority="175" operator="lessThan">
      <formula>0</formula>
    </cfRule>
    <cfRule type="cellIs" dxfId="592" priority="176" operator="lessThan">
      <formula>0</formula>
    </cfRule>
    <cfRule type="containsErrors" dxfId="591" priority="177">
      <formula>ISERROR(N171)</formula>
    </cfRule>
  </conditionalFormatting>
  <conditionalFormatting sqref="N159">
    <cfRule type="cellIs" dxfId="590" priority="157" operator="lessThan">
      <formula>0</formula>
    </cfRule>
    <cfRule type="cellIs" dxfId="589" priority="158" operator="lessThan">
      <formula>0</formula>
    </cfRule>
    <cfRule type="containsErrors" dxfId="588" priority="159">
      <formula>ISERROR(N159)</formula>
    </cfRule>
  </conditionalFormatting>
  <conditionalFormatting sqref="N176:N177">
    <cfRule type="cellIs" dxfId="587" priority="169" operator="lessThan">
      <formula>0</formula>
    </cfRule>
    <cfRule type="cellIs" dxfId="586" priority="170" operator="lessThan">
      <formula>0</formula>
    </cfRule>
    <cfRule type="containsErrors" dxfId="585" priority="171">
      <formula>ISERROR(N176)</formula>
    </cfRule>
  </conditionalFormatting>
  <conditionalFormatting sqref="N178:N179">
    <cfRule type="cellIs" dxfId="584" priority="166" operator="lessThan">
      <formula>0</formula>
    </cfRule>
    <cfRule type="cellIs" dxfId="583" priority="167" operator="lessThan">
      <formula>0</formula>
    </cfRule>
    <cfRule type="containsErrors" dxfId="582" priority="168">
      <formula>ISERROR(N178)</formula>
    </cfRule>
  </conditionalFormatting>
  <conditionalFormatting sqref="N194:N196">
    <cfRule type="cellIs" dxfId="581" priority="193" operator="lessThan">
      <formula>0</formula>
    </cfRule>
    <cfRule type="cellIs" dxfId="580" priority="194" operator="lessThan">
      <formula>0</formula>
    </cfRule>
    <cfRule type="containsErrors" dxfId="579" priority="195">
      <formula>ISERROR(N194)</formula>
    </cfRule>
  </conditionalFormatting>
  <conditionalFormatting sqref="N150:N151">
    <cfRule type="cellIs" dxfId="578" priority="160" operator="lessThan">
      <formula>0</formula>
    </cfRule>
    <cfRule type="cellIs" dxfId="577" priority="161" operator="lessThan">
      <formula>0</formula>
    </cfRule>
    <cfRule type="containsErrors" dxfId="576" priority="162">
      <formula>ISERROR(N150)</formula>
    </cfRule>
  </conditionalFormatting>
  <conditionalFormatting sqref="N155:N156">
    <cfRule type="cellIs" dxfId="575" priority="154" operator="lessThan">
      <formula>0</formula>
    </cfRule>
    <cfRule type="cellIs" dxfId="574" priority="155" operator="lessThan">
      <formula>0</formula>
    </cfRule>
    <cfRule type="containsErrors" dxfId="573" priority="156">
      <formula>ISERROR(N155)</formula>
    </cfRule>
  </conditionalFormatting>
  <conditionalFormatting sqref="N157:N158">
    <cfRule type="cellIs" dxfId="572" priority="151" operator="lessThan">
      <formula>0</formula>
    </cfRule>
    <cfRule type="cellIs" dxfId="571" priority="152" operator="lessThan">
      <formula>0</formula>
    </cfRule>
    <cfRule type="containsErrors" dxfId="570" priority="153">
      <formula>ISERROR(N157)</formula>
    </cfRule>
  </conditionalFormatting>
  <conditionalFormatting sqref="N139">
    <cfRule type="cellIs" dxfId="569" priority="142" operator="lessThan">
      <formula>0</formula>
    </cfRule>
    <cfRule type="cellIs" dxfId="568" priority="143" operator="lessThan">
      <formula>0</formula>
    </cfRule>
    <cfRule type="containsErrors" dxfId="567" priority="144">
      <formula>ISERROR(N139)</formula>
    </cfRule>
  </conditionalFormatting>
  <conditionalFormatting sqref="N173:N175">
    <cfRule type="cellIs" dxfId="566" priority="178" operator="lessThan">
      <formula>0</formula>
    </cfRule>
    <cfRule type="cellIs" dxfId="565" priority="179" operator="lessThan">
      <formula>0</formula>
    </cfRule>
    <cfRule type="containsErrors" dxfId="564" priority="180">
      <formula>ISERROR(N173)</formula>
    </cfRule>
  </conditionalFormatting>
  <conditionalFormatting sqref="N130:N131">
    <cfRule type="cellIs" dxfId="563" priority="145" operator="lessThan">
      <formula>0</formula>
    </cfRule>
    <cfRule type="cellIs" dxfId="562" priority="146" operator="lessThan">
      <formula>0</formula>
    </cfRule>
    <cfRule type="containsErrors" dxfId="561" priority="147">
      <formula>ISERROR(N130)</formula>
    </cfRule>
  </conditionalFormatting>
  <conditionalFormatting sqref="N116">
    <cfRule type="cellIs" dxfId="560" priority="127" operator="lessThan">
      <formula>0</formula>
    </cfRule>
    <cfRule type="cellIs" dxfId="559" priority="128" operator="lessThan">
      <formula>0</formula>
    </cfRule>
    <cfRule type="containsErrors" dxfId="558" priority="129">
      <formula>ISERROR(N116)</formula>
    </cfRule>
  </conditionalFormatting>
  <conditionalFormatting sqref="N135:N136">
    <cfRule type="cellIs" dxfId="557" priority="139" operator="lessThan">
      <formula>0</formula>
    </cfRule>
    <cfRule type="cellIs" dxfId="556" priority="140" operator="lessThan">
      <formula>0</formula>
    </cfRule>
    <cfRule type="containsErrors" dxfId="555" priority="141">
      <formula>ISERROR(N135)</formula>
    </cfRule>
  </conditionalFormatting>
  <conditionalFormatting sqref="N137:N138">
    <cfRule type="cellIs" dxfId="554" priority="136" operator="lessThan">
      <formula>0</formula>
    </cfRule>
    <cfRule type="cellIs" dxfId="553" priority="137" operator="lessThan">
      <formula>0</formula>
    </cfRule>
    <cfRule type="containsErrors" dxfId="552" priority="138">
      <formula>ISERROR(N137)</formula>
    </cfRule>
  </conditionalFormatting>
  <conditionalFormatting sqref="N152:N154">
    <cfRule type="cellIs" dxfId="551" priority="163" operator="lessThan">
      <formula>0</formula>
    </cfRule>
    <cfRule type="cellIs" dxfId="550" priority="164" operator="lessThan">
      <formula>0</formula>
    </cfRule>
    <cfRule type="containsErrors" dxfId="549" priority="165">
      <formula>ISERROR(N152)</formula>
    </cfRule>
  </conditionalFormatting>
  <conditionalFormatting sqref="N107:N108">
    <cfRule type="cellIs" dxfId="548" priority="130" operator="lessThan">
      <formula>0</formula>
    </cfRule>
    <cfRule type="cellIs" dxfId="547" priority="131" operator="lessThan">
      <formula>0</formula>
    </cfRule>
    <cfRule type="containsErrors" dxfId="546" priority="132">
      <formula>ISERROR(N107)</formula>
    </cfRule>
  </conditionalFormatting>
  <conditionalFormatting sqref="N112:N113">
    <cfRule type="cellIs" dxfId="545" priority="124" operator="lessThan">
      <formula>0</formula>
    </cfRule>
    <cfRule type="cellIs" dxfId="544" priority="125" operator="lessThan">
      <formula>0</formula>
    </cfRule>
    <cfRule type="containsErrors" dxfId="543" priority="126">
      <formula>ISERROR(N112)</formula>
    </cfRule>
  </conditionalFormatting>
  <conditionalFormatting sqref="N114:N115">
    <cfRule type="cellIs" dxfId="542" priority="121" operator="lessThan">
      <formula>0</formula>
    </cfRule>
    <cfRule type="cellIs" dxfId="541" priority="122" operator="lessThan">
      <formula>0</formula>
    </cfRule>
    <cfRule type="containsErrors" dxfId="540" priority="123">
      <formula>ISERROR(N114)</formula>
    </cfRule>
  </conditionalFormatting>
  <conditionalFormatting sqref="N132:N134">
    <cfRule type="cellIs" dxfId="539" priority="148" operator="lessThan">
      <formula>0</formula>
    </cfRule>
    <cfRule type="cellIs" dxfId="538" priority="149" operator="lessThan">
      <formula>0</formula>
    </cfRule>
    <cfRule type="containsErrors" dxfId="537" priority="150">
      <formula>ISERROR(N132)</formula>
    </cfRule>
  </conditionalFormatting>
  <conditionalFormatting sqref="N87:N88">
    <cfRule type="cellIs" dxfId="536" priority="115" operator="lessThan">
      <formula>0</formula>
    </cfRule>
    <cfRule type="cellIs" dxfId="535" priority="116" operator="lessThan">
      <formula>0</formula>
    </cfRule>
    <cfRule type="containsErrors" dxfId="534" priority="117">
      <formula>ISERROR(N87)</formula>
    </cfRule>
  </conditionalFormatting>
  <conditionalFormatting sqref="N96">
    <cfRule type="cellIs" dxfId="533" priority="112" operator="lessThan">
      <formula>0</formula>
    </cfRule>
    <cfRule type="cellIs" dxfId="532" priority="113" operator="lessThan">
      <formula>0</formula>
    </cfRule>
    <cfRule type="containsErrors" dxfId="531" priority="114">
      <formula>ISERROR(N96)</formula>
    </cfRule>
  </conditionalFormatting>
  <conditionalFormatting sqref="N92:N93">
    <cfRule type="cellIs" dxfId="530" priority="109" operator="lessThan">
      <formula>0</formula>
    </cfRule>
    <cfRule type="cellIs" dxfId="529" priority="110" operator="lessThan">
      <formula>0</formula>
    </cfRule>
    <cfRule type="containsErrors" dxfId="528" priority="111">
      <formula>ISERROR(N92)</formula>
    </cfRule>
  </conditionalFormatting>
  <conditionalFormatting sqref="N94:N95">
    <cfRule type="cellIs" dxfId="527" priority="106" operator="lessThan">
      <formula>0</formula>
    </cfRule>
    <cfRule type="cellIs" dxfId="526" priority="107" operator="lessThan">
      <formula>0</formula>
    </cfRule>
    <cfRule type="containsErrors" dxfId="525" priority="108">
      <formula>ISERROR(N94)</formula>
    </cfRule>
  </conditionalFormatting>
  <conditionalFormatting sqref="N109:N111">
    <cfRule type="cellIs" dxfId="524" priority="133" operator="lessThan">
      <formula>0</formula>
    </cfRule>
    <cfRule type="cellIs" dxfId="523" priority="134" operator="lessThan">
      <formula>0</formula>
    </cfRule>
    <cfRule type="containsErrors" dxfId="522" priority="135">
      <formula>ISERROR(N109)</formula>
    </cfRule>
  </conditionalFormatting>
  <conditionalFormatting sqref="N89:N91">
    <cfRule type="cellIs" dxfId="521" priority="118" operator="lessThan">
      <formula>0</formula>
    </cfRule>
    <cfRule type="cellIs" dxfId="520" priority="119" operator="lessThan">
      <formula>0</formula>
    </cfRule>
    <cfRule type="containsErrors" dxfId="519" priority="120">
      <formula>ISERROR(N89)</formula>
    </cfRule>
  </conditionalFormatting>
  <conditionalFormatting sqref="N270">
    <cfRule type="cellIs" dxfId="518" priority="103" operator="lessThan">
      <formula>0</formula>
    </cfRule>
    <cfRule type="cellIs" dxfId="517" priority="104" operator="lessThan">
      <formula>0</formula>
    </cfRule>
    <cfRule type="containsErrors" dxfId="516" priority="105">
      <formula>ISERROR(N270)</formula>
    </cfRule>
  </conditionalFormatting>
  <conditionalFormatting sqref="N256:N258 N269">
    <cfRule type="cellIs" dxfId="515" priority="100" operator="lessThan">
      <formula>0</formula>
    </cfRule>
    <cfRule type="cellIs" dxfId="514" priority="101" operator="lessThan">
      <formula>0</formula>
    </cfRule>
    <cfRule type="containsErrors" dxfId="513" priority="102">
      <formula>ISERROR(N256)</formula>
    </cfRule>
  </conditionalFormatting>
  <conditionalFormatting sqref="N250:N253">
    <cfRule type="cellIs" dxfId="512" priority="97" operator="lessThan">
      <formula>0</formula>
    </cfRule>
    <cfRule type="cellIs" dxfId="511" priority="98" operator="lessThan">
      <formula>0</formula>
    </cfRule>
    <cfRule type="containsErrors" dxfId="510" priority="99">
      <formula>ISERROR(N250)</formula>
    </cfRule>
  </conditionalFormatting>
  <conditionalFormatting sqref="N254:N255">
    <cfRule type="cellIs" dxfId="509" priority="94" operator="lessThan">
      <formula>0</formula>
    </cfRule>
    <cfRule type="cellIs" dxfId="508" priority="95" operator="lessThan">
      <formula>0</formula>
    </cfRule>
    <cfRule type="containsErrors" dxfId="507" priority="96">
      <formula>ISERROR(N254)</formula>
    </cfRule>
  </conditionalFormatting>
  <conditionalFormatting sqref="N259:N260">
    <cfRule type="cellIs" dxfId="506" priority="85" operator="lessThan">
      <formula>0</formula>
    </cfRule>
    <cfRule type="cellIs" dxfId="505" priority="86" operator="lessThan">
      <formula>0</formula>
    </cfRule>
    <cfRule type="containsErrors" dxfId="504" priority="87">
      <formula>ISERROR(N259)</formula>
    </cfRule>
  </conditionalFormatting>
  <conditionalFormatting sqref="N261:N262">
    <cfRule type="cellIs" dxfId="503" priority="82" operator="lessThan">
      <formula>0</formula>
    </cfRule>
    <cfRule type="cellIs" dxfId="502" priority="83" operator="lessThan">
      <formula>0</formula>
    </cfRule>
    <cfRule type="containsErrors" dxfId="501" priority="84">
      <formula>ISERROR(N261)</formula>
    </cfRule>
  </conditionalFormatting>
  <conditionalFormatting sqref="N264:N265">
    <cfRule type="cellIs" dxfId="500" priority="79" operator="lessThan">
      <formula>0</formula>
    </cfRule>
    <cfRule type="cellIs" dxfId="499" priority="80" operator="lessThan">
      <formula>0</formula>
    </cfRule>
    <cfRule type="containsErrors" dxfId="498" priority="81">
      <formula>ISERROR(N264)</formula>
    </cfRule>
  </conditionalFormatting>
  <conditionalFormatting sqref="N266:N267">
    <cfRule type="cellIs" dxfId="497" priority="76" operator="lessThan">
      <formula>0</formula>
    </cfRule>
    <cfRule type="cellIs" dxfId="496" priority="77" operator="lessThan">
      <formula>0</formula>
    </cfRule>
    <cfRule type="containsErrors" dxfId="495" priority="78">
      <formula>ISERROR(N266)</formula>
    </cfRule>
  </conditionalFormatting>
  <conditionalFormatting sqref="N268">
    <cfRule type="cellIs" dxfId="494" priority="91" operator="lessThan">
      <formula>0</formula>
    </cfRule>
    <cfRule type="cellIs" dxfId="493" priority="92" operator="lessThan">
      <formula>0</formula>
    </cfRule>
    <cfRule type="containsErrors" dxfId="492" priority="93">
      <formula>ISERROR(N268)</formula>
    </cfRule>
  </conditionalFormatting>
  <conditionalFormatting sqref="N263">
    <cfRule type="cellIs" dxfId="491" priority="88" operator="lessThan">
      <formula>0</formula>
    </cfRule>
    <cfRule type="cellIs" dxfId="490" priority="89" operator="lessThan">
      <formula>0</formula>
    </cfRule>
    <cfRule type="containsErrors" dxfId="489" priority="90">
      <formula>ISERROR(N263)</formula>
    </cfRule>
  </conditionalFormatting>
  <conditionalFormatting sqref="N277:N279">
    <cfRule type="cellIs" dxfId="488" priority="73" operator="lessThan">
      <formula>0</formula>
    </cfRule>
    <cfRule type="cellIs" dxfId="487" priority="74" operator="lessThan">
      <formula>0</formula>
    </cfRule>
    <cfRule type="containsErrors" dxfId="486" priority="75">
      <formula>ISERROR(N277)</formula>
    </cfRule>
  </conditionalFormatting>
  <conditionalFormatting sqref="N271:N274">
    <cfRule type="cellIs" dxfId="485" priority="70" operator="lessThan">
      <formula>0</formula>
    </cfRule>
    <cfRule type="cellIs" dxfId="484" priority="71" operator="lessThan">
      <formula>0</formula>
    </cfRule>
    <cfRule type="containsErrors" dxfId="483" priority="72">
      <formula>ISERROR(N271)</formula>
    </cfRule>
  </conditionalFormatting>
  <conditionalFormatting sqref="N275:N276">
    <cfRule type="cellIs" dxfId="482" priority="67" operator="lessThan">
      <formula>0</formula>
    </cfRule>
    <cfRule type="cellIs" dxfId="481" priority="68" operator="lessThan">
      <formula>0</formula>
    </cfRule>
    <cfRule type="containsErrors" dxfId="480" priority="69">
      <formula>ISERROR(N275)</formula>
    </cfRule>
  </conditionalFormatting>
  <conditionalFormatting sqref="N280:N281">
    <cfRule type="cellIs" dxfId="479" priority="58" operator="lessThan">
      <formula>0</formula>
    </cfRule>
    <cfRule type="cellIs" dxfId="478" priority="59" operator="lessThan">
      <formula>0</formula>
    </cfRule>
    <cfRule type="containsErrors" dxfId="477" priority="60">
      <formula>ISERROR(N280)</formula>
    </cfRule>
  </conditionalFormatting>
  <conditionalFormatting sqref="N282 N296">
    <cfRule type="cellIs" dxfId="476" priority="55" operator="lessThan">
      <formula>0</formula>
    </cfRule>
    <cfRule type="cellIs" dxfId="475" priority="56" operator="lessThan">
      <formula>0</formula>
    </cfRule>
    <cfRule type="containsErrors" dxfId="474" priority="57">
      <formula>ISERROR(N282)</formula>
    </cfRule>
  </conditionalFormatting>
  <conditionalFormatting sqref="N298:N299">
    <cfRule type="cellIs" dxfId="473" priority="52" operator="lessThan">
      <formula>0</formula>
    </cfRule>
    <cfRule type="cellIs" dxfId="472" priority="53" operator="lessThan">
      <formula>0</formula>
    </cfRule>
    <cfRule type="containsErrors" dxfId="471" priority="54">
      <formula>ISERROR(N298)</formula>
    </cfRule>
  </conditionalFormatting>
  <conditionalFormatting sqref="N300:N301">
    <cfRule type="cellIs" dxfId="470" priority="49" operator="lessThan">
      <formula>0</formula>
    </cfRule>
    <cfRule type="cellIs" dxfId="469" priority="50" operator="lessThan">
      <formula>0</formula>
    </cfRule>
    <cfRule type="containsErrors" dxfId="468" priority="51">
      <formula>ISERROR(N300)</formula>
    </cfRule>
  </conditionalFormatting>
  <conditionalFormatting sqref="N302">
    <cfRule type="cellIs" dxfId="467" priority="64" operator="lessThan">
      <formula>0</formula>
    </cfRule>
    <cfRule type="cellIs" dxfId="466" priority="65" operator="lessThan">
      <formula>0</formula>
    </cfRule>
    <cfRule type="containsErrors" dxfId="465" priority="66">
      <formula>ISERROR(N302)</formula>
    </cfRule>
  </conditionalFormatting>
  <conditionalFormatting sqref="N297">
    <cfRule type="cellIs" dxfId="464" priority="61" operator="lessThan">
      <formula>0</formula>
    </cfRule>
    <cfRule type="cellIs" dxfId="463" priority="62" operator="lessThan">
      <formula>0</formula>
    </cfRule>
    <cfRule type="containsErrors" dxfId="462" priority="63">
      <formula>ISERROR(N297)</formula>
    </cfRule>
  </conditionalFormatting>
  <conditionalFormatting sqref="N295">
    <cfRule type="cellIs" dxfId="461" priority="46" operator="lessThan">
      <formula>0</formula>
    </cfRule>
    <cfRule type="cellIs" dxfId="460" priority="47" operator="lessThan">
      <formula>0</formula>
    </cfRule>
    <cfRule type="containsErrors" dxfId="459" priority="48">
      <formula>ISERROR(N295)</formula>
    </cfRule>
  </conditionalFormatting>
  <conditionalFormatting sqref="N284:N285">
    <cfRule type="cellIs" dxfId="458" priority="37" operator="lessThan">
      <formula>0</formula>
    </cfRule>
    <cfRule type="cellIs" dxfId="457" priority="38" operator="lessThan">
      <formula>0</formula>
    </cfRule>
    <cfRule type="containsErrors" dxfId="456" priority="39">
      <formula>ISERROR(N284)</formula>
    </cfRule>
  </conditionalFormatting>
  <conditionalFormatting sqref="N286:N287">
    <cfRule type="cellIs" dxfId="455" priority="34" operator="lessThan">
      <formula>0</formula>
    </cfRule>
    <cfRule type="cellIs" dxfId="454" priority="35" operator="lessThan">
      <formula>0</formula>
    </cfRule>
    <cfRule type="containsErrors" dxfId="453" priority="36">
      <formula>ISERROR(N286)</formula>
    </cfRule>
  </conditionalFormatting>
  <conditionalFormatting sqref="N294">
    <cfRule type="cellIs" dxfId="452" priority="43" operator="lessThan">
      <formula>0</formula>
    </cfRule>
    <cfRule type="cellIs" dxfId="451" priority="44" operator="lessThan">
      <formula>0</formula>
    </cfRule>
    <cfRule type="containsErrors" dxfId="450" priority="45">
      <formula>ISERROR(N294)</formula>
    </cfRule>
  </conditionalFormatting>
  <conditionalFormatting sqref="N283">
    <cfRule type="cellIs" dxfId="449" priority="40" operator="lessThan">
      <formula>0</formula>
    </cfRule>
    <cfRule type="cellIs" dxfId="448" priority="41" operator="lessThan">
      <formula>0</formula>
    </cfRule>
    <cfRule type="containsErrors" dxfId="447" priority="42">
      <formula>ISERROR(N283)</formula>
    </cfRule>
  </conditionalFormatting>
  <conditionalFormatting sqref="N290">
    <cfRule type="cellIs" dxfId="446" priority="28" operator="lessThan">
      <formula>0</formula>
    </cfRule>
    <cfRule type="cellIs" dxfId="445" priority="29" operator="lessThan">
      <formula>0</formula>
    </cfRule>
    <cfRule type="containsErrors" dxfId="444" priority="30">
      <formula>ISERROR(N290)</formula>
    </cfRule>
  </conditionalFormatting>
  <conditionalFormatting sqref="N292:N293">
    <cfRule type="cellIs" dxfId="443" priority="25" operator="lessThan">
      <formula>0</formula>
    </cfRule>
    <cfRule type="cellIs" dxfId="442" priority="26" operator="lessThan">
      <formula>0</formula>
    </cfRule>
    <cfRule type="containsErrors" dxfId="441" priority="27">
      <formula>ISERROR(N292)</formula>
    </cfRule>
  </conditionalFormatting>
  <conditionalFormatting sqref="N291">
    <cfRule type="cellIs" dxfId="440" priority="31" operator="lessThan">
      <formula>0</formula>
    </cfRule>
    <cfRule type="cellIs" dxfId="439" priority="32" operator="lessThan">
      <formula>0</formula>
    </cfRule>
    <cfRule type="containsErrors" dxfId="438" priority="33">
      <formula>ISERROR(N291)</formula>
    </cfRule>
  </conditionalFormatting>
  <conditionalFormatting sqref="N289">
    <cfRule type="cellIs" dxfId="437" priority="22" operator="lessThan">
      <formula>0</formula>
    </cfRule>
    <cfRule type="cellIs" dxfId="436" priority="23" operator="lessThan">
      <formula>0</formula>
    </cfRule>
    <cfRule type="containsErrors" dxfId="435" priority="24">
      <formula>ISERROR(N289)</formula>
    </cfRule>
  </conditionalFormatting>
  <conditionalFormatting sqref="N288">
    <cfRule type="cellIs" dxfId="434" priority="19" operator="lessThan">
      <formula>0</formula>
    </cfRule>
    <cfRule type="cellIs" dxfId="433" priority="20" operator="lessThan">
      <formula>0</formula>
    </cfRule>
    <cfRule type="containsErrors" dxfId="432" priority="21">
      <formula>ISERROR(N288)</formula>
    </cfRule>
  </conditionalFormatting>
  <conditionalFormatting sqref="N303">
    <cfRule type="cellIs" dxfId="431" priority="16" operator="lessThan">
      <formula>0</formula>
    </cfRule>
    <cfRule type="cellIs" dxfId="430" priority="17" operator="lessThan">
      <formula>0</formula>
    </cfRule>
    <cfRule type="containsErrors" dxfId="429" priority="18">
      <formula>ISERROR(N303)</formula>
    </cfRule>
  </conditionalFormatting>
  <conditionalFormatting sqref="N304">
    <cfRule type="cellIs" dxfId="428" priority="10" operator="lessThan">
      <formula>0</formula>
    </cfRule>
    <cfRule type="cellIs" dxfId="427" priority="11" operator="lessThan">
      <formula>0</formula>
    </cfRule>
    <cfRule type="containsErrors" dxfId="426" priority="12">
      <formula>ISERROR(N304)</formula>
    </cfRule>
  </conditionalFormatting>
  <conditionalFormatting sqref="N305">
    <cfRule type="cellIs" dxfId="425" priority="13" operator="lessThan">
      <formula>0</formula>
    </cfRule>
    <cfRule type="cellIs" dxfId="424" priority="14" operator="lessThan">
      <formula>0</formula>
    </cfRule>
    <cfRule type="containsErrors" dxfId="423" priority="15">
      <formula>ISERROR(N305)</formula>
    </cfRule>
  </conditionalFormatting>
  <conditionalFormatting sqref="N306">
    <cfRule type="cellIs" dxfId="422" priority="7" operator="lessThan">
      <formula>0</formula>
    </cfRule>
    <cfRule type="cellIs" dxfId="421" priority="8" operator="lessThan">
      <formula>0</formula>
    </cfRule>
    <cfRule type="containsErrors" dxfId="420" priority="9">
      <formula>ISERROR(N306)</formula>
    </cfRule>
  </conditionalFormatting>
  <conditionalFormatting sqref="N307">
    <cfRule type="cellIs" dxfId="419" priority="4" operator="lessThan">
      <formula>0</formula>
    </cfRule>
    <cfRule type="cellIs" dxfId="418" priority="5" operator="lessThan">
      <formula>0</formula>
    </cfRule>
    <cfRule type="containsErrors" dxfId="417" priority="6">
      <formula>ISERROR(N307)</formula>
    </cfRule>
  </conditionalFormatting>
  <conditionalFormatting sqref="N308">
    <cfRule type="cellIs" dxfId="416" priority="1" operator="lessThan">
      <formula>0</formula>
    </cfRule>
    <cfRule type="cellIs" dxfId="415" priority="2" operator="lessThan">
      <formula>0</formula>
    </cfRule>
    <cfRule type="containsErrors" dxfId="414" priority="3">
      <formula>ISERROR(N308)</formula>
    </cfRule>
  </conditionalFormatting>
  <dataValidations count="15">
    <dataValidation type="whole" allowBlank="1" showErrorMessage="1" errorTitle="Tájékoztatás" error="A nettó átadott mennyiség nem lehet nagyobb a bruttó átadott mennyiségnél. _x000a__x000a_Kattintson a Mégse gombra és adja meg a helyes értéket." sqref="M312:M313">
      <formula1>0</formula1>
      <formula2>M310</formula2>
    </dataValidation>
    <dataValidation type="whole" allowBlank="1" showErrorMessage="1" errorTitle="Tájékoztatás" error="A nettó átadott mennyiség nem lehet nagyobb a bruttó átadott mennyiségnél. Valamint csak egész szám írható a cellába._x000a__x000a_Kattintson a Mégse gombra és adja meg a helyes értéket." sqref="M9:M308">
      <formula1>0</formula1>
      <formula2>L9</formula2>
    </dataValidation>
    <dataValidation type="whole" allowBlank="1" showErrorMessage="1" errorTitle="Tájékoztatás" error="Az összesen átadott mennyiségnél nem lehet nagyobb a beírt összeg. _x000a__x000a_Kattintson a Mégse gombra és adja meg a helyes értéket." sqref="L312:L313">
      <formula1>0</formula1>
      <formula2>L310</formula2>
    </dataValidation>
    <dataValidation type="list" allowBlank="1" showErrorMessage="1" errorTitle="Tájékoztatás" error="Csak hiánypótlás esetén töltendő ki!" sqref="M2">
      <formula1>"Kifizetési kérelem, Hiánypótlás"</formula1>
    </dataValidation>
    <dataValidation type="whole" operator="lessThanOrEqual" showErrorMessage="1" errorTitle="Tájékoztatás" error="Nem lehet nagyobb, mint 100%!" sqref="N9:N308">
      <formula1>100</formula1>
    </dataValidation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8">
      <formula1>0</formula1>
    </dataValidation>
    <dataValidation allowBlank="1" showErrorMessage="1" errorTitle="Tájékoztatás" error="A beírt szám 1 és 100 közé kell, hogy essen._x000a__x000a_Kattintson a Mégse gombra és adja meg a helyes értéket." sqref="A9:A308"/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L9">
      <formula1>0</formula1>
    </dataValidation>
    <dataValidation allowBlank="1" showErrorMessage="1" errorTitle="Tájékoztatás" error="A cellába egész számok írhatóak és pontosan 11 karaktert kell, hogy tartalmazzon!_x000a_" sqref="C6"/>
    <dataValidation type="whole" operator="lessThan" allowBlank="1" showErrorMessage="1" errorTitle="Tájékoztatás" error="A nettó átadott mennyiség nem lehet nagyobb a bruttó átadott mennyiségnél. _x000a__x000a_Kattintson a Mégse gombra és adja meg a helyes értéket." sqref="M309">
      <formula1>L309</formula1>
    </dataValidation>
    <dataValidation type="list" allowBlank="1" showInputMessage="1" showErrorMessage="1" sqref="G9:G308">
      <formula1>"141016020,241016020"</formula1>
    </dataValidation>
    <dataValidation operator="greaterThan" allowBlank="1" showInputMessage="1" showErrorMessage="1" sqref="O9:Q308"/>
    <dataValidation type="list" allowBlank="1" showInputMessage="1" showErrorMessage="1" sqref="F9:F308">
      <formula1>"GYŰJTÉS,ELŐKEZELÉS,HASZNOSÍTÁS,KEZELÉS,KERESKEDÉS"</formula1>
    </dataValidation>
    <dataValidation type="date" allowBlank="1" showErrorMessage="1" errorTitle="Tájékoztatás" error="A beírt dátum 2012.12.01 és 2014.12.31 közé kell, hogy essen._x000a__x000a_Kattintson a Mégse gombra és adja meg a helyes értéket." sqref="K9:K308 B9:B308">
      <formula1>41244</formula1>
      <formula2>42004</formula2>
    </dataValidation>
    <dataValidation type="date" allowBlank="1" showErrorMessage="1" errorTitle="Tájékoztatás" error="A beírt dátum 2012.01.01 és 2014.12.31 közé kell, hogy essen._x000a__x000a_Kattintson a Mégse gombra és adja meg a helyes értéket." sqref="C325">
      <formula1>40909</formula1>
      <formula2>42004</formula2>
    </dataValidation>
  </dataValidations>
  <printOptions horizontalCentered="1"/>
  <pageMargins left="0.25" right="0.25" top="0.75" bottom="0.75" header="0.3" footer="0.3"/>
  <pageSetup paperSize="9" scale="26" orientation="landscape" r:id="rId1"/>
  <headerFooter>
    <oddHeader>&amp;L&amp;"Times New Roman,Normál"&amp;20&amp;A</oddHeader>
    <oddFooter>&amp;C&amp;"Times New Roman,Félkövér"&amp;20&amp;P&amp;R&amp;28Cégszerű aláírás(P.H.):__________________________________________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X328"/>
  <sheetViews>
    <sheetView showGridLines="0" view="pageBreakPreview" zoomScale="25" zoomScaleNormal="25" zoomScaleSheetLayoutView="25" zoomScalePageLayoutView="40" workbookViewId="0">
      <selection activeCell="B9" sqref="B9"/>
    </sheetView>
  </sheetViews>
  <sheetFormatPr defaultColWidth="8.85546875" defaultRowHeight="26.25" x14ac:dyDescent="0.25"/>
  <cols>
    <col min="1" max="1" width="16.140625" style="20" customWidth="1"/>
    <col min="2" max="2" width="29.5703125" style="20" customWidth="1"/>
    <col min="3" max="3" width="55.140625" style="20" customWidth="1"/>
    <col min="4" max="4" width="45.7109375" style="20" customWidth="1"/>
    <col min="5" max="5" width="48" style="20" customWidth="1"/>
    <col min="6" max="6" width="38.5703125" style="20" customWidth="1"/>
    <col min="7" max="7" width="31" style="20" customWidth="1"/>
    <col min="8" max="8" width="39.5703125" style="20" customWidth="1"/>
    <col min="9" max="9" width="34" style="20" customWidth="1"/>
    <col min="10" max="10" width="39.5703125" style="20" customWidth="1"/>
    <col min="11" max="11" width="29.28515625" style="20" customWidth="1"/>
    <col min="12" max="12" width="35.42578125" style="20" customWidth="1"/>
    <col min="13" max="13" width="36.5703125" style="20" customWidth="1"/>
    <col min="14" max="14" width="37.85546875" style="20" customWidth="1"/>
    <col min="15" max="15" width="14.28515625" style="20" hidden="1" customWidth="1"/>
    <col min="16" max="17" width="8.85546875" style="20" hidden="1" customWidth="1"/>
    <col min="18" max="18" width="0" style="20" hidden="1" customWidth="1"/>
    <col min="19" max="16384" width="8.85546875" style="20"/>
  </cols>
  <sheetData>
    <row r="1" spans="1:24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7"/>
      <c r="N1" s="78"/>
    </row>
    <row r="2" spans="1:24" ht="33" x14ac:dyDescent="0.25">
      <c r="A2" s="79" t="s">
        <v>0</v>
      </c>
      <c r="B2" s="253">
        <f>FŐLAP!C8</f>
        <v>0</v>
      </c>
      <c r="C2" s="80" t="s">
        <v>1</v>
      </c>
      <c r="D2" s="253">
        <f>FŐLAP!E8</f>
        <v>0</v>
      </c>
      <c r="E2" s="76"/>
      <c r="F2" s="76"/>
      <c r="G2" s="76"/>
      <c r="H2" s="76"/>
      <c r="I2" s="76"/>
      <c r="J2" s="342" t="s">
        <v>538</v>
      </c>
      <c r="K2" s="343">
        <f>FŐLAP!G3</f>
        <v>0</v>
      </c>
      <c r="L2" s="202" t="s">
        <v>697</v>
      </c>
      <c r="M2" s="565" t="s">
        <v>119</v>
      </c>
      <c r="N2" s="566"/>
    </row>
    <row r="3" spans="1:24" ht="37.5" customHeight="1" x14ac:dyDescent="0.25">
      <c r="A3" s="567" t="s">
        <v>101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ht="37.5" customHeight="1" x14ac:dyDescent="0.25">
      <c r="A4" s="583" t="s">
        <v>100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75"/>
    </row>
    <row r="5" spans="1:24" ht="34.5" x14ac:dyDescent="0.25">
      <c r="A5" s="568" t="s">
        <v>84</v>
      </c>
      <c r="B5" s="568"/>
      <c r="C5" s="569">
        <f>FŐLAP!C10</f>
        <v>0</v>
      </c>
      <c r="D5" s="569"/>
      <c r="E5" s="569"/>
      <c r="F5" s="569"/>
      <c r="G5" s="569"/>
      <c r="H5" s="569"/>
      <c r="I5" s="569"/>
      <c r="J5" s="569"/>
      <c r="K5" s="569"/>
      <c r="L5" s="569"/>
      <c r="M5" s="81"/>
      <c r="N5" s="76"/>
    </row>
    <row r="6" spans="1:24" ht="34.5" x14ac:dyDescent="0.25">
      <c r="A6" s="568" t="s">
        <v>34</v>
      </c>
      <c r="B6" s="568"/>
      <c r="C6" s="82">
        <f>FŐLAP!C12</f>
        <v>0</v>
      </c>
      <c r="D6" s="83"/>
      <c r="E6" s="83"/>
      <c r="F6" s="83"/>
      <c r="G6" s="83"/>
      <c r="H6" s="83"/>
      <c r="I6" s="83"/>
      <c r="J6" s="83"/>
      <c r="K6" s="83"/>
      <c r="M6" s="310" t="s">
        <v>551</v>
      </c>
      <c r="N6" s="86"/>
      <c r="O6" s="21"/>
    </row>
    <row r="7" spans="1:24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24" ht="136.5" customHeight="1" x14ac:dyDescent="0.25">
      <c r="A8" s="87" t="s">
        <v>25</v>
      </c>
      <c r="B8" s="87" t="s">
        <v>31</v>
      </c>
      <c r="C8" s="414" t="s">
        <v>49</v>
      </c>
      <c r="D8" s="87" t="s">
        <v>26</v>
      </c>
      <c r="E8" s="87" t="s">
        <v>27</v>
      </c>
      <c r="F8" s="87" t="s">
        <v>533</v>
      </c>
      <c r="G8" s="87" t="s">
        <v>122</v>
      </c>
      <c r="H8" s="87" t="s">
        <v>28</v>
      </c>
      <c r="I8" s="87" t="s">
        <v>29</v>
      </c>
      <c r="J8" s="87" t="s">
        <v>30</v>
      </c>
      <c r="K8" s="87" t="s">
        <v>32</v>
      </c>
      <c r="L8" s="87" t="s">
        <v>33</v>
      </c>
      <c r="M8" s="117" t="s">
        <v>20</v>
      </c>
      <c r="N8" s="87" t="s">
        <v>48</v>
      </c>
      <c r="O8" s="316" t="s">
        <v>540</v>
      </c>
      <c r="P8" s="316" t="s">
        <v>537</v>
      </c>
      <c r="Q8" s="316" t="s">
        <v>541</v>
      </c>
      <c r="R8" s="316"/>
      <c r="S8" s="316"/>
    </row>
    <row r="9" spans="1:24" ht="49.5" customHeight="1" x14ac:dyDescent="0.25">
      <c r="A9" s="102" t="s">
        <v>125</v>
      </c>
      <c r="B9" s="242"/>
      <c r="C9" s="415"/>
      <c r="D9" s="243"/>
      <c r="E9" s="243"/>
      <c r="F9" s="306"/>
      <c r="G9" s="244"/>
      <c r="H9" s="433"/>
      <c r="I9" s="433"/>
      <c r="J9" s="245"/>
      <c r="K9" s="242"/>
      <c r="L9" s="246"/>
      <c r="M9" s="247"/>
      <c r="N9" s="98" t="e">
        <f t="shared" ref="N9:N73" si="0">IF(M9&lt;0,0,1-(M9/L9))</f>
        <v>#DIV/0!</v>
      </c>
      <c r="O9" s="317">
        <f>FŐLAP!$E$8</f>
        <v>0</v>
      </c>
      <c r="P9" s="316">
        <f>FŐLAP!$C$10</f>
        <v>0</v>
      </c>
      <c r="Q9" s="316" t="s">
        <v>562</v>
      </c>
      <c r="R9" s="316"/>
      <c r="S9" s="316"/>
    </row>
    <row r="10" spans="1:24" ht="50.1" customHeight="1" x14ac:dyDescent="0.25">
      <c r="A10" s="100" t="s">
        <v>126</v>
      </c>
      <c r="B10" s="337"/>
      <c r="C10" s="413"/>
      <c r="D10" s="244"/>
      <c r="E10" s="244"/>
      <c r="F10" s="244"/>
      <c r="G10" s="244"/>
      <c r="H10" s="434"/>
      <c r="I10" s="245"/>
      <c r="J10" s="245"/>
      <c r="K10" s="337"/>
      <c r="L10" s="249"/>
      <c r="M10" s="250"/>
      <c r="N10" s="98" t="e">
        <f t="shared" si="0"/>
        <v>#DIV/0!</v>
      </c>
      <c r="O10" s="317">
        <f>FŐLAP!$E$8</f>
        <v>0</v>
      </c>
      <c r="P10" s="316">
        <f>FŐLAP!$C$10</f>
        <v>0</v>
      </c>
      <c r="Q10" s="316" t="s">
        <v>562</v>
      </c>
      <c r="R10" s="316"/>
      <c r="S10" s="316"/>
    </row>
    <row r="11" spans="1:24" ht="50.1" customHeight="1" x14ac:dyDescent="0.25">
      <c r="A11" s="101" t="s">
        <v>127</v>
      </c>
      <c r="B11" s="337"/>
      <c r="C11" s="413"/>
      <c r="D11" s="244"/>
      <c r="E11" s="244"/>
      <c r="F11" s="244"/>
      <c r="G11" s="244"/>
      <c r="H11" s="434"/>
      <c r="I11" s="245"/>
      <c r="J11" s="245"/>
      <c r="K11" s="337"/>
      <c r="L11" s="249"/>
      <c r="M11" s="250"/>
      <c r="N11" s="98" t="e">
        <f t="shared" si="0"/>
        <v>#DIV/0!</v>
      </c>
      <c r="O11" s="317">
        <f>FŐLAP!$E$8</f>
        <v>0</v>
      </c>
      <c r="P11" s="316">
        <f>FŐLAP!$C$10</f>
        <v>0</v>
      </c>
      <c r="Q11" s="316" t="s">
        <v>562</v>
      </c>
      <c r="R11" s="316"/>
      <c r="S11" s="316"/>
    </row>
    <row r="12" spans="1:24" ht="50.1" customHeight="1" x14ac:dyDescent="0.25">
      <c r="A12" s="100" t="s">
        <v>128</v>
      </c>
      <c r="B12" s="337"/>
      <c r="C12" s="413"/>
      <c r="D12" s="244"/>
      <c r="E12" s="244"/>
      <c r="F12" s="244"/>
      <c r="G12" s="244"/>
      <c r="H12" s="434"/>
      <c r="I12" s="245"/>
      <c r="J12" s="245"/>
      <c r="K12" s="337"/>
      <c r="L12" s="249"/>
      <c r="M12" s="250"/>
      <c r="N12" s="98" t="e">
        <f t="shared" si="0"/>
        <v>#DIV/0!</v>
      </c>
      <c r="O12" s="317">
        <f>FŐLAP!$E$8</f>
        <v>0</v>
      </c>
      <c r="P12" s="316">
        <f>FŐLAP!$C$10</f>
        <v>0</v>
      </c>
      <c r="Q12" s="316" t="s">
        <v>562</v>
      </c>
      <c r="R12" s="316"/>
      <c r="S12" s="316"/>
    </row>
    <row r="13" spans="1:24" ht="50.1" customHeight="1" x14ac:dyDescent="0.25">
      <c r="A13" s="100" t="s">
        <v>129</v>
      </c>
      <c r="B13" s="337"/>
      <c r="C13" s="413"/>
      <c r="D13" s="244"/>
      <c r="E13" s="244"/>
      <c r="F13" s="244"/>
      <c r="G13" s="244"/>
      <c r="H13" s="434"/>
      <c r="I13" s="245"/>
      <c r="J13" s="245"/>
      <c r="K13" s="337"/>
      <c r="L13" s="249"/>
      <c r="M13" s="250"/>
      <c r="N13" s="98" t="e">
        <f t="shared" si="0"/>
        <v>#DIV/0!</v>
      </c>
      <c r="O13" s="317">
        <f>FŐLAP!$E$8</f>
        <v>0</v>
      </c>
      <c r="P13" s="316">
        <f>FŐLAP!$C$10</f>
        <v>0</v>
      </c>
      <c r="Q13" s="316" t="s">
        <v>562</v>
      </c>
      <c r="R13" s="316"/>
      <c r="S13" s="316"/>
    </row>
    <row r="14" spans="1:24" ht="50.1" customHeight="1" x14ac:dyDescent="0.25">
      <c r="A14" s="101" t="s">
        <v>130</v>
      </c>
      <c r="B14" s="337"/>
      <c r="C14" s="413"/>
      <c r="D14" s="244"/>
      <c r="E14" s="244"/>
      <c r="F14" s="244"/>
      <c r="G14" s="244"/>
      <c r="H14" s="434"/>
      <c r="I14" s="245"/>
      <c r="J14" s="245"/>
      <c r="K14" s="337"/>
      <c r="L14" s="249"/>
      <c r="M14" s="250"/>
      <c r="N14" s="98" t="e">
        <f t="shared" si="0"/>
        <v>#DIV/0!</v>
      </c>
      <c r="O14" s="317">
        <f>FŐLAP!$E$8</f>
        <v>0</v>
      </c>
      <c r="P14" s="316">
        <f>FŐLAP!$C$10</f>
        <v>0</v>
      </c>
      <c r="Q14" s="316" t="s">
        <v>562</v>
      </c>
      <c r="R14" s="316"/>
      <c r="S14" s="316"/>
    </row>
    <row r="15" spans="1:24" ht="50.1" customHeight="1" x14ac:dyDescent="0.25">
      <c r="A15" s="100" t="s">
        <v>131</v>
      </c>
      <c r="B15" s="337"/>
      <c r="C15" s="413"/>
      <c r="D15" s="244"/>
      <c r="E15" s="244"/>
      <c r="F15" s="244"/>
      <c r="G15" s="244"/>
      <c r="H15" s="434"/>
      <c r="I15" s="245"/>
      <c r="J15" s="245"/>
      <c r="K15" s="337"/>
      <c r="L15" s="249"/>
      <c r="M15" s="250"/>
      <c r="N15" s="98" t="e">
        <f t="shared" si="0"/>
        <v>#DIV/0!</v>
      </c>
      <c r="O15" s="317">
        <f>FŐLAP!$E$8</f>
        <v>0</v>
      </c>
      <c r="P15" s="316">
        <f>FŐLAP!$C$10</f>
        <v>0</v>
      </c>
      <c r="Q15" s="316" t="s">
        <v>562</v>
      </c>
      <c r="R15" s="316"/>
      <c r="S15" s="316"/>
    </row>
    <row r="16" spans="1:24" ht="50.1" customHeight="1" x14ac:dyDescent="0.25">
      <c r="A16" s="100" t="s">
        <v>132</v>
      </c>
      <c r="B16" s="337"/>
      <c r="C16" s="413"/>
      <c r="D16" s="244"/>
      <c r="E16" s="244"/>
      <c r="F16" s="244"/>
      <c r="G16" s="244"/>
      <c r="H16" s="434"/>
      <c r="I16" s="245"/>
      <c r="J16" s="245"/>
      <c r="K16" s="337"/>
      <c r="L16" s="249"/>
      <c r="M16" s="250"/>
      <c r="N16" s="98" t="e">
        <f t="shared" si="0"/>
        <v>#DIV/0!</v>
      </c>
      <c r="O16" s="317">
        <f>FŐLAP!$E$8</f>
        <v>0</v>
      </c>
      <c r="P16" s="316">
        <f>FŐLAP!$C$10</f>
        <v>0</v>
      </c>
      <c r="Q16" s="316" t="s">
        <v>562</v>
      </c>
      <c r="R16" s="316"/>
      <c r="S16" s="316"/>
    </row>
    <row r="17" spans="1:19" ht="50.1" customHeight="1" x14ac:dyDescent="0.25">
      <c r="A17" s="101" t="s">
        <v>133</v>
      </c>
      <c r="B17" s="337"/>
      <c r="C17" s="413"/>
      <c r="D17" s="244"/>
      <c r="E17" s="244"/>
      <c r="F17" s="244"/>
      <c r="G17" s="244"/>
      <c r="H17" s="434"/>
      <c r="I17" s="245"/>
      <c r="J17" s="245"/>
      <c r="K17" s="337"/>
      <c r="L17" s="249"/>
      <c r="M17" s="250"/>
      <c r="N17" s="98" t="e">
        <f t="shared" si="0"/>
        <v>#DIV/0!</v>
      </c>
      <c r="O17" s="317">
        <f>FŐLAP!$E$8</f>
        <v>0</v>
      </c>
      <c r="P17" s="316">
        <f>FŐLAP!$C$10</f>
        <v>0</v>
      </c>
      <c r="Q17" s="316" t="s">
        <v>562</v>
      </c>
      <c r="R17" s="316"/>
      <c r="S17" s="316"/>
    </row>
    <row r="18" spans="1:19" ht="50.1" customHeight="1" x14ac:dyDescent="0.25">
      <c r="A18" s="100" t="s">
        <v>120</v>
      </c>
      <c r="B18" s="337"/>
      <c r="C18" s="413"/>
      <c r="D18" s="244"/>
      <c r="E18" s="244"/>
      <c r="F18" s="244"/>
      <c r="G18" s="244"/>
      <c r="H18" s="434"/>
      <c r="I18" s="245"/>
      <c r="J18" s="245"/>
      <c r="K18" s="337"/>
      <c r="L18" s="249"/>
      <c r="M18" s="250"/>
      <c r="N18" s="98" t="e">
        <f t="shared" si="0"/>
        <v>#DIV/0!</v>
      </c>
      <c r="O18" s="317">
        <f>FŐLAP!$E$8</f>
        <v>0</v>
      </c>
      <c r="P18" s="316">
        <f>FŐLAP!$C$10</f>
        <v>0</v>
      </c>
      <c r="Q18" s="316" t="s">
        <v>562</v>
      </c>
      <c r="R18" s="316"/>
      <c r="S18" s="316"/>
    </row>
    <row r="19" spans="1:19" ht="50.1" customHeight="1" x14ac:dyDescent="0.25">
      <c r="A19" s="100" t="s">
        <v>134</v>
      </c>
      <c r="B19" s="337"/>
      <c r="C19" s="413"/>
      <c r="D19" s="244"/>
      <c r="E19" s="244"/>
      <c r="F19" s="244"/>
      <c r="G19" s="244"/>
      <c r="H19" s="434"/>
      <c r="I19" s="245"/>
      <c r="J19" s="245"/>
      <c r="K19" s="337"/>
      <c r="L19" s="249"/>
      <c r="M19" s="250"/>
      <c r="N19" s="98" t="e">
        <f t="shared" si="0"/>
        <v>#DIV/0!</v>
      </c>
      <c r="O19" s="317">
        <f>FŐLAP!$E$8</f>
        <v>0</v>
      </c>
      <c r="P19" s="316">
        <f>FŐLAP!$C$10</f>
        <v>0</v>
      </c>
      <c r="Q19" s="316" t="s">
        <v>562</v>
      </c>
      <c r="R19" s="316"/>
      <c r="S19" s="316"/>
    </row>
    <row r="20" spans="1:19" ht="49.5" customHeight="1" x14ac:dyDescent="0.25">
      <c r="A20" s="101" t="s">
        <v>135</v>
      </c>
      <c r="B20" s="337"/>
      <c r="C20" s="413"/>
      <c r="D20" s="244"/>
      <c r="E20" s="244"/>
      <c r="F20" s="244"/>
      <c r="G20" s="244"/>
      <c r="H20" s="434"/>
      <c r="I20" s="245"/>
      <c r="J20" s="245"/>
      <c r="K20" s="337"/>
      <c r="L20" s="249"/>
      <c r="M20" s="250"/>
      <c r="N20" s="98" t="e">
        <f t="shared" si="0"/>
        <v>#DIV/0!</v>
      </c>
      <c r="O20" s="317">
        <f>FŐLAP!$E$8</f>
        <v>0</v>
      </c>
      <c r="P20" s="316">
        <f>FŐLAP!$C$10</f>
        <v>0</v>
      </c>
      <c r="Q20" s="316" t="s">
        <v>562</v>
      </c>
      <c r="R20" s="316"/>
      <c r="S20" s="316"/>
    </row>
    <row r="21" spans="1:19" ht="43.5" customHeight="1" x14ac:dyDescent="0.25">
      <c r="A21" s="100" t="s">
        <v>136</v>
      </c>
      <c r="B21" s="337"/>
      <c r="C21" s="413"/>
      <c r="D21" s="244"/>
      <c r="E21" s="244"/>
      <c r="F21" s="244"/>
      <c r="G21" s="244"/>
      <c r="H21" s="434"/>
      <c r="I21" s="245"/>
      <c r="J21" s="245"/>
      <c r="K21" s="337"/>
      <c r="L21" s="249"/>
      <c r="M21" s="250"/>
      <c r="N21" s="98" t="e">
        <f t="shared" si="0"/>
        <v>#DIV/0!</v>
      </c>
      <c r="O21" s="317">
        <f>FŐLAP!$E$8</f>
        <v>0</v>
      </c>
      <c r="P21" s="316">
        <f>FŐLAP!$C$10</f>
        <v>0</v>
      </c>
      <c r="Q21" s="316" t="s">
        <v>562</v>
      </c>
      <c r="R21" s="316"/>
      <c r="S21" s="316"/>
    </row>
    <row r="22" spans="1:19" ht="50.1" hidden="1" customHeight="1" x14ac:dyDescent="0.25">
      <c r="A22" s="100" t="s">
        <v>137</v>
      </c>
      <c r="B22" s="337"/>
      <c r="C22" s="413"/>
      <c r="D22" s="244"/>
      <c r="E22" s="244"/>
      <c r="F22" s="244"/>
      <c r="G22" s="244"/>
      <c r="H22" s="434"/>
      <c r="I22" s="245"/>
      <c r="J22" s="245"/>
      <c r="K22" s="337"/>
      <c r="L22" s="249"/>
      <c r="M22" s="250"/>
      <c r="N22" s="98" t="e">
        <f t="shared" si="0"/>
        <v>#DIV/0!</v>
      </c>
      <c r="O22" s="317">
        <f>FŐLAP!$E$8</f>
        <v>0</v>
      </c>
      <c r="P22" s="316">
        <f>FŐLAP!$C$10</f>
        <v>0</v>
      </c>
      <c r="Q22" s="316" t="s">
        <v>562</v>
      </c>
      <c r="R22" s="316"/>
      <c r="S22" s="316"/>
    </row>
    <row r="23" spans="1:19" ht="50.1" hidden="1" customHeight="1" x14ac:dyDescent="0.25">
      <c r="A23" s="101" t="s">
        <v>138</v>
      </c>
      <c r="B23" s="337"/>
      <c r="C23" s="413"/>
      <c r="D23" s="244"/>
      <c r="E23" s="244"/>
      <c r="F23" s="244"/>
      <c r="G23" s="244"/>
      <c r="H23" s="434"/>
      <c r="I23" s="245"/>
      <c r="J23" s="245"/>
      <c r="K23" s="337"/>
      <c r="L23" s="249"/>
      <c r="M23" s="250"/>
      <c r="N23" s="98" t="e">
        <f t="shared" si="0"/>
        <v>#DIV/0!</v>
      </c>
      <c r="O23" s="317">
        <f>FŐLAP!$E$8</f>
        <v>0</v>
      </c>
      <c r="P23" s="316">
        <f>FŐLAP!$C$10</f>
        <v>0</v>
      </c>
      <c r="Q23" s="316" t="s">
        <v>562</v>
      </c>
      <c r="R23" s="316"/>
      <c r="S23" s="316"/>
    </row>
    <row r="24" spans="1:19" ht="50.1" hidden="1" customHeight="1" x14ac:dyDescent="0.25">
      <c r="A24" s="100" t="s">
        <v>139</v>
      </c>
      <c r="B24" s="337"/>
      <c r="C24" s="413"/>
      <c r="D24" s="244"/>
      <c r="E24" s="244"/>
      <c r="F24" s="244"/>
      <c r="G24" s="244"/>
      <c r="H24" s="434"/>
      <c r="I24" s="245"/>
      <c r="J24" s="245"/>
      <c r="K24" s="337"/>
      <c r="L24" s="249"/>
      <c r="M24" s="250"/>
      <c r="N24" s="98" t="e">
        <f t="shared" si="0"/>
        <v>#DIV/0!</v>
      </c>
      <c r="O24" s="317">
        <f>FŐLAP!$E$8</f>
        <v>0</v>
      </c>
      <c r="P24" s="316">
        <f>FŐLAP!$C$10</f>
        <v>0</v>
      </c>
      <c r="Q24" s="316" t="s">
        <v>562</v>
      </c>
      <c r="R24" s="316"/>
      <c r="S24" s="316"/>
    </row>
    <row r="25" spans="1:19" ht="50.1" hidden="1" customHeight="1" x14ac:dyDescent="0.25">
      <c r="A25" s="100" t="s">
        <v>140</v>
      </c>
      <c r="B25" s="337"/>
      <c r="C25" s="413"/>
      <c r="D25" s="244"/>
      <c r="E25" s="244"/>
      <c r="F25" s="244"/>
      <c r="G25" s="244"/>
      <c r="H25" s="434"/>
      <c r="I25" s="245"/>
      <c r="J25" s="245"/>
      <c r="K25" s="337"/>
      <c r="L25" s="249"/>
      <c r="M25" s="250"/>
      <c r="N25" s="98" t="e">
        <f t="shared" si="0"/>
        <v>#DIV/0!</v>
      </c>
      <c r="O25" s="317">
        <f>FŐLAP!$E$8</f>
        <v>0</v>
      </c>
      <c r="P25" s="316">
        <f>FŐLAP!$C$10</f>
        <v>0</v>
      </c>
      <c r="Q25" s="316" t="s">
        <v>562</v>
      </c>
      <c r="R25" s="316"/>
      <c r="S25" s="316"/>
    </row>
    <row r="26" spans="1:19" ht="50.1" hidden="1" customHeight="1" x14ac:dyDescent="0.25">
      <c r="A26" s="100" t="s">
        <v>141</v>
      </c>
      <c r="B26" s="337"/>
      <c r="C26" s="413"/>
      <c r="D26" s="244"/>
      <c r="E26" s="244"/>
      <c r="F26" s="244"/>
      <c r="G26" s="244"/>
      <c r="H26" s="434"/>
      <c r="I26" s="245"/>
      <c r="J26" s="245"/>
      <c r="K26" s="337"/>
      <c r="L26" s="249"/>
      <c r="M26" s="250"/>
      <c r="N26" s="98" t="e">
        <f t="shared" si="0"/>
        <v>#DIV/0!</v>
      </c>
      <c r="O26" s="317">
        <f>FŐLAP!$E$8</f>
        <v>0</v>
      </c>
      <c r="P26" s="316">
        <f>FŐLAP!$C$10</f>
        <v>0</v>
      </c>
      <c r="Q26" s="316" t="s">
        <v>562</v>
      </c>
      <c r="R26" s="316"/>
      <c r="S26" s="316"/>
    </row>
    <row r="27" spans="1:19" ht="50.1" hidden="1" customHeight="1" x14ac:dyDescent="0.25">
      <c r="A27" s="100" t="s">
        <v>142</v>
      </c>
      <c r="B27" s="337"/>
      <c r="C27" s="413"/>
      <c r="D27" s="244"/>
      <c r="E27" s="244"/>
      <c r="F27" s="244"/>
      <c r="G27" s="244"/>
      <c r="H27" s="434"/>
      <c r="I27" s="245"/>
      <c r="J27" s="245"/>
      <c r="K27" s="337"/>
      <c r="L27" s="249"/>
      <c r="M27" s="250"/>
      <c r="N27" s="98" t="e">
        <f t="shared" si="0"/>
        <v>#DIV/0!</v>
      </c>
      <c r="O27" s="317">
        <f>FŐLAP!$E$8</f>
        <v>0</v>
      </c>
      <c r="P27" s="316">
        <f>FŐLAP!$C$10</f>
        <v>0</v>
      </c>
      <c r="Q27" s="316" t="s">
        <v>562</v>
      </c>
      <c r="R27" s="316"/>
      <c r="S27" s="316"/>
    </row>
    <row r="28" spans="1:19" ht="50.1" hidden="1" customHeight="1" x14ac:dyDescent="0.25">
      <c r="A28" s="101" t="s">
        <v>121</v>
      </c>
      <c r="B28" s="337"/>
      <c r="C28" s="413"/>
      <c r="D28" s="244"/>
      <c r="E28" s="244"/>
      <c r="F28" s="244"/>
      <c r="G28" s="244"/>
      <c r="H28" s="434"/>
      <c r="I28" s="245"/>
      <c r="J28" s="245"/>
      <c r="K28" s="337"/>
      <c r="L28" s="249"/>
      <c r="M28" s="250"/>
      <c r="N28" s="98" t="e">
        <f t="shared" si="0"/>
        <v>#DIV/0!</v>
      </c>
      <c r="O28" s="317">
        <f>FŐLAP!$E$8</f>
        <v>0</v>
      </c>
      <c r="P28" s="316">
        <f>FŐLAP!$C$10</f>
        <v>0</v>
      </c>
      <c r="Q28" s="316" t="s">
        <v>562</v>
      </c>
      <c r="R28" s="316"/>
      <c r="S28" s="316"/>
    </row>
    <row r="29" spans="1:19" ht="50.1" hidden="1" customHeight="1" x14ac:dyDescent="0.25">
      <c r="A29" s="100" t="s">
        <v>143</v>
      </c>
      <c r="B29" s="337"/>
      <c r="C29" s="413"/>
      <c r="D29" s="244"/>
      <c r="E29" s="244"/>
      <c r="F29" s="244"/>
      <c r="G29" s="244"/>
      <c r="H29" s="434"/>
      <c r="I29" s="245"/>
      <c r="J29" s="245"/>
      <c r="K29" s="337"/>
      <c r="L29" s="249"/>
      <c r="M29" s="250"/>
      <c r="N29" s="98" t="e">
        <f t="shared" si="0"/>
        <v>#DIV/0!</v>
      </c>
      <c r="O29" s="317">
        <f>FŐLAP!$E$8</f>
        <v>0</v>
      </c>
      <c r="P29" s="316">
        <f>FŐLAP!$C$10</f>
        <v>0</v>
      </c>
      <c r="Q29" s="316" t="s">
        <v>562</v>
      </c>
      <c r="R29" s="316"/>
      <c r="S29" s="316"/>
    </row>
    <row r="30" spans="1:19" ht="50.1" hidden="1" customHeight="1" x14ac:dyDescent="0.25">
      <c r="A30" s="100" t="s">
        <v>144</v>
      </c>
      <c r="B30" s="337"/>
      <c r="C30" s="413"/>
      <c r="D30" s="244"/>
      <c r="E30" s="244"/>
      <c r="F30" s="244"/>
      <c r="G30" s="244"/>
      <c r="H30" s="434"/>
      <c r="I30" s="245"/>
      <c r="J30" s="245"/>
      <c r="K30" s="337"/>
      <c r="L30" s="249"/>
      <c r="M30" s="250"/>
      <c r="N30" s="98" t="e">
        <f t="shared" si="0"/>
        <v>#DIV/0!</v>
      </c>
      <c r="O30" s="317">
        <f>FŐLAP!$E$8</f>
        <v>0</v>
      </c>
      <c r="P30" s="316">
        <f>FŐLAP!$C$10</f>
        <v>0</v>
      </c>
      <c r="Q30" s="316" t="s">
        <v>562</v>
      </c>
      <c r="R30" s="316"/>
      <c r="S30" s="316"/>
    </row>
    <row r="31" spans="1:19" ht="50.1" hidden="1" customHeight="1" x14ac:dyDescent="0.25">
      <c r="A31" s="101" t="s">
        <v>145</v>
      </c>
      <c r="B31" s="337"/>
      <c r="C31" s="413"/>
      <c r="D31" s="244"/>
      <c r="E31" s="244"/>
      <c r="F31" s="244"/>
      <c r="G31" s="244"/>
      <c r="H31" s="434"/>
      <c r="I31" s="245"/>
      <c r="J31" s="245"/>
      <c r="K31" s="337"/>
      <c r="L31" s="249"/>
      <c r="M31" s="250"/>
      <c r="N31" s="98" t="e">
        <f t="shared" si="0"/>
        <v>#DIV/0!</v>
      </c>
      <c r="O31" s="317">
        <f>FŐLAP!$E$8</f>
        <v>0</v>
      </c>
      <c r="P31" s="316">
        <f>FŐLAP!$C$10</f>
        <v>0</v>
      </c>
      <c r="Q31" s="316" t="s">
        <v>562</v>
      </c>
      <c r="R31" s="316"/>
      <c r="S31" s="316"/>
    </row>
    <row r="32" spans="1:19" ht="50.1" hidden="1" customHeight="1" x14ac:dyDescent="0.25">
      <c r="A32" s="100" t="s">
        <v>146</v>
      </c>
      <c r="B32" s="337"/>
      <c r="C32" s="413"/>
      <c r="D32" s="244"/>
      <c r="E32" s="244"/>
      <c r="F32" s="244"/>
      <c r="G32" s="244"/>
      <c r="H32" s="434"/>
      <c r="I32" s="245"/>
      <c r="J32" s="245"/>
      <c r="K32" s="337"/>
      <c r="L32" s="249"/>
      <c r="M32" s="250"/>
      <c r="N32" s="98" t="e">
        <f t="shared" si="0"/>
        <v>#DIV/0!</v>
      </c>
      <c r="O32" s="317">
        <f>FŐLAP!$E$8</f>
        <v>0</v>
      </c>
      <c r="P32" s="316">
        <f>FŐLAP!$C$10</f>
        <v>0</v>
      </c>
      <c r="Q32" s="316" t="s">
        <v>562</v>
      </c>
      <c r="R32" s="316"/>
      <c r="S32" s="316"/>
    </row>
    <row r="33" spans="1:19" ht="50.1" hidden="1" customHeight="1" x14ac:dyDescent="0.25">
      <c r="A33" s="100" t="s">
        <v>147</v>
      </c>
      <c r="B33" s="337"/>
      <c r="C33" s="413"/>
      <c r="D33" s="244"/>
      <c r="E33" s="244"/>
      <c r="F33" s="244"/>
      <c r="G33" s="244"/>
      <c r="H33" s="434"/>
      <c r="I33" s="245"/>
      <c r="J33" s="245"/>
      <c r="K33" s="337"/>
      <c r="L33" s="249"/>
      <c r="M33" s="250"/>
      <c r="N33" s="98" t="e">
        <f t="shared" si="0"/>
        <v>#DIV/0!</v>
      </c>
      <c r="O33" s="317">
        <f>FŐLAP!$E$8</f>
        <v>0</v>
      </c>
      <c r="P33" s="316">
        <f>FŐLAP!$C$10</f>
        <v>0</v>
      </c>
      <c r="Q33" s="316" t="s">
        <v>562</v>
      </c>
      <c r="R33" s="316"/>
      <c r="S33" s="316"/>
    </row>
    <row r="34" spans="1:19" ht="50.1" hidden="1" customHeight="1" x14ac:dyDescent="0.25">
      <c r="A34" s="101" t="s">
        <v>148</v>
      </c>
      <c r="B34" s="337"/>
      <c r="C34" s="413"/>
      <c r="D34" s="244"/>
      <c r="E34" s="244"/>
      <c r="F34" s="244"/>
      <c r="G34" s="244"/>
      <c r="H34" s="434"/>
      <c r="I34" s="245"/>
      <c r="J34" s="245"/>
      <c r="K34" s="337"/>
      <c r="L34" s="249"/>
      <c r="M34" s="250"/>
      <c r="N34" s="98" t="e">
        <f t="shared" si="0"/>
        <v>#DIV/0!</v>
      </c>
      <c r="O34" s="317">
        <f>FŐLAP!$E$8</f>
        <v>0</v>
      </c>
      <c r="P34" s="316">
        <f>FŐLAP!$C$10</f>
        <v>0</v>
      </c>
      <c r="Q34" s="316" t="s">
        <v>562</v>
      </c>
      <c r="R34" s="316"/>
      <c r="S34" s="316"/>
    </row>
    <row r="35" spans="1:19" ht="50.1" hidden="1" customHeight="1" x14ac:dyDescent="0.25">
      <c r="A35" s="100" t="s">
        <v>149</v>
      </c>
      <c r="B35" s="337"/>
      <c r="C35" s="413"/>
      <c r="D35" s="244"/>
      <c r="E35" s="244"/>
      <c r="F35" s="244"/>
      <c r="G35" s="244"/>
      <c r="H35" s="434"/>
      <c r="I35" s="245"/>
      <c r="J35" s="245"/>
      <c r="K35" s="337"/>
      <c r="L35" s="249"/>
      <c r="M35" s="250"/>
      <c r="N35" s="98" t="e">
        <f t="shared" si="0"/>
        <v>#DIV/0!</v>
      </c>
      <c r="O35" s="317">
        <f>FŐLAP!$E$8</f>
        <v>0</v>
      </c>
      <c r="P35" s="316">
        <f>FŐLAP!$C$10</f>
        <v>0</v>
      </c>
      <c r="Q35" s="316" t="s">
        <v>562</v>
      </c>
      <c r="R35" s="316"/>
      <c r="S35" s="316"/>
    </row>
    <row r="36" spans="1:19" ht="50.1" hidden="1" customHeight="1" x14ac:dyDescent="0.25">
      <c r="A36" s="100" t="s">
        <v>150</v>
      </c>
      <c r="B36" s="337"/>
      <c r="C36" s="413"/>
      <c r="D36" s="244"/>
      <c r="E36" s="244"/>
      <c r="F36" s="244"/>
      <c r="G36" s="244"/>
      <c r="H36" s="434"/>
      <c r="I36" s="245"/>
      <c r="J36" s="245"/>
      <c r="K36" s="337"/>
      <c r="L36" s="249"/>
      <c r="M36" s="250"/>
      <c r="N36" s="98" t="e">
        <f t="shared" si="0"/>
        <v>#DIV/0!</v>
      </c>
      <c r="O36" s="317">
        <f>FŐLAP!$E$8</f>
        <v>0</v>
      </c>
      <c r="P36" s="316">
        <f>FŐLAP!$C$10</f>
        <v>0</v>
      </c>
      <c r="Q36" s="316" t="s">
        <v>562</v>
      </c>
      <c r="R36" s="316"/>
      <c r="S36" s="316"/>
    </row>
    <row r="37" spans="1:19" ht="50.1" hidden="1" customHeight="1" collapsed="1" x14ac:dyDescent="0.25">
      <c r="A37" s="101" t="s">
        <v>151</v>
      </c>
      <c r="B37" s="337"/>
      <c r="C37" s="413"/>
      <c r="D37" s="244"/>
      <c r="E37" s="244"/>
      <c r="F37" s="244"/>
      <c r="G37" s="244"/>
      <c r="H37" s="434"/>
      <c r="I37" s="245"/>
      <c r="J37" s="245"/>
      <c r="K37" s="337"/>
      <c r="L37" s="249"/>
      <c r="M37" s="250"/>
      <c r="N37" s="98" t="e">
        <f t="shared" si="0"/>
        <v>#DIV/0!</v>
      </c>
      <c r="O37" s="317">
        <f>FŐLAP!$E$8</f>
        <v>0</v>
      </c>
      <c r="P37" s="316">
        <f>FŐLAP!$C$10</f>
        <v>0</v>
      </c>
      <c r="Q37" s="316" t="s">
        <v>562</v>
      </c>
      <c r="R37" s="316"/>
      <c r="S37" s="316"/>
    </row>
    <row r="38" spans="1:19" ht="50.1" hidden="1" customHeight="1" x14ac:dyDescent="0.25">
      <c r="A38" s="100" t="s">
        <v>152</v>
      </c>
      <c r="B38" s="337"/>
      <c r="C38" s="413"/>
      <c r="D38" s="244"/>
      <c r="E38" s="244"/>
      <c r="F38" s="244"/>
      <c r="G38" s="244"/>
      <c r="H38" s="434"/>
      <c r="I38" s="245"/>
      <c r="J38" s="245"/>
      <c r="K38" s="337"/>
      <c r="L38" s="249"/>
      <c r="M38" s="250"/>
      <c r="N38" s="98" t="e">
        <f t="shared" si="0"/>
        <v>#DIV/0!</v>
      </c>
      <c r="O38" s="317">
        <f>FŐLAP!$E$8</f>
        <v>0</v>
      </c>
      <c r="P38" s="316">
        <f>FŐLAP!$C$10</f>
        <v>0</v>
      </c>
      <c r="Q38" s="316" t="s">
        <v>562</v>
      </c>
      <c r="R38" s="316"/>
      <c r="S38" s="316"/>
    </row>
    <row r="39" spans="1:19" ht="50.1" hidden="1" customHeight="1" x14ac:dyDescent="0.25">
      <c r="A39" s="100" t="s">
        <v>153</v>
      </c>
      <c r="B39" s="337"/>
      <c r="C39" s="413"/>
      <c r="D39" s="244"/>
      <c r="E39" s="244"/>
      <c r="F39" s="244"/>
      <c r="G39" s="244"/>
      <c r="H39" s="434"/>
      <c r="I39" s="245"/>
      <c r="J39" s="245"/>
      <c r="K39" s="337"/>
      <c r="L39" s="249"/>
      <c r="M39" s="250"/>
      <c r="N39" s="98" t="e">
        <f t="shared" si="0"/>
        <v>#DIV/0!</v>
      </c>
      <c r="O39" s="317">
        <f>FŐLAP!$E$8</f>
        <v>0</v>
      </c>
      <c r="P39" s="316">
        <f>FŐLAP!$C$10</f>
        <v>0</v>
      </c>
      <c r="Q39" s="316" t="s">
        <v>562</v>
      </c>
      <c r="R39" s="316"/>
      <c r="S39" s="316"/>
    </row>
    <row r="40" spans="1:19" ht="50.1" hidden="1" customHeight="1" x14ac:dyDescent="0.25">
      <c r="A40" s="101" t="s">
        <v>154</v>
      </c>
      <c r="B40" s="337"/>
      <c r="C40" s="413"/>
      <c r="D40" s="244"/>
      <c r="E40" s="244"/>
      <c r="F40" s="244"/>
      <c r="G40" s="244"/>
      <c r="H40" s="434"/>
      <c r="I40" s="245"/>
      <c r="J40" s="245"/>
      <c r="K40" s="337"/>
      <c r="L40" s="249"/>
      <c r="M40" s="250"/>
      <c r="N40" s="98" t="e">
        <f t="shared" si="0"/>
        <v>#DIV/0!</v>
      </c>
      <c r="O40" s="317">
        <f>FŐLAP!$E$8</f>
        <v>0</v>
      </c>
      <c r="P40" s="316">
        <f>FŐLAP!$C$10</f>
        <v>0</v>
      </c>
      <c r="Q40" s="316" t="s">
        <v>562</v>
      </c>
      <c r="R40" s="316"/>
      <c r="S40" s="316"/>
    </row>
    <row r="41" spans="1:19" ht="50.1" hidden="1" customHeight="1" x14ac:dyDescent="0.25">
      <c r="A41" s="100" t="s">
        <v>155</v>
      </c>
      <c r="B41" s="337"/>
      <c r="C41" s="413"/>
      <c r="D41" s="244"/>
      <c r="E41" s="244"/>
      <c r="F41" s="244"/>
      <c r="G41" s="244"/>
      <c r="H41" s="434"/>
      <c r="I41" s="245"/>
      <c r="J41" s="245"/>
      <c r="K41" s="337"/>
      <c r="L41" s="249"/>
      <c r="M41" s="250"/>
      <c r="N41" s="98" t="e">
        <f t="shared" si="0"/>
        <v>#DIV/0!</v>
      </c>
      <c r="O41" s="317">
        <f>FŐLAP!$E$8</f>
        <v>0</v>
      </c>
      <c r="P41" s="316">
        <f>FŐLAP!$C$10</f>
        <v>0</v>
      </c>
      <c r="Q41" s="316" t="s">
        <v>562</v>
      </c>
      <c r="R41" s="316"/>
      <c r="S41" s="316"/>
    </row>
    <row r="42" spans="1:19" ht="50.1" hidden="1" customHeight="1" x14ac:dyDescent="0.25">
      <c r="A42" s="100" t="s">
        <v>156</v>
      </c>
      <c r="B42" s="337"/>
      <c r="C42" s="413"/>
      <c r="D42" s="244"/>
      <c r="E42" s="244"/>
      <c r="F42" s="244"/>
      <c r="G42" s="244"/>
      <c r="H42" s="434"/>
      <c r="I42" s="245"/>
      <c r="J42" s="245"/>
      <c r="K42" s="337"/>
      <c r="L42" s="249"/>
      <c r="M42" s="250"/>
      <c r="N42" s="98" t="e">
        <f t="shared" si="0"/>
        <v>#DIV/0!</v>
      </c>
      <c r="O42" s="317">
        <f>FŐLAP!$E$8</f>
        <v>0</v>
      </c>
      <c r="P42" s="316">
        <f>FŐLAP!$C$10</f>
        <v>0</v>
      </c>
      <c r="Q42" s="316" t="s">
        <v>562</v>
      </c>
      <c r="R42" s="316"/>
      <c r="S42" s="316"/>
    </row>
    <row r="43" spans="1:19" ht="50.1" hidden="1" customHeight="1" x14ac:dyDescent="0.25">
      <c r="A43" s="100" t="s">
        <v>157</v>
      </c>
      <c r="B43" s="337"/>
      <c r="C43" s="413"/>
      <c r="D43" s="244"/>
      <c r="E43" s="244"/>
      <c r="F43" s="244"/>
      <c r="G43" s="244"/>
      <c r="H43" s="434"/>
      <c r="I43" s="245"/>
      <c r="J43" s="245"/>
      <c r="K43" s="337"/>
      <c r="L43" s="249"/>
      <c r="M43" s="250"/>
      <c r="N43" s="98" t="e">
        <f t="shared" si="0"/>
        <v>#DIV/0!</v>
      </c>
      <c r="O43" s="317">
        <f>FŐLAP!$E$8</f>
        <v>0</v>
      </c>
      <c r="P43" s="316">
        <f>FŐLAP!$C$10</f>
        <v>0</v>
      </c>
      <c r="Q43" s="316" t="s">
        <v>562</v>
      </c>
      <c r="R43" s="316"/>
      <c r="S43" s="316"/>
    </row>
    <row r="44" spans="1:19" ht="50.1" hidden="1" customHeight="1" x14ac:dyDescent="0.25">
      <c r="A44" s="100" t="s">
        <v>158</v>
      </c>
      <c r="B44" s="337"/>
      <c r="C44" s="413"/>
      <c r="D44" s="244"/>
      <c r="E44" s="244"/>
      <c r="F44" s="244"/>
      <c r="G44" s="244"/>
      <c r="H44" s="434"/>
      <c r="I44" s="245"/>
      <c r="J44" s="245"/>
      <c r="K44" s="337"/>
      <c r="L44" s="249"/>
      <c r="M44" s="250"/>
      <c r="N44" s="98" t="e">
        <f t="shared" si="0"/>
        <v>#DIV/0!</v>
      </c>
      <c r="O44" s="317">
        <f>FŐLAP!$E$8</f>
        <v>0</v>
      </c>
      <c r="P44" s="316">
        <f>FŐLAP!$C$10</f>
        <v>0</v>
      </c>
      <c r="Q44" s="316" t="s">
        <v>562</v>
      </c>
      <c r="R44" s="316"/>
      <c r="S44" s="316"/>
    </row>
    <row r="45" spans="1:19" ht="50.1" hidden="1" customHeight="1" x14ac:dyDescent="0.25">
      <c r="A45" s="101" t="s">
        <v>159</v>
      </c>
      <c r="B45" s="337"/>
      <c r="C45" s="413"/>
      <c r="D45" s="244"/>
      <c r="E45" s="244"/>
      <c r="F45" s="244"/>
      <c r="G45" s="244"/>
      <c r="H45" s="434"/>
      <c r="I45" s="245"/>
      <c r="J45" s="245"/>
      <c r="K45" s="337"/>
      <c r="L45" s="249"/>
      <c r="M45" s="250"/>
      <c r="N45" s="98" t="e">
        <f t="shared" si="0"/>
        <v>#DIV/0!</v>
      </c>
      <c r="O45" s="317">
        <f>FŐLAP!$E$8</f>
        <v>0</v>
      </c>
      <c r="P45" s="316">
        <f>FŐLAP!$C$10</f>
        <v>0</v>
      </c>
      <c r="Q45" s="316" t="s">
        <v>562</v>
      </c>
      <c r="R45" s="316"/>
      <c r="S45" s="316"/>
    </row>
    <row r="46" spans="1:19" ht="50.1" hidden="1" customHeight="1" x14ac:dyDescent="0.25">
      <c r="A46" s="100" t="s">
        <v>160</v>
      </c>
      <c r="B46" s="337"/>
      <c r="C46" s="413"/>
      <c r="D46" s="244"/>
      <c r="E46" s="244"/>
      <c r="F46" s="244"/>
      <c r="G46" s="244"/>
      <c r="H46" s="434"/>
      <c r="I46" s="245"/>
      <c r="J46" s="245"/>
      <c r="K46" s="337"/>
      <c r="L46" s="249"/>
      <c r="M46" s="250"/>
      <c r="N46" s="98" t="e">
        <f t="shared" si="0"/>
        <v>#DIV/0!</v>
      </c>
      <c r="O46" s="317">
        <f>FŐLAP!$E$8</f>
        <v>0</v>
      </c>
      <c r="P46" s="316">
        <f>FŐLAP!$C$10</f>
        <v>0</v>
      </c>
      <c r="Q46" s="316" t="s">
        <v>562</v>
      </c>
      <c r="R46" s="316"/>
      <c r="S46" s="316"/>
    </row>
    <row r="47" spans="1:19" ht="50.1" hidden="1" customHeight="1" x14ac:dyDescent="0.25">
      <c r="A47" s="100" t="s">
        <v>161</v>
      </c>
      <c r="B47" s="337"/>
      <c r="C47" s="413"/>
      <c r="D47" s="244"/>
      <c r="E47" s="244"/>
      <c r="F47" s="244"/>
      <c r="G47" s="244"/>
      <c r="H47" s="434"/>
      <c r="I47" s="245"/>
      <c r="J47" s="245"/>
      <c r="K47" s="337"/>
      <c r="L47" s="249"/>
      <c r="M47" s="250"/>
      <c r="N47" s="98" t="e">
        <f t="shared" si="0"/>
        <v>#DIV/0!</v>
      </c>
      <c r="O47" s="317">
        <f>FŐLAP!$E$8</f>
        <v>0</v>
      </c>
      <c r="P47" s="316">
        <f>FŐLAP!$C$10</f>
        <v>0</v>
      </c>
      <c r="Q47" s="316" t="s">
        <v>562</v>
      </c>
      <c r="R47" s="316"/>
      <c r="S47" s="316"/>
    </row>
    <row r="48" spans="1:19" ht="50.1" hidden="1" customHeight="1" collapsed="1" x14ac:dyDescent="0.25">
      <c r="A48" s="101" t="s">
        <v>162</v>
      </c>
      <c r="B48" s="337"/>
      <c r="C48" s="413"/>
      <c r="D48" s="244"/>
      <c r="E48" s="244"/>
      <c r="F48" s="244"/>
      <c r="G48" s="244"/>
      <c r="H48" s="434"/>
      <c r="I48" s="245"/>
      <c r="J48" s="245"/>
      <c r="K48" s="337"/>
      <c r="L48" s="249"/>
      <c r="M48" s="250"/>
      <c r="N48" s="98" t="e">
        <f t="shared" si="0"/>
        <v>#DIV/0!</v>
      </c>
      <c r="O48" s="317">
        <f>FŐLAP!$E$8</f>
        <v>0</v>
      </c>
      <c r="P48" s="316">
        <f>FŐLAP!$C$10</f>
        <v>0</v>
      </c>
      <c r="Q48" s="316" t="s">
        <v>562</v>
      </c>
      <c r="R48" s="316"/>
      <c r="S48" s="316"/>
    </row>
    <row r="49" spans="1:19" ht="50.1" hidden="1" customHeight="1" x14ac:dyDescent="0.25">
      <c r="A49" s="100" t="s">
        <v>163</v>
      </c>
      <c r="B49" s="337"/>
      <c r="C49" s="413"/>
      <c r="D49" s="244"/>
      <c r="E49" s="244"/>
      <c r="F49" s="244"/>
      <c r="G49" s="244"/>
      <c r="H49" s="434"/>
      <c r="I49" s="245"/>
      <c r="J49" s="245"/>
      <c r="K49" s="337"/>
      <c r="L49" s="249"/>
      <c r="M49" s="250"/>
      <c r="N49" s="98" t="e">
        <f t="shared" si="0"/>
        <v>#DIV/0!</v>
      </c>
      <c r="O49" s="317">
        <f>FŐLAP!$E$8</f>
        <v>0</v>
      </c>
      <c r="P49" s="316">
        <f>FŐLAP!$C$10</f>
        <v>0</v>
      </c>
      <c r="Q49" s="316" t="s">
        <v>562</v>
      </c>
      <c r="R49" s="316"/>
      <c r="S49" s="316"/>
    </row>
    <row r="50" spans="1:19" ht="50.1" hidden="1" customHeight="1" x14ac:dyDescent="0.25">
      <c r="A50" s="100" t="s">
        <v>164</v>
      </c>
      <c r="B50" s="337"/>
      <c r="C50" s="413"/>
      <c r="D50" s="244"/>
      <c r="E50" s="244"/>
      <c r="F50" s="244"/>
      <c r="G50" s="244"/>
      <c r="H50" s="434"/>
      <c r="I50" s="245"/>
      <c r="J50" s="245"/>
      <c r="K50" s="337"/>
      <c r="L50" s="249"/>
      <c r="M50" s="250"/>
      <c r="N50" s="98" t="e">
        <f t="shared" si="0"/>
        <v>#DIV/0!</v>
      </c>
      <c r="O50" s="317">
        <f>FŐLAP!$E$8</f>
        <v>0</v>
      </c>
      <c r="P50" s="316">
        <f>FŐLAP!$C$10</f>
        <v>0</v>
      </c>
      <c r="Q50" s="316" t="s">
        <v>562</v>
      </c>
      <c r="R50" s="316"/>
      <c r="S50" s="316"/>
    </row>
    <row r="51" spans="1:19" ht="50.1" hidden="1" customHeight="1" x14ac:dyDescent="0.25">
      <c r="A51" s="101" t="s">
        <v>165</v>
      </c>
      <c r="B51" s="337"/>
      <c r="C51" s="413"/>
      <c r="D51" s="244"/>
      <c r="E51" s="244"/>
      <c r="F51" s="244"/>
      <c r="G51" s="244"/>
      <c r="H51" s="434"/>
      <c r="I51" s="245"/>
      <c r="J51" s="245"/>
      <c r="K51" s="337"/>
      <c r="L51" s="249"/>
      <c r="M51" s="250"/>
      <c r="N51" s="98" t="e">
        <f t="shared" si="0"/>
        <v>#DIV/0!</v>
      </c>
      <c r="O51" s="317">
        <f>FŐLAP!$E$8</f>
        <v>0</v>
      </c>
      <c r="P51" s="316">
        <f>FŐLAP!$C$10</f>
        <v>0</v>
      </c>
      <c r="Q51" s="316" t="s">
        <v>562</v>
      </c>
      <c r="R51" s="316"/>
      <c r="S51" s="316"/>
    </row>
    <row r="52" spans="1:19" ht="50.1" hidden="1" customHeight="1" x14ac:dyDescent="0.25">
      <c r="A52" s="100" t="s">
        <v>166</v>
      </c>
      <c r="B52" s="337"/>
      <c r="C52" s="413"/>
      <c r="D52" s="244"/>
      <c r="E52" s="244"/>
      <c r="F52" s="244"/>
      <c r="G52" s="244"/>
      <c r="H52" s="434"/>
      <c r="I52" s="245"/>
      <c r="J52" s="245"/>
      <c r="K52" s="337"/>
      <c r="L52" s="249"/>
      <c r="M52" s="250"/>
      <c r="N52" s="98" t="e">
        <f t="shared" si="0"/>
        <v>#DIV/0!</v>
      </c>
      <c r="O52" s="317">
        <f>FŐLAP!$E$8</f>
        <v>0</v>
      </c>
      <c r="P52" s="316">
        <f>FŐLAP!$C$10</f>
        <v>0</v>
      </c>
      <c r="Q52" s="316" t="s">
        <v>562</v>
      </c>
      <c r="R52" s="316"/>
      <c r="S52" s="316"/>
    </row>
    <row r="53" spans="1:19" ht="50.1" hidden="1" customHeight="1" x14ac:dyDescent="0.25">
      <c r="A53" s="100" t="s">
        <v>167</v>
      </c>
      <c r="B53" s="337"/>
      <c r="C53" s="413"/>
      <c r="D53" s="244"/>
      <c r="E53" s="244"/>
      <c r="F53" s="244"/>
      <c r="G53" s="244"/>
      <c r="H53" s="434"/>
      <c r="I53" s="245"/>
      <c r="J53" s="245"/>
      <c r="K53" s="337"/>
      <c r="L53" s="249"/>
      <c r="M53" s="250"/>
      <c r="N53" s="98" t="e">
        <f t="shared" si="0"/>
        <v>#DIV/0!</v>
      </c>
      <c r="O53" s="317">
        <f>FŐLAP!$E$8</f>
        <v>0</v>
      </c>
      <c r="P53" s="316">
        <f>FŐLAP!$C$10</f>
        <v>0</v>
      </c>
      <c r="Q53" s="316" t="s">
        <v>562</v>
      </c>
      <c r="R53" s="316"/>
      <c r="S53" s="316"/>
    </row>
    <row r="54" spans="1:19" ht="50.1" hidden="1" customHeight="1" x14ac:dyDescent="0.25">
      <c r="A54" s="101" t="s">
        <v>168</v>
      </c>
      <c r="B54" s="337"/>
      <c r="C54" s="413"/>
      <c r="D54" s="244"/>
      <c r="E54" s="244"/>
      <c r="F54" s="244"/>
      <c r="G54" s="244"/>
      <c r="H54" s="434"/>
      <c r="I54" s="245"/>
      <c r="J54" s="245"/>
      <c r="K54" s="337"/>
      <c r="L54" s="249"/>
      <c r="M54" s="250"/>
      <c r="N54" s="98" t="e">
        <f t="shared" si="0"/>
        <v>#DIV/0!</v>
      </c>
      <c r="O54" s="317">
        <f>FŐLAP!$E$8</f>
        <v>0</v>
      </c>
      <c r="P54" s="316">
        <f>FŐLAP!$C$10</f>
        <v>0</v>
      </c>
      <c r="Q54" s="316" t="s">
        <v>562</v>
      </c>
      <c r="R54" s="316"/>
      <c r="S54" s="316"/>
    </row>
    <row r="55" spans="1:19" ht="50.1" hidden="1" customHeight="1" x14ac:dyDescent="0.25">
      <c r="A55" s="100" t="s">
        <v>169</v>
      </c>
      <c r="B55" s="337"/>
      <c r="C55" s="413"/>
      <c r="D55" s="244"/>
      <c r="E55" s="244"/>
      <c r="F55" s="244"/>
      <c r="G55" s="244"/>
      <c r="H55" s="434"/>
      <c r="I55" s="245"/>
      <c r="J55" s="245"/>
      <c r="K55" s="337"/>
      <c r="L55" s="249"/>
      <c r="M55" s="250"/>
      <c r="N55" s="98" t="e">
        <f t="shared" si="0"/>
        <v>#DIV/0!</v>
      </c>
      <c r="O55" s="317">
        <f>FŐLAP!$E$8</f>
        <v>0</v>
      </c>
      <c r="P55" s="316">
        <f>FŐLAP!$C$10</f>
        <v>0</v>
      </c>
      <c r="Q55" s="316" t="s">
        <v>562</v>
      </c>
      <c r="R55" s="316"/>
      <c r="S55" s="316"/>
    </row>
    <row r="56" spans="1:19" ht="50.1" hidden="1" customHeight="1" x14ac:dyDescent="0.25">
      <c r="A56" s="100" t="s">
        <v>170</v>
      </c>
      <c r="B56" s="337"/>
      <c r="C56" s="413"/>
      <c r="D56" s="244"/>
      <c r="E56" s="244"/>
      <c r="F56" s="244"/>
      <c r="G56" s="244"/>
      <c r="H56" s="434"/>
      <c r="I56" s="245"/>
      <c r="J56" s="245"/>
      <c r="K56" s="337"/>
      <c r="L56" s="249"/>
      <c r="M56" s="250"/>
      <c r="N56" s="98" t="e">
        <f t="shared" si="0"/>
        <v>#DIV/0!</v>
      </c>
      <c r="O56" s="317">
        <f>FŐLAP!$E$8</f>
        <v>0</v>
      </c>
      <c r="P56" s="316">
        <f>FŐLAP!$C$10</f>
        <v>0</v>
      </c>
      <c r="Q56" s="316" t="s">
        <v>562</v>
      </c>
      <c r="R56" s="316"/>
      <c r="S56" s="316"/>
    </row>
    <row r="57" spans="1:19" ht="50.1" hidden="1" customHeight="1" x14ac:dyDescent="0.25">
      <c r="A57" s="101" t="s">
        <v>171</v>
      </c>
      <c r="B57" s="337"/>
      <c r="C57" s="413"/>
      <c r="D57" s="244"/>
      <c r="E57" s="244"/>
      <c r="F57" s="244"/>
      <c r="G57" s="244"/>
      <c r="H57" s="434"/>
      <c r="I57" s="245"/>
      <c r="J57" s="245"/>
      <c r="K57" s="337"/>
      <c r="L57" s="249"/>
      <c r="M57" s="250"/>
      <c r="N57" s="98" t="e">
        <f t="shared" si="0"/>
        <v>#DIV/0!</v>
      </c>
      <c r="O57" s="317">
        <f>FŐLAP!$E$8</f>
        <v>0</v>
      </c>
      <c r="P57" s="316">
        <f>FŐLAP!$C$10</f>
        <v>0</v>
      </c>
      <c r="Q57" s="316" t="s">
        <v>562</v>
      </c>
      <c r="R57" s="316"/>
      <c r="S57" s="316"/>
    </row>
    <row r="58" spans="1:19" ht="50.1" hidden="1" customHeight="1" x14ac:dyDescent="0.25">
      <c r="A58" s="100" t="s">
        <v>172</v>
      </c>
      <c r="B58" s="337"/>
      <c r="C58" s="413"/>
      <c r="D58" s="244"/>
      <c r="E58" s="244"/>
      <c r="F58" s="244"/>
      <c r="G58" s="244"/>
      <c r="H58" s="434"/>
      <c r="I58" s="245"/>
      <c r="J58" s="245"/>
      <c r="K58" s="337"/>
      <c r="L58" s="249"/>
      <c r="M58" s="250"/>
      <c r="N58" s="98" t="e">
        <f t="shared" si="0"/>
        <v>#DIV/0!</v>
      </c>
      <c r="O58" s="317">
        <f>FŐLAP!$E$8</f>
        <v>0</v>
      </c>
      <c r="P58" s="316">
        <f>FŐLAP!$C$10</f>
        <v>0</v>
      </c>
      <c r="Q58" s="316" t="s">
        <v>562</v>
      </c>
      <c r="R58" s="316"/>
      <c r="S58" s="316"/>
    </row>
    <row r="59" spans="1:19" ht="50.1" hidden="1" customHeight="1" collapsed="1" x14ac:dyDescent="0.25">
      <c r="A59" s="100" t="s">
        <v>173</v>
      </c>
      <c r="B59" s="337"/>
      <c r="C59" s="413"/>
      <c r="D59" s="244"/>
      <c r="E59" s="244"/>
      <c r="F59" s="244"/>
      <c r="G59" s="244"/>
      <c r="H59" s="434"/>
      <c r="I59" s="245"/>
      <c r="J59" s="245"/>
      <c r="K59" s="337"/>
      <c r="L59" s="249"/>
      <c r="M59" s="250"/>
      <c r="N59" s="98" t="e">
        <f t="shared" si="0"/>
        <v>#DIV/0!</v>
      </c>
      <c r="O59" s="317">
        <f>FŐLAP!$E$8</f>
        <v>0</v>
      </c>
      <c r="P59" s="316">
        <f>FŐLAP!$C$10</f>
        <v>0</v>
      </c>
      <c r="Q59" s="316" t="s">
        <v>562</v>
      </c>
      <c r="R59" s="316"/>
      <c r="S59" s="316"/>
    </row>
    <row r="60" spans="1:19" ht="50.1" hidden="1" customHeight="1" x14ac:dyDescent="0.25">
      <c r="A60" s="100" t="s">
        <v>174</v>
      </c>
      <c r="B60" s="337"/>
      <c r="C60" s="413"/>
      <c r="D60" s="244"/>
      <c r="E60" s="244"/>
      <c r="F60" s="244"/>
      <c r="G60" s="244"/>
      <c r="H60" s="434"/>
      <c r="I60" s="245"/>
      <c r="J60" s="245"/>
      <c r="K60" s="337"/>
      <c r="L60" s="249"/>
      <c r="M60" s="250"/>
      <c r="N60" s="98" t="e">
        <f t="shared" si="0"/>
        <v>#DIV/0!</v>
      </c>
      <c r="O60" s="317">
        <f>FŐLAP!$E$8</f>
        <v>0</v>
      </c>
      <c r="P60" s="316">
        <f>FŐLAP!$C$10</f>
        <v>0</v>
      </c>
      <c r="Q60" s="316" t="s">
        <v>562</v>
      </c>
      <c r="R60" s="316"/>
      <c r="S60" s="316"/>
    </row>
    <row r="61" spans="1:19" ht="50.1" hidden="1" customHeight="1" x14ac:dyDescent="0.25">
      <c r="A61" s="100" t="s">
        <v>175</v>
      </c>
      <c r="B61" s="337"/>
      <c r="C61" s="413"/>
      <c r="D61" s="244"/>
      <c r="E61" s="244"/>
      <c r="F61" s="244"/>
      <c r="G61" s="244"/>
      <c r="H61" s="434"/>
      <c r="I61" s="245"/>
      <c r="J61" s="245"/>
      <c r="K61" s="337"/>
      <c r="L61" s="249"/>
      <c r="M61" s="250"/>
      <c r="N61" s="98" t="e">
        <f t="shared" si="0"/>
        <v>#DIV/0!</v>
      </c>
      <c r="O61" s="317">
        <f>FŐLAP!$E$8</f>
        <v>0</v>
      </c>
      <c r="P61" s="316">
        <f>FŐLAP!$C$10</f>
        <v>0</v>
      </c>
      <c r="Q61" s="316" t="s">
        <v>562</v>
      </c>
      <c r="R61" s="316"/>
      <c r="S61" s="316"/>
    </row>
    <row r="62" spans="1:19" ht="50.1" hidden="1" customHeight="1" x14ac:dyDescent="0.25">
      <c r="A62" s="101" t="s">
        <v>176</v>
      </c>
      <c r="B62" s="337"/>
      <c r="C62" s="413"/>
      <c r="D62" s="244"/>
      <c r="E62" s="244"/>
      <c r="F62" s="244"/>
      <c r="G62" s="244"/>
      <c r="H62" s="434"/>
      <c r="I62" s="245"/>
      <c r="J62" s="245"/>
      <c r="K62" s="337"/>
      <c r="L62" s="249"/>
      <c r="M62" s="250"/>
      <c r="N62" s="98" t="e">
        <f t="shared" si="0"/>
        <v>#DIV/0!</v>
      </c>
      <c r="O62" s="317">
        <f>FŐLAP!$E$8</f>
        <v>0</v>
      </c>
      <c r="P62" s="316">
        <f>FŐLAP!$C$10</f>
        <v>0</v>
      </c>
      <c r="Q62" s="316" t="s">
        <v>562</v>
      </c>
      <c r="R62" s="316"/>
      <c r="S62" s="316"/>
    </row>
    <row r="63" spans="1:19" ht="50.1" hidden="1" customHeight="1" x14ac:dyDescent="0.25">
      <c r="A63" s="100" t="s">
        <v>177</v>
      </c>
      <c r="B63" s="337"/>
      <c r="C63" s="413"/>
      <c r="D63" s="244"/>
      <c r="E63" s="244"/>
      <c r="F63" s="244"/>
      <c r="G63" s="244"/>
      <c r="H63" s="434"/>
      <c r="I63" s="245"/>
      <c r="J63" s="245"/>
      <c r="K63" s="337"/>
      <c r="L63" s="249"/>
      <c r="M63" s="250"/>
      <c r="N63" s="98" t="e">
        <f t="shared" si="0"/>
        <v>#DIV/0!</v>
      </c>
      <c r="O63" s="317">
        <f>FŐLAP!$E$8</f>
        <v>0</v>
      </c>
      <c r="P63" s="316">
        <f>FŐLAP!$C$10</f>
        <v>0</v>
      </c>
      <c r="Q63" s="316" t="s">
        <v>562</v>
      </c>
      <c r="R63" s="316"/>
      <c r="S63" s="316"/>
    </row>
    <row r="64" spans="1:19" ht="50.1" hidden="1" customHeight="1" x14ac:dyDescent="0.25">
      <c r="A64" s="100" t="s">
        <v>178</v>
      </c>
      <c r="B64" s="337"/>
      <c r="C64" s="413"/>
      <c r="D64" s="244"/>
      <c r="E64" s="244"/>
      <c r="F64" s="244"/>
      <c r="G64" s="244"/>
      <c r="H64" s="434"/>
      <c r="I64" s="245"/>
      <c r="J64" s="245"/>
      <c r="K64" s="337"/>
      <c r="L64" s="249"/>
      <c r="M64" s="250"/>
      <c r="N64" s="98" t="e">
        <f t="shared" si="0"/>
        <v>#DIV/0!</v>
      </c>
      <c r="O64" s="317">
        <f>FŐLAP!$E$8</f>
        <v>0</v>
      </c>
      <c r="P64" s="316">
        <f>FŐLAP!$C$10</f>
        <v>0</v>
      </c>
      <c r="Q64" s="316" t="s">
        <v>562</v>
      </c>
      <c r="R64" s="316"/>
      <c r="S64" s="316"/>
    </row>
    <row r="65" spans="1:19" ht="50.1" hidden="1" customHeight="1" x14ac:dyDescent="0.25">
      <c r="A65" s="101" t="s">
        <v>179</v>
      </c>
      <c r="B65" s="337"/>
      <c r="C65" s="413"/>
      <c r="D65" s="244"/>
      <c r="E65" s="244"/>
      <c r="F65" s="244"/>
      <c r="G65" s="244"/>
      <c r="H65" s="434"/>
      <c r="I65" s="245"/>
      <c r="J65" s="245"/>
      <c r="K65" s="337"/>
      <c r="L65" s="249"/>
      <c r="M65" s="250"/>
      <c r="N65" s="98" t="e">
        <f t="shared" si="0"/>
        <v>#DIV/0!</v>
      </c>
      <c r="O65" s="317">
        <f>FŐLAP!$E$8</f>
        <v>0</v>
      </c>
      <c r="P65" s="316">
        <f>FŐLAP!$C$10</f>
        <v>0</v>
      </c>
      <c r="Q65" s="316" t="s">
        <v>562</v>
      </c>
      <c r="R65" s="316"/>
      <c r="S65" s="316"/>
    </row>
    <row r="66" spans="1:19" ht="50.1" hidden="1" customHeight="1" x14ac:dyDescent="0.25">
      <c r="A66" s="100" t="s">
        <v>180</v>
      </c>
      <c r="B66" s="337"/>
      <c r="C66" s="413"/>
      <c r="D66" s="244"/>
      <c r="E66" s="244"/>
      <c r="F66" s="244"/>
      <c r="G66" s="244"/>
      <c r="H66" s="434"/>
      <c r="I66" s="245"/>
      <c r="J66" s="245"/>
      <c r="K66" s="337"/>
      <c r="L66" s="249"/>
      <c r="M66" s="250"/>
      <c r="N66" s="98" t="e">
        <f t="shared" si="0"/>
        <v>#DIV/0!</v>
      </c>
      <c r="O66" s="317">
        <f>FŐLAP!$E$8</f>
        <v>0</v>
      </c>
      <c r="P66" s="316">
        <f>FŐLAP!$C$10</f>
        <v>0</v>
      </c>
      <c r="Q66" s="316" t="s">
        <v>562</v>
      </c>
      <c r="R66" s="316"/>
      <c r="S66" s="316"/>
    </row>
    <row r="67" spans="1:19" ht="50.1" hidden="1" customHeight="1" x14ac:dyDescent="0.25">
      <c r="A67" s="100" t="s">
        <v>181</v>
      </c>
      <c r="B67" s="337"/>
      <c r="C67" s="413"/>
      <c r="D67" s="244"/>
      <c r="E67" s="244"/>
      <c r="F67" s="244"/>
      <c r="G67" s="244"/>
      <c r="H67" s="434"/>
      <c r="I67" s="245"/>
      <c r="J67" s="245"/>
      <c r="K67" s="337"/>
      <c r="L67" s="249"/>
      <c r="M67" s="250"/>
      <c r="N67" s="98" t="e">
        <f t="shared" si="0"/>
        <v>#DIV/0!</v>
      </c>
      <c r="O67" s="317">
        <f>FŐLAP!$E$8</f>
        <v>0</v>
      </c>
      <c r="P67" s="316">
        <f>FŐLAP!$C$10</f>
        <v>0</v>
      </c>
      <c r="Q67" s="316" t="s">
        <v>562</v>
      </c>
      <c r="R67" s="316"/>
      <c r="S67" s="316"/>
    </row>
    <row r="68" spans="1:19" ht="50.1" hidden="1" customHeight="1" x14ac:dyDescent="0.25">
      <c r="A68" s="101" t="s">
        <v>182</v>
      </c>
      <c r="B68" s="337"/>
      <c r="C68" s="413"/>
      <c r="D68" s="244"/>
      <c r="E68" s="244"/>
      <c r="F68" s="244"/>
      <c r="G68" s="244"/>
      <c r="H68" s="434"/>
      <c r="I68" s="245"/>
      <c r="J68" s="245"/>
      <c r="K68" s="337"/>
      <c r="L68" s="249"/>
      <c r="M68" s="250"/>
      <c r="N68" s="98" t="e">
        <f t="shared" si="0"/>
        <v>#DIV/0!</v>
      </c>
      <c r="O68" s="317">
        <f>FŐLAP!$E$8</f>
        <v>0</v>
      </c>
      <c r="P68" s="316">
        <f>FŐLAP!$C$10</f>
        <v>0</v>
      </c>
      <c r="Q68" s="316" t="s">
        <v>562</v>
      </c>
      <c r="R68" s="316"/>
      <c r="S68" s="316"/>
    </row>
    <row r="69" spans="1:19" ht="50.1" hidden="1" customHeight="1" x14ac:dyDescent="0.25">
      <c r="A69" s="100" t="s">
        <v>183</v>
      </c>
      <c r="B69" s="337"/>
      <c r="C69" s="413"/>
      <c r="D69" s="244"/>
      <c r="E69" s="244"/>
      <c r="F69" s="244"/>
      <c r="G69" s="244"/>
      <c r="H69" s="434"/>
      <c r="I69" s="245"/>
      <c r="J69" s="245"/>
      <c r="K69" s="337"/>
      <c r="L69" s="249"/>
      <c r="M69" s="250"/>
      <c r="N69" s="98" t="e">
        <f t="shared" si="0"/>
        <v>#DIV/0!</v>
      </c>
      <c r="O69" s="317">
        <f>FŐLAP!$E$8</f>
        <v>0</v>
      </c>
      <c r="P69" s="316">
        <f>FŐLAP!$C$10</f>
        <v>0</v>
      </c>
      <c r="Q69" s="316" t="s">
        <v>562</v>
      </c>
      <c r="R69" s="316"/>
      <c r="S69" s="316"/>
    </row>
    <row r="70" spans="1:19" ht="50.1" hidden="1" customHeight="1" collapsed="1" x14ac:dyDescent="0.25">
      <c r="A70" s="100" t="s">
        <v>184</v>
      </c>
      <c r="B70" s="337"/>
      <c r="C70" s="413"/>
      <c r="D70" s="244"/>
      <c r="E70" s="244"/>
      <c r="F70" s="244"/>
      <c r="G70" s="244"/>
      <c r="H70" s="434"/>
      <c r="I70" s="245"/>
      <c r="J70" s="245"/>
      <c r="K70" s="337"/>
      <c r="L70" s="249"/>
      <c r="M70" s="250"/>
      <c r="N70" s="98" t="e">
        <f t="shared" si="0"/>
        <v>#DIV/0!</v>
      </c>
      <c r="O70" s="317">
        <f>FŐLAP!$E$8</f>
        <v>0</v>
      </c>
      <c r="P70" s="316">
        <f>FŐLAP!$C$10</f>
        <v>0</v>
      </c>
      <c r="Q70" s="316" t="s">
        <v>562</v>
      </c>
      <c r="R70" s="316"/>
      <c r="S70" s="316"/>
    </row>
    <row r="71" spans="1:19" ht="50.1" hidden="1" customHeight="1" x14ac:dyDescent="0.25">
      <c r="A71" s="101" t="s">
        <v>185</v>
      </c>
      <c r="B71" s="337"/>
      <c r="C71" s="413"/>
      <c r="D71" s="244"/>
      <c r="E71" s="244"/>
      <c r="F71" s="244"/>
      <c r="G71" s="244"/>
      <c r="H71" s="434"/>
      <c r="I71" s="245"/>
      <c r="J71" s="245"/>
      <c r="K71" s="337"/>
      <c r="L71" s="249"/>
      <c r="M71" s="250"/>
      <c r="N71" s="98" t="e">
        <f t="shared" si="0"/>
        <v>#DIV/0!</v>
      </c>
      <c r="O71" s="317">
        <f>FŐLAP!$E$8</f>
        <v>0</v>
      </c>
      <c r="P71" s="316">
        <f>FŐLAP!$C$10</f>
        <v>0</v>
      </c>
      <c r="Q71" s="316" t="s">
        <v>562</v>
      </c>
      <c r="R71" s="316"/>
      <c r="S71" s="316"/>
    </row>
    <row r="72" spans="1:19" ht="50.1" hidden="1" customHeight="1" x14ac:dyDescent="0.25">
      <c r="A72" s="100" t="s">
        <v>186</v>
      </c>
      <c r="B72" s="337"/>
      <c r="C72" s="413"/>
      <c r="D72" s="244"/>
      <c r="E72" s="244"/>
      <c r="F72" s="244"/>
      <c r="G72" s="244"/>
      <c r="H72" s="434"/>
      <c r="I72" s="245"/>
      <c r="J72" s="245"/>
      <c r="K72" s="337"/>
      <c r="L72" s="249"/>
      <c r="M72" s="250"/>
      <c r="N72" s="98" t="e">
        <f t="shared" si="0"/>
        <v>#DIV/0!</v>
      </c>
      <c r="O72" s="317">
        <f>FŐLAP!$E$8</f>
        <v>0</v>
      </c>
      <c r="P72" s="316">
        <f>FŐLAP!$C$10</f>
        <v>0</v>
      </c>
      <c r="Q72" s="316" t="s">
        <v>562</v>
      </c>
      <c r="R72" s="316"/>
      <c r="S72" s="316"/>
    </row>
    <row r="73" spans="1:19" ht="50.1" hidden="1" customHeight="1" x14ac:dyDescent="0.25">
      <c r="A73" s="100" t="s">
        <v>187</v>
      </c>
      <c r="B73" s="337"/>
      <c r="C73" s="413"/>
      <c r="D73" s="244"/>
      <c r="E73" s="244"/>
      <c r="F73" s="244"/>
      <c r="G73" s="244"/>
      <c r="H73" s="434"/>
      <c r="I73" s="245"/>
      <c r="J73" s="245"/>
      <c r="K73" s="337"/>
      <c r="L73" s="249"/>
      <c r="M73" s="250"/>
      <c r="N73" s="98" t="e">
        <f t="shared" si="0"/>
        <v>#DIV/0!</v>
      </c>
      <c r="O73" s="317">
        <f>FŐLAP!$E$8</f>
        <v>0</v>
      </c>
      <c r="P73" s="316">
        <f>FŐLAP!$C$10</f>
        <v>0</v>
      </c>
      <c r="Q73" s="316" t="s">
        <v>562</v>
      </c>
      <c r="R73" s="316"/>
      <c r="S73" s="316"/>
    </row>
    <row r="74" spans="1:19" ht="50.1" hidden="1" customHeight="1" x14ac:dyDescent="0.25">
      <c r="A74" s="101" t="s">
        <v>188</v>
      </c>
      <c r="B74" s="337"/>
      <c r="C74" s="413"/>
      <c r="D74" s="244"/>
      <c r="E74" s="244"/>
      <c r="F74" s="244"/>
      <c r="G74" s="244"/>
      <c r="H74" s="434"/>
      <c r="I74" s="245"/>
      <c r="J74" s="245"/>
      <c r="K74" s="337"/>
      <c r="L74" s="249"/>
      <c r="M74" s="250"/>
      <c r="N74" s="98" t="e">
        <f t="shared" ref="N74:N137" si="1">IF(M74&lt;0,0,1-(M74/L74))</f>
        <v>#DIV/0!</v>
      </c>
      <c r="O74" s="317">
        <f>FŐLAP!$E$8</f>
        <v>0</v>
      </c>
      <c r="P74" s="316">
        <f>FŐLAP!$C$10</f>
        <v>0</v>
      </c>
      <c r="Q74" s="316" t="s">
        <v>562</v>
      </c>
      <c r="R74" s="316"/>
      <c r="S74" s="316"/>
    </row>
    <row r="75" spans="1:19" ht="50.1" hidden="1" customHeight="1" x14ac:dyDescent="0.25">
      <c r="A75" s="100" t="s">
        <v>189</v>
      </c>
      <c r="B75" s="337"/>
      <c r="C75" s="413"/>
      <c r="D75" s="244"/>
      <c r="E75" s="244"/>
      <c r="F75" s="244"/>
      <c r="G75" s="244"/>
      <c r="H75" s="434"/>
      <c r="I75" s="245"/>
      <c r="J75" s="245"/>
      <c r="K75" s="337"/>
      <c r="L75" s="249"/>
      <c r="M75" s="250"/>
      <c r="N75" s="98" t="e">
        <f t="shared" si="1"/>
        <v>#DIV/0!</v>
      </c>
      <c r="O75" s="317">
        <f>FŐLAP!$E$8</f>
        <v>0</v>
      </c>
      <c r="P75" s="316">
        <f>FŐLAP!$C$10</f>
        <v>0</v>
      </c>
      <c r="Q75" s="316" t="s">
        <v>562</v>
      </c>
      <c r="R75" s="316"/>
      <c r="S75" s="316"/>
    </row>
    <row r="76" spans="1:19" ht="50.1" hidden="1" customHeight="1" x14ac:dyDescent="0.25">
      <c r="A76" s="100" t="s">
        <v>190</v>
      </c>
      <c r="B76" s="337"/>
      <c r="C76" s="413"/>
      <c r="D76" s="244"/>
      <c r="E76" s="244"/>
      <c r="F76" s="244"/>
      <c r="G76" s="244"/>
      <c r="H76" s="434"/>
      <c r="I76" s="245"/>
      <c r="J76" s="245"/>
      <c r="K76" s="337"/>
      <c r="L76" s="249"/>
      <c r="M76" s="250"/>
      <c r="N76" s="98" t="e">
        <f t="shared" si="1"/>
        <v>#DIV/0!</v>
      </c>
      <c r="O76" s="317">
        <f>FŐLAP!$E$8</f>
        <v>0</v>
      </c>
      <c r="P76" s="316">
        <f>FŐLAP!$C$10</f>
        <v>0</v>
      </c>
      <c r="Q76" s="316" t="s">
        <v>562</v>
      </c>
      <c r="R76" s="316"/>
      <c r="S76" s="316"/>
    </row>
    <row r="77" spans="1:19" ht="50.1" hidden="1" customHeight="1" x14ac:dyDescent="0.25">
      <c r="A77" s="100" t="s">
        <v>191</v>
      </c>
      <c r="B77" s="337"/>
      <c r="C77" s="413"/>
      <c r="D77" s="244"/>
      <c r="E77" s="244"/>
      <c r="F77" s="244"/>
      <c r="G77" s="244"/>
      <c r="H77" s="434"/>
      <c r="I77" s="245"/>
      <c r="J77" s="245"/>
      <c r="K77" s="337"/>
      <c r="L77" s="249"/>
      <c r="M77" s="250"/>
      <c r="N77" s="98" t="e">
        <f t="shared" si="1"/>
        <v>#DIV/0!</v>
      </c>
      <c r="O77" s="317">
        <f>FŐLAP!$E$8</f>
        <v>0</v>
      </c>
      <c r="P77" s="316">
        <f>FŐLAP!$C$10</f>
        <v>0</v>
      </c>
      <c r="Q77" s="316" t="s">
        <v>562</v>
      </c>
      <c r="R77" s="316"/>
      <c r="S77" s="316"/>
    </row>
    <row r="78" spans="1:19" ht="50.1" hidden="1" customHeight="1" x14ac:dyDescent="0.25">
      <c r="A78" s="100" t="s">
        <v>192</v>
      </c>
      <c r="B78" s="337"/>
      <c r="C78" s="413"/>
      <c r="D78" s="244"/>
      <c r="E78" s="244"/>
      <c r="F78" s="244"/>
      <c r="G78" s="244"/>
      <c r="H78" s="434"/>
      <c r="I78" s="245"/>
      <c r="J78" s="245"/>
      <c r="K78" s="337"/>
      <c r="L78" s="249"/>
      <c r="M78" s="250"/>
      <c r="N78" s="98" t="e">
        <f t="shared" si="1"/>
        <v>#DIV/0!</v>
      </c>
      <c r="O78" s="317">
        <f>FŐLAP!$E$8</f>
        <v>0</v>
      </c>
      <c r="P78" s="316">
        <f>FŐLAP!$C$10</f>
        <v>0</v>
      </c>
      <c r="Q78" s="316" t="s">
        <v>562</v>
      </c>
      <c r="R78" s="316"/>
      <c r="S78" s="316"/>
    </row>
    <row r="79" spans="1:19" ht="50.1" hidden="1" customHeight="1" x14ac:dyDescent="0.25">
      <c r="A79" s="101" t="s">
        <v>193</v>
      </c>
      <c r="B79" s="337"/>
      <c r="C79" s="413"/>
      <c r="D79" s="244"/>
      <c r="E79" s="244"/>
      <c r="F79" s="244"/>
      <c r="G79" s="244"/>
      <c r="H79" s="434"/>
      <c r="I79" s="245"/>
      <c r="J79" s="245"/>
      <c r="K79" s="337"/>
      <c r="L79" s="249"/>
      <c r="M79" s="250"/>
      <c r="N79" s="98" t="e">
        <f t="shared" si="1"/>
        <v>#DIV/0!</v>
      </c>
      <c r="O79" s="317">
        <f>FŐLAP!$E$8</f>
        <v>0</v>
      </c>
      <c r="P79" s="316">
        <f>FŐLAP!$C$10</f>
        <v>0</v>
      </c>
      <c r="Q79" s="316" t="s">
        <v>562</v>
      </c>
      <c r="R79" s="316"/>
      <c r="S79" s="316"/>
    </row>
    <row r="80" spans="1:19" ht="50.1" hidden="1" customHeight="1" x14ac:dyDescent="0.25">
      <c r="A80" s="100" t="s">
        <v>194</v>
      </c>
      <c r="B80" s="337"/>
      <c r="C80" s="413"/>
      <c r="D80" s="244"/>
      <c r="E80" s="244"/>
      <c r="F80" s="244"/>
      <c r="G80" s="244"/>
      <c r="H80" s="434"/>
      <c r="I80" s="245"/>
      <c r="J80" s="245"/>
      <c r="K80" s="337"/>
      <c r="L80" s="249"/>
      <c r="M80" s="250"/>
      <c r="N80" s="98" t="e">
        <f t="shared" si="1"/>
        <v>#DIV/0!</v>
      </c>
      <c r="O80" s="317">
        <f>FŐLAP!$E$8</f>
        <v>0</v>
      </c>
      <c r="P80" s="316">
        <f>FŐLAP!$C$10</f>
        <v>0</v>
      </c>
      <c r="Q80" s="316" t="s">
        <v>562</v>
      </c>
      <c r="R80" s="316"/>
      <c r="S80" s="316"/>
    </row>
    <row r="81" spans="1:19" ht="50.1" hidden="1" customHeight="1" collapsed="1" x14ac:dyDescent="0.25">
      <c r="A81" s="100" t="s">
        <v>195</v>
      </c>
      <c r="B81" s="337"/>
      <c r="C81" s="413"/>
      <c r="D81" s="244"/>
      <c r="E81" s="244"/>
      <c r="F81" s="244"/>
      <c r="G81" s="244"/>
      <c r="H81" s="434"/>
      <c r="I81" s="245"/>
      <c r="J81" s="245"/>
      <c r="K81" s="337"/>
      <c r="L81" s="249"/>
      <c r="M81" s="250"/>
      <c r="N81" s="98" t="e">
        <f t="shared" si="1"/>
        <v>#DIV/0!</v>
      </c>
      <c r="O81" s="317">
        <f>FŐLAP!$E$8</f>
        <v>0</v>
      </c>
      <c r="P81" s="316">
        <f>FŐLAP!$C$10</f>
        <v>0</v>
      </c>
      <c r="Q81" s="316" t="s">
        <v>562</v>
      </c>
      <c r="R81" s="316"/>
      <c r="S81" s="316"/>
    </row>
    <row r="82" spans="1:19" ht="50.1" hidden="1" customHeight="1" x14ac:dyDescent="0.25">
      <c r="A82" s="101" t="s">
        <v>196</v>
      </c>
      <c r="B82" s="337"/>
      <c r="C82" s="413"/>
      <c r="D82" s="244"/>
      <c r="E82" s="244"/>
      <c r="F82" s="244"/>
      <c r="G82" s="244"/>
      <c r="H82" s="434"/>
      <c r="I82" s="245"/>
      <c r="J82" s="245"/>
      <c r="K82" s="337"/>
      <c r="L82" s="249"/>
      <c r="M82" s="250"/>
      <c r="N82" s="98" t="e">
        <f t="shared" si="1"/>
        <v>#DIV/0!</v>
      </c>
      <c r="O82" s="317">
        <f>FŐLAP!$E$8</f>
        <v>0</v>
      </c>
      <c r="P82" s="316">
        <f>FŐLAP!$C$10</f>
        <v>0</v>
      </c>
      <c r="Q82" s="316" t="s">
        <v>562</v>
      </c>
      <c r="R82" s="316"/>
      <c r="S82" s="316"/>
    </row>
    <row r="83" spans="1:19" ht="50.1" hidden="1" customHeight="1" x14ac:dyDescent="0.25">
      <c r="A83" s="100" t="s">
        <v>197</v>
      </c>
      <c r="B83" s="337"/>
      <c r="C83" s="413"/>
      <c r="D83" s="244"/>
      <c r="E83" s="244"/>
      <c r="F83" s="244"/>
      <c r="G83" s="244"/>
      <c r="H83" s="434"/>
      <c r="I83" s="245"/>
      <c r="J83" s="245"/>
      <c r="K83" s="337"/>
      <c r="L83" s="249"/>
      <c r="M83" s="250"/>
      <c r="N83" s="98" t="e">
        <f t="shared" si="1"/>
        <v>#DIV/0!</v>
      </c>
      <c r="O83" s="317">
        <f>FŐLAP!$E$8</f>
        <v>0</v>
      </c>
      <c r="P83" s="316">
        <f>FŐLAP!$C$10</f>
        <v>0</v>
      </c>
      <c r="Q83" s="316" t="s">
        <v>562</v>
      </c>
      <c r="R83" s="316"/>
      <c r="S83" s="316"/>
    </row>
    <row r="84" spans="1:19" ht="50.1" hidden="1" customHeight="1" x14ac:dyDescent="0.25">
      <c r="A84" s="100" t="s">
        <v>198</v>
      </c>
      <c r="B84" s="337"/>
      <c r="C84" s="413"/>
      <c r="D84" s="244"/>
      <c r="E84" s="244"/>
      <c r="F84" s="244"/>
      <c r="G84" s="244"/>
      <c r="H84" s="434"/>
      <c r="I84" s="245"/>
      <c r="J84" s="245"/>
      <c r="K84" s="337"/>
      <c r="L84" s="249"/>
      <c r="M84" s="250"/>
      <c r="N84" s="98" t="e">
        <f t="shared" si="1"/>
        <v>#DIV/0!</v>
      </c>
      <c r="O84" s="317">
        <f>FŐLAP!$E$8</f>
        <v>0</v>
      </c>
      <c r="P84" s="316">
        <f>FŐLAP!$C$10</f>
        <v>0</v>
      </c>
      <c r="Q84" s="316" t="s">
        <v>562</v>
      </c>
      <c r="R84" s="316"/>
      <c r="S84" s="316"/>
    </row>
    <row r="85" spans="1:19" ht="50.1" hidden="1" customHeight="1" x14ac:dyDescent="0.25">
      <c r="A85" s="101" t="s">
        <v>199</v>
      </c>
      <c r="B85" s="337"/>
      <c r="C85" s="413"/>
      <c r="D85" s="244"/>
      <c r="E85" s="244"/>
      <c r="F85" s="244"/>
      <c r="G85" s="244"/>
      <c r="H85" s="434"/>
      <c r="I85" s="245"/>
      <c r="J85" s="245"/>
      <c r="K85" s="337"/>
      <c r="L85" s="249"/>
      <c r="M85" s="250"/>
      <c r="N85" s="98" t="e">
        <f t="shared" si="1"/>
        <v>#DIV/0!</v>
      </c>
      <c r="O85" s="317">
        <f>FŐLAP!$E$8</f>
        <v>0</v>
      </c>
      <c r="P85" s="316">
        <f>FŐLAP!$C$10</f>
        <v>0</v>
      </c>
      <c r="Q85" s="316" t="s">
        <v>562</v>
      </c>
      <c r="R85" s="316"/>
      <c r="S85" s="316"/>
    </row>
    <row r="86" spans="1:19" ht="50.1" hidden="1" customHeight="1" x14ac:dyDescent="0.25">
      <c r="A86" s="100" t="s">
        <v>200</v>
      </c>
      <c r="B86" s="337"/>
      <c r="C86" s="413"/>
      <c r="D86" s="244"/>
      <c r="E86" s="244"/>
      <c r="F86" s="244"/>
      <c r="G86" s="244"/>
      <c r="H86" s="434"/>
      <c r="I86" s="245"/>
      <c r="J86" s="245"/>
      <c r="K86" s="337"/>
      <c r="L86" s="249"/>
      <c r="M86" s="250"/>
      <c r="N86" s="98" t="e">
        <f t="shared" si="1"/>
        <v>#DIV/0!</v>
      </c>
      <c r="O86" s="317">
        <f>FŐLAP!$E$8</f>
        <v>0</v>
      </c>
      <c r="P86" s="316">
        <f>FŐLAP!$C$10</f>
        <v>0</v>
      </c>
      <c r="Q86" s="316" t="s">
        <v>562</v>
      </c>
      <c r="R86" s="316"/>
      <c r="S86" s="316"/>
    </row>
    <row r="87" spans="1:19" ht="50.1" hidden="1" customHeight="1" x14ac:dyDescent="0.25">
      <c r="A87" s="100" t="s">
        <v>201</v>
      </c>
      <c r="B87" s="337"/>
      <c r="C87" s="413"/>
      <c r="D87" s="244"/>
      <c r="E87" s="244"/>
      <c r="F87" s="244"/>
      <c r="G87" s="244"/>
      <c r="H87" s="434"/>
      <c r="I87" s="245"/>
      <c r="J87" s="245"/>
      <c r="K87" s="337"/>
      <c r="L87" s="249"/>
      <c r="M87" s="250"/>
      <c r="N87" s="98" t="e">
        <f t="shared" si="1"/>
        <v>#DIV/0!</v>
      </c>
      <c r="O87" s="317">
        <f>FŐLAP!$E$8</f>
        <v>0</v>
      </c>
      <c r="P87" s="316">
        <f>FŐLAP!$C$10</f>
        <v>0</v>
      </c>
      <c r="Q87" s="316" t="s">
        <v>562</v>
      </c>
      <c r="R87" s="316"/>
      <c r="S87" s="316"/>
    </row>
    <row r="88" spans="1:19" ht="50.1" hidden="1" customHeight="1" x14ac:dyDescent="0.25">
      <c r="A88" s="101" t="s">
        <v>202</v>
      </c>
      <c r="B88" s="337"/>
      <c r="C88" s="413"/>
      <c r="D88" s="244"/>
      <c r="E88" s="244"/>
      <c r="F88" s="244"/>
      <c r="G88" s="244"/>
      <c r="H88" s="434"/>
      <c r="I88" s="245"/>
      <c r="J88" s="245"/>
      <c r="K88" s="337"/>
      <c r="L88" s="249"/>
      <c r="M88" s="250"/>
      <c r="N88" s="98" t="e">
        <f t="shared" si="1"/>
        <v>#DIV/0!</v>
      </c>
      <c r="O88" s="317">
        <f>FŐLAP!$E$8</f>
        <v>0</v>
      </c>
      <c r="P88" s="316">
        <f>FŐLAP!$C$10</f>
        <v>0</v>
      </c>
      <c r="Q88" s="316" t="s">
        <v>562</v>
      </c>
      <c r="R88" s="316"/>
      <c r="S88" s="316"/>
    </row>
    <row r="89" spans="1:19" ht="50.1" hidden="1" customHeight="1" x14ac:dyDescent="0.25">
      <c r="A89" s="100" t="s">
        <v>203</v>
      </c>
      <c r="B89" s="337"/>
      <c r="C89" s="413"/>
      <c r="D89" s="244"/>
      <c r="E89" s="244"/>
      <c r="F89" s="244"/>
      <c r="G89" s="244"/>
      <c r="H89" s="434"/>
      <c r="I89" s="245"/>
      <c r="J89" s="245"/>
      <c r="K89" s="337"/>
      <c r="L89" s="249"/>
      <c r="M89" s="250"/>
      <c r="N89" s="98" t="e">
        <f t="shared" si="1"/>
        <v>#DIV/0!</v>
      </c>
      <c r="O89" s="317">
        <f>FŐLAP!$E$8</f>
        <v>0</v>
      </c>
      <c r="P89" s="316">
        <f>FŐLAP!$C$10</f>
        <v>0</v>
      </c>
      <c r="Q89" s="316" t="s">
        <v>562</v>
      </c>
      <c r="R89" s="316"/>
      <c r="S89" s="316"/>
    </row>
    <row r="90" spans="1:19" ht="50.1" hidden="1" customHeight="1" x14ac:dyDescent="0.25">
      <c r="A90" s="100" t="s">
        <v>204</v>
      </c>
      <c r="B90" s="337"/>
      <c r="C90" s="413"/>
      <c r="D90" s="244"/>
      <c r="E90" s="244"/>
      <c r="F90" s="244"/>
      <c r="G90" s="244"/>
      <c r="H90" s="434"/>
      <c r="I90" s="245"/>
      <c r="J90" s="245"/>
      <c r="K90" s="337"/>
      <c r="L90" s="249"/>
      <c r="M90" s="250"/>
      <c r="N90" s="98" t="e">
        <f t="shared" si="1"/>
        <v>#DIV/0!</v>
      </c>
      <c r="O90" s="317">
        <f>FŐLAP!$E$8</f>
        <v>0</v>
      </c>
      <c r="P90" s="316">
        <f>FŐLAP!$C$10</f>
        <v>0</v>
      </c>
      <c r="Q90" s="316" t="s">
        <v>562</v>
      </c>
      <c r="R90" s="316"/>
      <c r="S90" s="316"/>
    </row>
    <row r="91" spans="1:19" ht="50.1" hidden="1" customHeight="1" x14ac:dyDescent="0.25">
      <c r="A91" s="101" t="s">
        <v>205</v>
      </c>
      <c r="B91" s="337"/>
      <c r="C91" s="413"/>
      <c r="D91" s="244"/>
      <c r="E91" s="244"/>
      <c r="F91" s="244"/>
      <c r="G91" s="244"/>
      <c r="H91" s="434"/>
      <c r="I91" s="245"/>
      <c r="J91" s="245"/>
      <c r="K91" s="337"/>
      <c r="L91" s="249"/>
      <c r="M91" s="250"/>
      <c r="N91" s="98" t="e">
        <f t="shared" si="1"/>
        <v>#DIV/0!</v>
      </c>
      <c r="O91" s="317">
        <f>FŐLAP!$E$8</f>
        <v>0</v>
      </c>
      <c r="P91" s="316">
        <f>FŐLAP!$C$10</f>
        <v>0</v>
      </c>
      <c r="Q91" s="316" t="s">
        <v>562</v>
      </c>
      <c r="R91" s="316"/>
      <c r="S91" s="316"/>
    </row>
    <row r="92" spans="1:19" ht="50.1" hidden="1" customHeight="1" x14ac:dyDescent="0.25">
      <c r="A92" s="100" t="s">
        <v>206</v>
      </c>
      <c r="B92" s="337"/>
      <c r="C92" s="413"/>
      <c r="D92" s="244"/>
      <c r="E92" s="244"/>
      <c r="F92" s="244"/>
      <c r="G92" s="244"/>
      <c r="H92" s="434"/>
      <c r="I92" s="245"/>
      <c r="J92" s="245"/>
      <c r="K92" s="337"/>
      <c r="L92" s="249"/>
      <c r="M92" s="250"/>
      <c r="N92" s="98" t="e">
        <f t="shared" si="1"/>
        <v>#DIV/0!</v>
      </c>
      <c r="O92" s="317">
        <f>FŐLAP!$E$8</f>
        <v>0</v>
      </c>
      <c r="P92" s="316">
        <f>FŐLAP!$C$10</f>
        <v>0</v>
      </c>
      <c r="Q92" s="316" t="s">
        <v>562</v>
      </c>
      <c r="R92" s="316"/>
      <c r="S92" s="316"/>
    </row>
    <row r="93" spans="1:19" ht="50.1" hidden="1" customHeight="1" x14ac:dyDescent="0.25">
      <c r="A93" s="100" t="s">
        <v>207</v>
      </c>
      <c r="B93" s="337"/>
      <c r="C93" s="413"/>
      <c r="D93" s="244"/>
      <c r="E93" s="244"/>
      <c r="F93" s="244"/>
      <c r="G93" s="244"/>
      <c r="H93" s="434"/>
      <c r="I93" s="245"/>
      <c r="J93" s="245"/>
      <c r="K93" s="337"/>
      <c r="L93" s="249"/>
      <c r="M93" s="250"/>
      <c r="N93" s="98" t="e">
        <f t="shared" si="1"/>
        <v>#DIV/0!</v>
      </c>
      <c r="O93" s="317">
        <f>FŐLAP!$E$8</f>
        <v>0</v>
      </c>
      <c r="P93" s="316">
        <f>FŐLAP!$C$10</f>
        <v>0</v>
      </c>
      <c r="Q93" s="316" t="s">
        <v>562</v>
      </c>
      <c r="R93" s="316"/>
      <c r="S93" s="316"/>
    </row>
    <row r="94" spans="1:19" ht="50.1" hidden="1" customHeight="1" x14ac:dyDescent="0.25">
      <c r="A94" s="100" t="s">
        <v>208</v>
      </c>
      <c r="B94" s="337"/>
      <c r="C94" s="413"/>
      <c r="D94" s="244"/>
      <c r="E94" s="244"/>
      <c r="F94" s="244"/>
      <c r="G94" s="244"/>
      <c r="H94" s="434"/>
      <c r="I94" s="245"/>
      <c r="J94" s="245"/>
      <c r="K94" s="337"/>
      <c r="L94" s="249"/>
      <c r="M94" s="250"/>
      <c r="N94" s="98" t="e">
        <f t="shared" si="1"/>
        <v>#DIV/0!</v>
      </c>
      <c r="O94" s="317">
        <f>FŐLAP!$E$8</f>
        <v>0</v>
      </c>
      <c r="P94" s="316">
        <f>FŐLAP!$C$10</f>
        <v>0</v>
      </c>
      <c r="Q94" s="316" t="s">
        <v>562</v>
      </c>
      <c r="R94" s="316"/>
      <c r="S94" s="316"/>
    </row>
    <row r="95" spans="1:19" ht="50.1" hidden="1" customHeight="1" x14ac:dyDescent="0.25">
      <c r="A95" s="100" t="s">
        <v>209</v>
      </c>
      <c r="B95" s="337"/>
      <c r="C95" s="413"/>
      <c r="D95" s="244"/>
      <c r="E95" s="244"/>
      <c r="F95" s="244"/>
      <c r="G95" s="244"/>
      <c r="H95" s="434"/>
      <c r="I95" s="245"/>
      <c r="J95" s="245"/>
      <c r="K95" s="337"/>
      <c r="L95" s="249"/>
      <c r="M95" s="250"/>
      <c r="N95" s="98" t="e">
        <f t="shared" si="1"/>
        <v>#DIV/0!</v>
      </c>
      <c r="O95" s="317">
        <f>FŐLAP!$E$8</f>
        <v>0</v>
      </c>
      <c r="P95" s="316">
        <f>FŐLAP!$C$10</f>
        <v>0</v>
      </c>
      <c r="Q95" s="316" t="s">
        <v>562</v>
      </c>
      <c r="R95" s="316"/>
      <c r="S95" s="316"/>
    </row>
    <row r="96" spans="1:19" ht="50.1" hidden="1" customHeight="1" x14ac:dyDescent="0.25">
      <c r="A96" s="101" t="s">
        <v>210</v>
      </c>
      <c r="B96" s="337"/>
      <c r="C96" s="413"/>
      <c r="D96" s="244"/>
      <c r="E96" s="244"/>
      <c r="F96" s="244"/>
      <c r="G96" s="244"/>
      <c r="H96" s="434"/>
      <c r="I96" s="245"/>
      <c r="J96" s="245"/>
      <c r="K96" s="337"/>
      <c r="L96" s="249"/>
      <c r="M96" s="250"/>
      <c r="N96" s="98" t="e">
        <f t="shared" si="1"/>
        <v>#DIV/0!</v>
      </c>
      <c r="O96" s="317">
        <f>FŐLAP!$E$8</f>
        <v>0</v>
      </c>
      <c r="P96" s="316">
        <f>FŐLAP!$C$10</f>
        <v>0</v>
      </c>
      <c r="Q96" s="316" t="s">
        <v>562</v>
      </c>
      <c r="R96" s="316"/>
      <c r="S96" s="316"/>
    </row>
    <row r="97" spans="1:19" ht="50.1" hidden="1" customHeight="1" x14ac:dyDescent="0.25">
      <c r="A97" s="100" t="s">
        <v>211</v>
      </c>
      <c r="B97" s="337"/>
      <c r="C97" s="413"/>
      <c r="D97" s="244"/>
      <c r="E97" s="244"/>
      <c r="F97" s="244"/>
      <c r="G97" s="244"/>
      <c r="H97" s="434"/>
      <c r="I97" s="245"/>
      <c r="J97" s="245"/>
      <c r="K97" s="337"/>
      <c r="L97" s="249"/>
      <c r="M97" s="250"/>
      <c r="N97" s="98" t="e">
        <f t="shared" si="1"/>
        <v>#DIV/0!</v>
      </c>
      <c r="O97" s="317">
        <f>FŐLAP!$E$8</f>
        <v>0</v>
      </c>
      <c r="P97" s="316">
        <f>FŐLAP!$C$10</f>
        <v>0</v>
      </c>
      <c r="Q97" s="316" t="s">
        <v>562</v>
      </c>
      <c r="R97" s="316"/>
      <c r="S97" s="316"/>
    </row>
    <row r="98" spans="1:19" ht="50.1" hidden="1" customHeight="1" x14ac:dyDescent="0.25">
      <c r="A98" s="100" t="s">
        <v>212</v>
      </c>
      <c r="B98" s="337"/>
      <c r="C98" s="413"/>
      <c r="D98" s="244"/>
      <c r="E98" s="244"/>
      <c r="F98" s="244"/>
      <c r="G98" s="244"/>
      <c r="H98" s="434"/>
      <c r="I98" s="245"/>
      <c r="J98" s="245"/>
      <c r="K98" s="337"/>
      <c r="L98" s="249"/>
      <c r="M98" s="250"/>
      <c r="N98" s="98" t="e">
        <f t="shared" si="1"/>
        <v>#DIV/0!</v>
      </c>
      <c r="O98" s="317">
        <f>FŐLAP!$E$8</f>
        <v>0</v>
      </c>
      <c r="P98" s="316">
        <f>FŐLAP!$C$10</f>
        <v>0</v>
      </c>
      <c r="Q98" s="316" t="s">
        <v>562</v>
      </c>
      <c r="R98" s="316"/>
      <c r="S98" s="316"/>
    </row>
    <row r="99" spans="1:19" ht="50.1" hidden="1" customHeight="1" x14ac:dyDescent="0.25">
      <c r="A99" s="101" t="s">
        <v>213</v>
      </c>
      <c r="B99" s="337"/>
      <c r="C99" s="413"/>
      <c r="D99" s="244"/>
      <c r="E99" s="244"/>
      <c r="F99" s="244"/>
      <c r="G99" s="244"/>
      <c r="H99" s="434"/>
      <c r="I99" s="245"/>
      <c r="J99" s="245"/>
      <c r="K99" s="337"/>
      <c r="L99" s="249"/>
      <c r="M99" s="250"/>
      <c r="N99" s="98" t="e">
        <f t="shared" si="1"/>
        <v>#DIV/0!</v>
      </c>
      <c r="O99" s="317">
        <f>FŐLAP!$E$8</f>
        <v>0</v>
      </c>
      <c r="P99" s="316">
        <f>FŐLAP!$C$10</f>
        <v>0</v>
      </c>
      <c r="Q99" s="316" t="s">
        <v>562</v>
      </c>
      <c r="R99" s="316"/>
      <c r="S99" s="316"/>
    </row>
    <row r="100" spans="1:19" ht="50.1" hidden="1" customHeight="1" x14ac:dyDescent="0.25">
      <c r="A100" s="100" t="s">
        <v>214</v>
      </c>
      <c r="B100" s="337"/>
      <c r="C100" s="413"/>
      <c r="D100" s="244"/>
      <c r="E100" s="244"/>
      <c r="F100" s="244"/>
      <c r="G100" s="244"/>
      <c r="H100" s="434"/>
      <c r="I100" s="245"/>
      <c r="J100" s="245"/>
      <c r="K100" s="337"/>
      <c r="L100" s="249"/>
      <c r="M100" s="250"/>
      <c r="N100" s="98" t="e">
        <f t="shared" si="1"/>
        <v>#DIV/0!</v>
      </c>
      <c r="O100" s="317">
        <f>FŐLAP!$E$8</f>
        <v>0</v>
      </c>
      <c r="P100" s="316">
        <f>FŐLAP!$C$10</f>
        <v>0</v>
      </c>
      <c r="Q100" s="316" t="s">
        <v>562</v>
      </c>
      <c r="R100" s="316"/>
      <c r="S100" s="316"/>
    </row>
    <row r="101" spans="1:19" ht="50.1" hidden="1" customHeight="1" x14ac:dyDescent="0.25">
      <c r="A101" s="100" t="s">
        <v>215</v>
      </c>
      <c r="B101" s="337"/>
      <c r="C101" s="413"/>
      <c r="D101" s="244"/>
      <c r="E101" s="244"/>
      <c r="F101" s="244"/>
      <c r="G101" s="244"/>
      <c r="H101" s="434"/>
      <c r="I101" s="245"/>
      <c r="J101" s="245"/>
      <c r="K101" s="337"/>
      <c r="L101" s="249"/>
      <c r="M101" s="250"/>
      <c r="N101" s="98" t="e">
        <f t="shared" si="1"/>
        <v>#DIV/0!</v>
      </c>
      <c r="O101" s="317">
        <f>FŐLAP!$E$8</f>
        <v>0</v>
      </c>
      <c r="P101" s="316">
        <f>FŐLAP!$C$10</f>
        <v>0</v>
      </c>
      <c r="Q101" s="316" t="s">
        <v>562</v>
      </c>
      <c r="R101" s="316"/>
      <c r="S101" s="316"/>
    </row>
    <row r="102" spans="1:19" ht="50.1" hidden="1" customHeight="1" collapsed="1" x14ac:dyDescent="0.25">
      <c r="A102" s="101" t="s">
        <v>216</v>
      </c>
      <c r="B102" s="337"/>
      <c r="C102" s="413"/>
      <c r="D102" s="244"/>
      <c r="E102" s="244"/>
      <c r="F102" s="244"/>
      <c r="G102" s="244"/>
      <c r="H102" s="434"/>
      <c r="I102" s="245"/>
      <c r="J102" s="245"/>
      <c r="K102" s="337"/>
      <c r="L102" s="249"/>
      <c r="M102" s="250"/>
      <c r="N102" s="98" t="e">
        <f t="shared" si="1"/>
        <v>#DIV/0!</v>
      </c>
      <c r="O102" s="317">
        <f>FŐLAP!$E$8</f>
        <v>0</v>
      </c>
      <c r="P102" s="316">
        <f>FŐLAP!$C$10</f>
        <v>0</v>
      </c>
      <c r="Q102" s="316" t="s">
        <v>562</v>
      </c>
      <c r="R102" s="316"/>
      <c r="S102" s="316"/>
    </row>
    <row r="103" spans="1:19" ht="50.1" hidden="1" customHeight="1" x14ac:dyDescent="0.25">
      <c r="A103" s="100" t="s">
        <v>217</v>
      </c>
      <c r="B103" s="337"/>
      <c r="C103" s="413"/>
      <c r="D103" s="244"/>
      <c r="E103" s="244"/>
      <c r="F103" s="244"/>
      <c r="G103" s="244"/>
      <c r="H103" s="434"/>
      <c r="I103" s="245"/>
      <c r="J103" s="245"/>
      <c r="K103" s="337"/>
      <c r="L103" s="249"/>
      <c r="M103" s="250"/>
      <c r="N103" s="98" t="e">
        <f t="shared" si="1"/>
        <v>#DIV/0!</v>
      </c>
      <c r="O103" s="317">
        <f>FŐLAP!$E$8</f>
        <v>0</v>
      </c>
      <c r="P103" s="316">
        <f>FŐLAP!$C$10</f>
        <v>0</v>
      </c>
      <c r="Q103" s="316" t="s">
        <v>562</v>
      </c>
      <c r="R103" s="316"/>
      <c r="S103" s="316"/>
    </row>
    <row r="104" spans="1:19" ht="50.1" hidden="1" customHeight="1" x14ac:dyDescent="0.25">
      <c r="A104" s="100" t="s">
        <v>218</v>
      </c>
      <c r="B104" s="337"/>
      <c r="C104" s="413"/>
      <c r="D104" s="244"/>
      <c r="E104" s="244"/>
      <c r="F104" s="244"/>
      <c r="G104" s="244"/>
      <c r="H104" s="434"/>
      <c r="I104" s="245"/>
      <c r="J104" s="245"/>
      <c r="K104" s="337"/>
      <c r="L104" s="249"/>
      <c r="M104" s="250"/>
      <c r="N104" s="98" t="e">
        <f t="shared" si="1"/>
        <v>#DIV/0!</v>
      </c>
      <c r="O104" s="317">
        <f>FŐLAP!$E$8</f>
        <v>0</v>
      </c>
      <c r="P104" s="316">
        <f>FŐLAP!$C$10</f>
        <v>0</v>
      </c>
      <c r="Q104" s="316" t="s">
        <v>562</v>
      </c>
      <c r="R104" s="316"/>
      <c r="S104" s="316"/>
    </row>
    <row r="105" spans="1:19" ht="50.1" hidden="1" customHeight="1" x14ac:dyDescent="0.25">
      <c r="A105" s="101" t="s">
        <v>219</v>
      </c>
      <c r="B105" s="337"/>
      <c r="C105" s="413"/>
      <c r="D105" s="244"/>
      <c r="E105" s="244"/>
      <c r="F105" s="244"/>
      <c r="G105" s="244"/>
      <c r="H105" s="434"/>
      <c r="I105" s="245"/>
      <c r="J105" s="245"/>
      <c r="K105" s="337"/>
      <c r="L105" s="249"/>
      <c r="M105" s="250"/>
      <c r="N105" s="98" t="e">
        <f t="shared" si="1"/>
        <v>#DIV/0!</v>
      </c>
      <c r="O105" s="317">
        <f>FŐLAP!$E$8</f>
        <v>0</v>
      </c>
      <c r="P105" s="316">
        <f>FŐLAP!$C$10</f>
        <v>0</v>
      </c>
      <c r="Q105" s="316" t="s">
        <v>562</v>
      </c>
      <c r="R105" s="316"/>
      <c r="S105" s="316"/>
    </row>
    <row r="106" spans="1:19" ht="50.1" hidden="1" customHeight="1" x14ac:dyDescent="0.25">
      <c r="A106" s="100" t="s">
        <v>220</v>
      </c>
      <c r="B106" s="337"/>
      <c r="C106" s="413"/>
      <c r="D106" s="244"/>
      <c r="E106" s="244"/>
      <c r="F106" s="244"/>
      <c r="G106" s="244"/>
      <c r="H106" s="434"/>
      <c r="I106" s="245"/>
      <c r="J106" s="245"/>
      <c r="K106" s="337"/>
      <c r="L106" s="249"/>
      <c r="M106" s="250"/>
      <c r="N106" s="98" t="e">
        <f t="shared" si="1"/>
        <v>#DIV/0!</v>
      </c>
      <c r="O106" s="317">
        <f>FŐLAP!$E$8</f>
        <v>0</v>
      </c>
      <c r="P106" s="316">
        <f>FŐLAP!$C$10</f>
        <v>0</v>
      </c>
      <c r="Q106" s="316" t="s">
        <v>562</v>
      </c>
      <c r="R106" s="316"/>
      <c r="S106" s="316"/>
    </row>
    <row r="107" spans="1:19" ht="50.1" hidden="1" customHeight="1" x14ac:dyDescent="0.25">
      <c r="A107" s="100" t="s">
        <v>221</v>
      </c>
      <c r="B107" s="337"/>
      <c r="C107" s="413"/>
      <c r="D107" s="244"/>
      <c r="E107" s="244"/>
      <c r="F107" s="244"/>
      <c r="G107" s="244"/>
      <c r="H107" s="434"/>
      <c r="I107" s="245"/>
      <c r="J107" s="245"/>
      <c r="K107" s="337"/>
      <c r="L107" s="249"/>
      <c r="M107" s="250"/>
      <c r="N107" s="98" t="e">
        <f t="shared" si="1"/>
        <v>#DIV/0!</v>
      </c>
      <c r="O107" s="317">
        <f>FŐLAP!$E$8</f>
        <v>0</v>
      </c>
      <c r="P107" s="316">
        <f>FŐLAP!$C$10</f>
        <v>0</v>
      </c>
      <c r="Q107" s="316" t="s">
        <v>562</v>
      </c>
      <c r="R107" s="316"/>
      <c r="S107" s="316"/>
    </row>
    <row r="108" spans="1:19" ht="50.1" hidden="1" customHeight="1" x14ac:dyDescent="0.25">
      <c r="A108" s="101" t="s">
        <v>222</v>
      </c>
      <c r="B108" s="337"/>
      <c r="C108" s="413"/>
      <c r="D108" s="244"/>
      <c r="E108" s="244"/>
      <c r="F108" s="244"/>
      <c r="G108" s="244"/>
      <c r="H108" s="434"/>
      <c r="I108" s="245"/>
      <c r="J108" s="245"/>
      <c r="K108" s="337"/>
      <c r="L108" s="249"/>
      <c r="M108" s="250"/>
      <c r="N108" s="98" t="e">
        <f t="shared" si="1"/>
        <v>#DIV/0!</v>
      </c>
      <c r="O108" s="317">
        <f>FŐLAP!$E$8</f>
        <v>0</v>
      </c>
      <c r="P108" s="316">
        <f>FŐLAP!$C$10</f>
        <v>0</v>
      </c>
      <c r="Q108" s="316" t="s">
        <v>562</v>
      </c>
      <c r="R108" s="316"/>
      <c r="S108" s="316"/>
    </row>
    <row r="109" spans="1:19" ht="50.1" hidden="1" customHeight="1" x14ac:dyDescent="0.25">
      <c r="A109" s="100" t="s">
        <v>223</v>
      </c>
      <c r="B109" s="337"/>
      <c r="C109" s="413"/>
      <c r="D109" s="244"/>
      <c r="E109" s="244"/>
      <c r="F109" s="244"/>
      <c r="G109" s="244"/>
      <c r="H109" s="434"/>
      <c r="I109" s="245"/>
      <c r="J109" s="245"/>
      <c r="K109" s="337"/>
      <c r="L109" s="249"/>
      <c r="M109" s="250"/>
      <c r="N109" s="98" t="e">
        <f t="shared" si="1"/>
        <v>#DIV/0!</v>
      </c>
      <c r="O109" s="317">
        <f>FŐLAP!$E$8</f>
        <v>0</v>
      </c>
      <c r="P109" s="316">
        <f>FŐLAP!$C$10</f>
        <v>0</v>
      </c>
      <c r="Q109" s="316" t="s">
        <v>562</v>
      </c>
      <c r="R109" s="316"/>
      <c r="S109" s="316"/>
    </row>
    <row r="110" spans="1:19" ht="50.1" hidden="1" customHeight="1" x14ac:dyDescent="0.25">
      <c r="A110" s="100" t="s">
        <v>224</v>
      </c>
      <c r="B110" s="337"/>
      <c r="C110" s="413"/>
      <c r="D110" s="244"/>
      <c r="E110" s="244"/>
      <c r="F110" s="244"/>
      <c r="G110" s="244"/>
      <c r="H110" s="434"/>
      <c r="I110" s="245"/>
      <c r="J110" s="245"/>
      <c r="K110" s="337"/>
      <c r="L110" s="249"/>
      <c r="M110" s="250"/>
      <c r="N110" s="98" t="e">
        <f t="shared" si="1"/>
        <v>#DIV/0!</v>
      </c>
      <c r="O110" s="317">
        <f>FŐLAP!$E$8</f>
        <v>0</v>
      </c>
      <c r="P110" s="316">
        <f>FŐLAP!$C$10</f>
        <v>0</v>
      </c>
      <c r="Q110" s="316" t="s">
        <v>562</v>
      </c>
      <c r="R110" s="316"/>
      <c r="S110" s="316"/>
    </row>
    <row r="111" spans="1:19" ht="50.1" hidden="1" customHeight="1" x14ac:dyDescent="0.25">
      <c r="A111" s="100" t="s">
        <v>225</v>
      </c>
      <c r="B111" s="337"/>
      <c r="C111" s="413"/>
      <c r="D111" s="244"/>
      <c r="E111" s="244"/>
      <c r="F111" s="244"/>
      <c r="G111" s="244"/>
      <c r="H111" s="434"/>
      <c r="I111" s="245"/>
      <c r="J111" s="245"/>
      <c r="K111" s="337"/>
      <c r="L111" s="249"/>
      <c r="M111" s="250"/>
      <c r="N111" s="98" t="e">
        <f t="shared" si="1"/>
        <v>#DIV/0!</v>
      </c>
      <c r="O111" s="317">
        <f>FŐLAP!$E$8</f>
        <v>0</v>
      </c>
      <c r="P111" s="316">
        <f>FŐLAP!$C$10</f>
        <v>0</v>
      </c>
      <c r="Q111" s="316" t="s">
        <v>562</v>
      </c>
      <c r="R111" s="316"/>
      <c r="S111" s="316"/>
    </row>
    <row r="112" spans="1:19" ht="50.1" hidden="1" customHeight="1" x14ac:dyDescent="0.25">
      <c r="A112" s="100" t="s">
        <v>226</v>
      </c>
      <c r="B112" s="337"/>
      <c r="C112" s="413"/>
      <c r="D112" s="244"/>
      <c r="E112" s="244"/>
      <c r="F112" s="244"/>
      <c r="G112" s="244"/>
      <c r="H112" s="434"/>
      <c r="I112" s="245"/>
      <c r="J112" s="245"/>
      <c r="K112" s="337"/>
      <c r="L112" s="249"/>
      <c r="M112" s="250"/>
      <c r="N112" s="98" t="e">
        <f t="shared" si="1"/>
        <v>#DIV/0!</v>
      </c>
      <c r="O112" s="317">
        <f>FŐLAP!$E$8</f>
        <v>0</v>
      </c>
      <c r="P112" s="316">
        <f>FŐLAP!$C$10</f>
        <v>0</v>
      </c>
      <c r="Q112" s="316" t="s">
        <v>562</v>
      </c>
      <c r="R112" s="316"/>
      <c r="S112" s="316"/>
    </row>
    <row r="113" spans="1:19" ht="50.1" hidden="1" customHeight="1" x14ac:dyDescent="0.25">
      <c r="A113" s="101" t="s">
        <v>227</v>
      </c>
      <c r="B113" s="337"/>
      <c r="C113" s="413"/>
      <c r="D113" s="244"/>
      <c r="E113" s="244"/>
      <c r="F113" s="244"/>
      <c r="G113" s="244"/>
      <c r="H113" s="434"/>
      <c r="I113" s="245"/>
      <c r="J113" s="245"/>
      <c r="K113" s="337"/>
      <c r="L113" s="249"/>
      <c r="M113" s="250"/>
      <c r="N113" s="98" t="e">
        <f t="shared" si="1"/>
        <v>#DIV/0!</v>
      </c>
      <c r="O113" s="317">
        <f>FŐLAP!$E$8</f>
        <v>0</v>
      </c>
      <c r="P113" s="316">
        <f>FŐLAP!$C$10</f>
        <v>0</v>
      </c>
      <c r="Q113" s="316" t="s">
        <v>562</v>
      </c>
      <c r="R113" s="316"/>
      <c r="S113" s="316"/>
    </row>
    <row r="114" spans="1:19" ht="50.1" hidden="1" customHeight="1" x14ac:dyDescent="0.25">
      <c r="A114" s="100" t="s">
        <v>228</v>
      </c>
      <c r="B114" s="337"/>
      <c r="C114" s="413"/>
      <c r="D114" s="244"/>
      <c r="E114" s="244"/>
      <c r="F114" s="244"/>
      <c r="G114" s="244"/>
      <c r="H114" s="434"/>
      <c r="I114" s="245"/>
      <c r="J114" s="245"/>
      <c r="K114" s="337"/>
      <c r="L114" s="249"/>
      <c r="M114" s="250"/>
      <c r="N114" s="98" t="e">
        <f t="shared" si="1"/>
        <v>#DIV/0!</v>
      </c>
      <c r="O114" s="317">
        <f>FŐLAP!$E$8</f>
        <v>0</v>
      </c>
      <c r="P114" s="316">
        <f>FŐLAP!$C$10</f>
        <v>0</v>
      </c>
      <c r="Q114" s="316" t="s">
        <v>562</v>
      </c>
      <c r="R114" s="316"/>
      <c r="S114" s="316"/>
    </row>
    <row r="115" spans="1:19" ht="50.1" hidden="1" customHeight="1" x14ac:dyDescent="0.25">
      <c r="A115" s="100" t="s">
        <v>229</v>
      </c>
      <c r="B115" s="337"/>
      <c r="C115" s="413"/>
      <c r="D115" s="244"/>
      <c r="E115" s="244"/>
      <c r="F115" s="244"/>
      <c r="G115" s="244"/>
      <c r="H115" s="434"/>
      <c r="I115" s="245"/>
      <c r="J115" s="245"/>
      <c r="K115" s="337"/>
      <c r="L115" s="249"/>
      <c r="M115" s="250"/>
      <c r="N115" s="98" t="e">
        <f t="shared" si="1"/>
        <v>#DIV/0!</v>
      </c>
      <c r="O115" s="317">
        <f>FŐLAP!$E$8</f>
        <v>0</v>
      </c>
      <c r="P115" s="316">
        <f>FŐLAP!$C$10</f>
        <v>0</v>
      </c>
      <c r="Q115" s="316" t="s">
        <v>562</v>
      </c>
      <c r="R115" s="316"/>
      <c r="S115" s="316"/>
    </row>
    <row r="116" spans="1:19" ht="50.1" hidden="1" customHeight="1" x14ac:dyDescent="0.25">
      <c r="A116" s="101" t="s">
        <v>230</v>
      </c>
      <c r="B116" s="337"/>
      <c r="C116" s="413"/>
      <c r="D116" s="244"/>
      <c r="E116" s="244"/>
      <c r="F116" s="244"/>
      <c r="G116" s="244"/>
      <c r="H116" s="434"/>
      <c r="I116" s="245"/>
      <c r="J116" s="245"/>
      <c r="K116" s="337"/>
      <c r="L116" s="249"/>
      <c r="M116" s="250"/>
      <c r="N116" s="98" t="e">
        <f t="shared" si="1"/>
        <v>#DIV/0!</v>
      </c>
      <c r="O116" s="317">
        <f>FŐLAP!$E$8</f>
        <v>0</v>
      </c>
      <c r="P116" s="316">
        <f>FŐLAP!$C$10</f>
        <v>0</v>
      </c>
      <c r="Q116" s="316" t="s">
        <v>562</v>
      </c>
      <c r="R116" s="316"/>
      <c r="S116" s="316"/>
    </row>
    <row r="117" spans="1:19" ht="50.1" hidden="1" customHeight="1" x14ac:dyDescent="0.25">
      <c r="A117" s="100" t="s">
        <v>231</v>
      </c>
      <c r="B117" s="337"/>
      <c r="C117" s="413"/>
      <c r="D117" s="244"/>
      <c r="E117" s="244"/>
      <c r="F117" s="244"/>
      <c r="G117" s="244"/>
      <c r="H117" s="434"/>
      <c r="I117" s="245"/>
      <c r="J117" s="245"/>
      <c r="K117" s="337"/>
      <c r="L117" s="249"/>
      <c r="M117" s="250"/>
      <c r="N117" s="98" t="e">
        <f t="shared" si="1"/>
        <v>#DIV/0!</v>
      </c>
      <c r="O117" s="317">
        <f>FŐLAP!$E$8</f>
        <v>0</v>
      </c>
      <c r="P117" s="316">
        <f>FŐLAP!$C$10</f>
        <v>0</v>
      </c>
      <c r="Q117" s="316" t="s">
        <v>562</v>
      </c>
      <c r="R117" s="316"/>
      <c r="S117" s="316"/>
    </row>
    <row r="118" spans="1:19" ht="50.1" hidden="1" customHeight="1" x14ac:dyDescent="0.25">
      <c r="A118" s="100" t="s">
        <v>232</v>
      </c>
      <c r="B118" s="337"/>
      <c r="C118" s="413"/>
      <c r="D118" s="244"/>
      <c r="E118" s="244"/>
      <c r="F118" s="244"/>
      <c r="G118" s="244"/>
      <c r="H118" s="434"/>
      <c r="I118" s="245"/>
      <c r="J118" s="245"/>
      <c r="K118" s="337"/>
      <c r="L118" s="249"/>
      <c r="M118" s="250"/>
      <c r="N118" s="98" t="e">
        <f t="shared" si="1"/>
        <v>#DIV/0!</v>
      </c>
      <c r="O118" s="317">
        <f>FŐLAP!$E$8</f>
        <v>0</v>
      </c>
      <c r="P118" s="316">
        <f>FŐLAP!$C$10</f>
        <v>0</v>
      </c>
      <c r="Q118" s="316" t="s">
        <v>562</v>
      </c>
      <c r="R118" s="316"/>
      <c r="S118" s="316"/>
    </row>
    <row r="119" spans="1:19" ht="50.1" hidden="1" customHeight="1" x14ac:dyDescent="0.25">
      <c r="A119" s="101" t="s">
        <v>233</v>
      </c>
      <c r="B119" s="337"/>
      <c r="C119" s="413"/>
      <c r="D119" s="244"/>
      <c r="E119" s="244"/>
      <c r="F119" s="244"/>
      <c r="G119" s="244"/>
      <c r="H119" s="434"/>
      <c r="I119" s="245"/>
      <c r="J119" s="245"/>
      <c r="K119" s="337"/>
      <c r="L119" s="249"/>
      <c r="M119" s="250"/>
      <c r="N119" s="98" t="e">
        <f t="shared" si="1"/>
        <v>#DIV/0!</v>
      </c>
      <c r="O119" s="317">
        <f>FŐLAP!$E$8</f>
        <v>0</v>
      </c>
      <c r="P119" s="316">
        <f>FŐLAP!$C$10</f>
        <v>0</v>
      </c>
      <c r="Q119" s="316" t="s">
        <v>562</v>
      </c>
      <c r="R119" s="316"/>
      <c r="S119" s="316"/>
    </row>
    <row r="120" spans="1:19" ht="50.1" hidden="1" customHeight="1" x14ac:dyDescent="0.25">
      <c r="A120" s="100" t="s">
        <v>234</v>
      </c>
      <c r="B120" s="337"/>
      <c r="C120" s="413"/>
      <c r="D120" s="244"/>
      <c r="E120" s="244"/>
      <c r="F120" s="244"/>
      <c r="G120" s="244"/>
      <c r="H120" s="434"/>
      <c r="I120" s="245"/>
      <c r="J120" s="245"/>
      <c r="K120" s="337"/>
      <c r="L120" s="249"/>
      <c r="M120" s="250"/>
      <c r="N120" s="98" t="e">
        <f t="shared" si="1"/>
        <v>#DIV/0!</v>
      </c>
      <c r="O120" s="317">
        <f>FŐLAP!$E$8</f>
        <v>0</v>
      </c>
      <c r="P120" s="316">
        <f>FŐLAP!$C$10</f>
        <v>0</v>
      </c>
      <c r="Q120" s="316" t="s">
        <v>562</v>
      </c>
      <c r="R120" s="316"/>
      <c r="S120" s="316"/>
    </row>
    <row r="121" spans="1:19" ht="50.1" hidden="1" customHeight="1" x14ac:dyDescent="0.25">
      <c r="A121" s="100" t="s">
        <v>235</v>
      </c>
      <c r="B121" s="337"/>
      <c r="C121" s="413"/>
      <c r="D121" s="244"/>
      <c r="E121" s="244"/>
      <c r="F121" s="244"/>
      <c r="G121" s="244"/>
      <c r="H121" s="434"/>
      <c r="I121" s="245"/>
      <c r="J121" s="245"/>
      <c r="K121" s="337"/>
      <c r="L121" s="249"/>
      <c r="M121" s="250"/>
      <c r="N121" s="98" t="e">
        <f t="shared" si="1"/>
        <v>#DIV/0!</v>
      </c>
      <c r="O121" s="317">
        <f>FŐLAP!$E$8</f>
        <v>0</v>
      </c>
      <c r="P121" s="316">
        <f>FŐLAP!$C$10</f>
        <v>0</v>
      </c>
      <c r="Q121" s="316" t="s">
        <v>562</v>
      </c>
      <c r="R121" s="316"/>
      <c r="S121" s="316"/>
    </row>
    <row r="122" spans="1:19" ht="50.1" hidden="1" customHeight="1" x14ac:dyDescent="0.25">
      <c r="A122" s="101" t="s">
        <v>236</v>
      </c>
      <c r="B122" s="337"/>
      <c r="C122" s="413"/>
      <c r="D122" s="244"/>
      <c r="E122" s="244"/>
      <c r="F122" s="244"/>
      <c r="G122" s="244"/>
      <c r="H122" s="434"/>
      <c r="I122" s="245"/>
      <c r="J122" s="245"/>
      <c r="K122" s="337"/>
      <c r="L122" s="249"/>
      <c r="M122" s="250"/>
      <c r="N122" s="98" t="e">
        <f t="shared" si="1"/>
        <v>#DIV/0!</v>
      </c>
      <c r="O122" s="317">
        <f>FŐLAP!$E$8</f>
        <v>0</v>
      </c>
      <c r="P122" s="316">
        <f>FŐLAP!$C$10</f>
        <v>0</v>
      </c>
      <c r="Q122" s="316" t="s">
        <v>562</v>
      </c>
      <c r="R122" s="316"/>
      <c r="S122" s="316"/>
    </row>
    <row r="123" spans="1:19" ht="50.1" hidden="1" customHeight="1" collapsed="1" x14ac:dyDescent="0.25">
      <c r="A123" s="100" t="s">
        <v>237</v>
      </c>
      <c r="B123" s="337"/>
      <c r="C123" s="413"/>
      <c r="D123" s="244"/>
      <c r="E123" s="244"/>
      <c r="F123" s="244"/>
      <c r="G123" s="244"/>
      <c r="H123" s="434"/>
      <c r="I123" s="245"/>
      <c r="J123" s="245"/>
      <c r="K123" s="337"/>
      <c r="L123" s="249"/>
      <c r="M123" s="250"/>
      <c r="N123" s="98" t="e">
        <f t="shared" si="1"/>
        <v>#DIV/0!</v>
      </c>
      <c r="O123" s="317">
        <f>FŐLAP!$E$8</f>
        <v>0</v>
      </c>
      <c r="P123" s="316">
        <f>FŐLAP!$C$10</f>
        <v>0</v>
      </c>
      <c r="Q123" s="316" t="s">
        <v>562</v>
      </c>
      <c r="R123" s="316"/>
      <c r="S123" s="316"/>
    </row>
    <row r="124" spans="1:19" ht="50.1" hidden="1" customHeight="1" x14ac:dyDescent="0.25">
      <c r="A124" s="100" t="s">
        <v>238</v>
      </c>
      <c r="B124" s="337"/>
      <c r="C124" s="413"/>
      <c r="D124" s="244"/>
      <c r="E124" s="244"/>
      <c r="F124" s="244"/>
      <c r="G124" s="244"/>
      <c r="H124" s="434"/>
      <c r="I124" s="245"/>
      <c r="J124" s="245"/>
      <c r="K124" s="337"/>
      <c r="L124" s="249"/>
      <c r="M124" s="250"/>
      <c r="N124" s="98" t="e">
        <f t="shared" si="1"/>
        <v>#DIV/0!</v>
      </c>
      <c r="O124" s="317">
        <f>FŐLAP!$E$8</f>
        <v>0</v>
      </c>
      <c r="P124" s="316">
        <f>FŐLAP!$C$10</f>
        <v>0</v>
      </c>
      <c r="Q124" s="316" t="s">
        <v>562</v>
      </c>
      <c r="R124" s="316"/>
      <c r="S124" s="316"/>
    </row>
    <row r="125" spans="1:19" ht="50.1" hidden="1" customHeight="1" x14ac:dyDescent="0.25">
      <c r="A125" s="101" t="s">
        <v>239</v>
      </c>
      <c r="B125" s="337"/>
      <c r="C125" s="413"/>
      <c r="D125" s="244"/>
      <c r="E125" s="244"/>
      <c r="F125" s="244"/>
      <c r="G125" s="244"/>
      <c r="H125" s="434"/>
      <c r="I125" s="245"/>
      <c r="J125" s="245"/>
      <c r="K125" s="337"/>
      <c r="L125" s="249"/>
      <c r="M125" s="250"/>
      <c r="N125" s="98" t="e">
        <f t="shared" si="1"/>
        <v>#DIV/0!</v>
      </c>
      <c r="O125" s="317">
        <f>FŐLAP!$E$8</f>
        <v>0</v>
      </c>
      <c r="P125" s="316">
        <f>FŐLAP!$C$10</f>
        <v>0</v>
      </c>
      <c r="Q125" s="316" t="s">
        <v>562</v>
      </c>
      <c r="R125" s="316"/>
      <c r="S125" s="316"/>
    </row>
    <row r="126" spans="1:19" ht="50.1" hidden="1" customHeight="1" x14ac:dyDescent="0.25">
      <c r="A126" s="100" t="s">
        <v>240</v>
      </c>
      <c r="B126" s="337"/>
      <c r="C126" s="413"/>
      <c r="D126" s="244"/>
      <c r="E126" s="244"/>
      <c r="F126" s="244"/>
      <c r="G126" s="244"/>
      <c r="H126" s="434"/>
      <c r="I126" s="245"/>
      <c r="J126" s="245"/>
      <c r="K126" s="337"/>
      <c r="L126" s="249"/>
      <c r="M126" s="250"/>
      <c r="N126" s="98" t="e">
        <f t="shared" si="1"/>
        <v>#DIV/0!</v>
      </c>
      <c r="O126" s="317">
        <f>FŐLAP!$E$8</f>
        <v>0</v>
      </c>
      <c r="P126" s="316">
        <f>FŐLAP!$C$10</f>
        <v>0</v>
      </c>
      <c r="Q126" s="316" t="s">
        <v>562</v>
      </c>
      <c r="R126" s="316"/>
      <c r="S126" s="316"/>
    </row>
    <row r="127" spans="1:19" ht="50.1" hidden="1" customHeight="1" x14ac:dyDescent="0.25">
      <c r="A127" s="100" t="s">
        <v>241</v>
      </c>
      <c r="B127" s="337"/>
      <c r="C127" s="413"/>
      <c r="D127" s="244"/>
      <c r="E127" s="244"/>
      <c r="F127" s="244"/>
      <c r="G127" s="244"/>
      <c r="H127" s="434"/>
      <c r="I127" s="245"/>
      <c r="J127" s="245"/>
      <c r="K127" s="337"/>
      <c r="L127" s="249"/>
      <c r="M127" s="250"/>
      <c r="N127" s="98" t="e">
        <f t="shared" si="1"/>
        <v>#DIV/0!</v>
      </c>
      <c r="O127" s="317">
        <f>FŐLAP!$E$8</f>
        <v>0</v>
      </c>
      <c r="P127" s="316">
        <f>FŐLAP!$C$10</f>
        <v>0</v>
      </c>
      <c r="Q127" s="316" t="s">
        <v>562</v>
      </c>
      <c r="R127" s="316"/>
      <c r="S127" s="316"/>
    </row>
    <row r="128" spans="1:19" ht="50.1" hidden="1" customHeight="1" x14ac:dyDescent="0.25">
      <c r="A128" s="100" t="s">
        <v>242</v>
      </c>
      <c r="B128" s="337"/>
      <c r="C128" s="413"/>
      <c r="D128" s="244"/>
      <c r="E128" s="244"/>
      <c r="F128" s="244"/>
      <c r="G128" s="244"/>
      <c r="H128" s="434"/>
      <c r="I128" s="245"/>
      <c r="J128" s="245"/>
      <c r="K128" s="337"/>
      <c r="L128" s="249"/>
      <c r="M128" s="250"/>
      <c r="N128" s="98" t="e">
        <f t="shared" si="1"/>
        <v>#DIV/0!</v>
      </c>
      <c r="O128" s="317">
        <f>FŐLAP!$E$8</f>
        <v>0</v>
      </c>
      <c r="P128" s="316">
        <f>FŐLAP!$C$10</f>
        <v>0</v>
      </c>
      <c r="Q128" s="316" t="s">
        <v>562</v>
      </c>
      <c r="R128" s="316"/>
      <c r="S128" s="316"/>
    </row>
    <row r="129" spans="1:19" ht="50.1" hidden="1" customHeight="1" x14ac:dyDescent="0.25">
      <c r="A129" s="100" t="s">
        <v>243</v>
      </c>
      <c r="B129" s="337"/>
      <c r="C129" s="413"/>
      <c r="D129" s="244"/>
      <c r="E129" s="244"/>
      <c r="F129" s="244"/>
      <c r="G129" s="244"/>
      <c r="H129" s="434"/>
      <c r="I129" s="245"/>
      <c r="J129" s="245"/>
      <c r="K129" s="337"/>
      <c r="L129" s="249"/>
      <c r="M129" s="250"/>
      <c r="N129" s="98" t="e">
        <f t="shared" si="1"/>
        <v>#DIV/0!</v>
      </c>
      <c r="O129" s="317">
        <f>FŐLAP!$E$8</f>
        <v>0</v>
      </c>
      <c r="P129" s="316">
        <f>FŐLAP!$C$10</f>
        <v>0</v>
      </c>
      <c r="Q129" s="316" t="s">
        <v>562</v>
      </c>
      <c r="R129" s="316"/>
      <c r="S129" s="316"/>
    </row>
    <row r="130" spans="1:19" ht="50.1" hidden="1" customHeight="1" x14ac:dyDescent="0.25">
      <c r="A130" s="101" t="s">
        <v>244</v>
      </c>
      <c r="B130" s="337"/>
      <c r="C130" s="413"/>
      <c r="D130" s="244"/>
      <c r="E130" s="244"/>
      <c r="F130" s="244"/>
      <c r="G130" s="244"/>
      <c r="H130" s="434"/>
      <c r="I130" s="245"/>
      <c r="J130" s="245"/>
      <c r="K130" s="337"/>
      <c r="L130" s="249"/>
      <c r="M130" s="250"/>
      <c r="N130" s="98" t="e">
        <f t="shared" si="1"/>
        <v>#DIV/0!</v>
      </c>
      <c r="O130" s="317">
        <f>FŐLAP!$E$8</f>
        <v>0</v>
      </c>
      <c r="P130" s="316">
        <f>FŐLAP!$C$10</f>
        <v>0</v>
      </c>
      <c r="Q130" s="316" t="s">
        <v>562</v>
      </c>
      <c r="R130" s="316"/>
      <c r="S130" s="316"/>
    </row>
    <row r="131" spans="1:19" ht="50.1" hidden="1" customHeight="1" x14ac:dyDescent="0.25">
      <c r="A131" s="100" t="s">
        <v>245</v>
      </c>
      <c r="B131" s="337"/>
      <c r="C131" s="413"/>
      <c r="D131" s="244"/>
      <c r="E131" s="244"/>
      <c r="F131" s="244"/>
      <c r="G131" s="244"/>
      <c r="H131" s="434"/>
      <c r="I131" s="245"/>
      <c r="J131" s="245"/>
      <c r="K131" s="337"/>
      <c r="L131" s="249"/>
      <c r="M131" s="250"/>
      <c r="N131" s="98" t="e">
        <f t="shared" si="1"/>
        <v>#DIV/0!</v>
      </c>
      <c r="O131" s="317">
        <f>FŐLAP!$E$8</f>
        <v>0</v>
      </c>
      <c r="P131" s="316">
        <f>FŐLAP!$C$10</f>
        <v>0</v>
      </c>
      <c r="Q131" s="316" t="s">
        <v>562</v>
      </c>
      <c r="R131" s="316"/>
      <c r="S131" s="316"/>
    </row>
    <row r="132" spans="1:19" ht="50.1" hidden="1" customHeight="1" x14ac:dyDescent="0.25">
      <c r="A132" s="100" t="s">
        <v>246</v>
      </c>
      <c r="B132" s="337"/>
      <c r="C132" s="413"/>
      <c r="D132" s="244"/>
      <c r="E132" s="244"/>
      <c r="F132" s="244"/>
      <c r="G132" s="244"/>
      <c r="H132" s="434"/>
      <c r="I132" s="245"/>
      <c r="J132" s="245"/>
      <c r="K132" s="337"/>
      <c r="L132" s="249"/>
      <c r="M132" s="250"/>
      <c r="N132" s="98" t="e">
        <f t="shared" si="1"/>
        <v>#DIV/0!</v>
      </c>
      <c r="O132" s="317">
        <f>FŐLAP!$E$8</f>
        <v>0</v>
      </c>
      <c r="P132" s="316">
        <f>FŐLAP!$C$10</f>
        <v>0</v>
      </c>
      <c r="Q132" s="316" t="s">
        <v>562</v>
      </c>
      <c r="R132" s="316"/>
      <c r="S132" s="316"/>
    </row>
    <row r="133" spans="1:19" ht="50.1" hidden="1" customHeight="1" x14ac:dyDescent="0.25">
      <c r="A133" s="101" t="s">
        <v>247</v>
      </c>
      <c r="B133" s="337"/>
      <c r="C133" s="413"/>
      <c r="D133" s="244"/>
      <c r="E133" s="244"/>
      <c r="F133" s="244"/>
      <c r="G133" s="244"/>
      <c r="H133" s="434"/>
      <c r="I133" s="245"/>
      <c r="J133" s="245"/>
      <c r="K133" s="337"/>
      <c r="L133" s="249"/>
      <c r="M133" s="250"/>
      <c r="N133" s="98" t="e">
        <f t="shared" si="1"/>
        <v>#DIV/0!</v>
      </c>
      <c r="O133" s="317">
        <f>FŐLAP!$E$8</f>
        <v>0</v>
      </c>
      <c r="P133" s="316">
        <f>FŐLAP!$C$10</f>
        <v>0</v>
      </c>
      <c r="Q133" s="316" t="s">
        <v>562</v>
      </c>
      <c r="R133" s="316"/>
      <c r="S133" s="316"/>
    </row>
    <row r="134" spans="1:19" ht="50.1" hidden="1" customHeight="1" x14ac:dyDescent="0.25">
      <c r="A134" s="100" t="s">
        <v>248</v>
      </c>
      <c r="B134" s="337"/>
      <c r="C134" s="413"/>
      <c r="D134" s="244"/>
      <c r="E134" s="244"/>
      <c r="F134" s="244"/>
      <c r="G134" s="244"/>
      <c r="H134" s="434"/>
      <c r="I134" s="245"/>
      <c r="J134" s="245"/>
      <c r="K134" s="337"/>
      <c r="L134" s="249"/>
      <c r="M134" s="250"/>
      <c r="N134" s="98" t="e">
        <f t="shared" si="1"/>
        <v>#DIV/0!</v>
      </c>
      <c r="O134" s="317">
        <f>FŐLAP!$E$8</f>
        <v>0</v>
      </c>
      <c r="P134" s="316">
        <f>FŐLAP!$C$10</f>
        <v>0</v>
      </c>
      <c r="Q134" s="316" t="s">
        <v>562</v>
      </c>
      <c r="R134" s="316"/>
      <c r="S134" s="316"/>
    </row>
    <row r="135" spans="1:19" ht="50.1" hidden="1" customHeight="1" x14ac:dyDescent="0.25">
      <c r="A135" s="100" t="s">
        <v>249</v>
      </c>
      <c r="B135" s="337"/>
      <c r="C135" s="413"/>
      <c r="D135" s="244"/>
      <c r="E135" s="244"/>
      <c r="F135" s="244"/>
      <c r="G135" s="244"/>
      <c r="H135" s="434"/>
      <c r="I135" s="245"/>
      <c r="J135" s="245"/>
      <c r="K135" s="337"/>
      <c r="L135" s="249"/>
      <c r="M135" s="250"/>
      <c r="N135" s="98" t="e">
        <f t="shared" si="1"/>
        <v>#DIV/0!</v>
      </c>
      <c r="O135" s="317">
        <f>FŐLAP!$E$8</f>
        <v>0</v>
      </c>
      <c r="P135" s="316">
        <f>FŐLAP!$C$10</f>
        <v>0</v>
      </c>
      <c r="Q135" s="316" t="s">
        <v>562</v>
      </c>
      <c r="R135" s="316"/>
      <c r="S135" s="316"/>
    </row>
    <row r="136" spans="1:19" ht="50.1" hidden="1" customHeight="1" x14ac:dyDescent="0.25">
      <c r="A136" s="101" t="s">
        <v>250</v>
      </c>
      <c r="B136" s="337"/>
      <c r="C136" s="413"/>
      <c r="D136" s="244"/>
      <c r="E136" s="244"/>
      <c r="F136" s="244"/>
      <c r="G136" s="244"/>
      <c r="H136" s="434"/>
      <c r="I136" s="245"/>
      <c r="J136" s="245"/>
      <c r="K136" s="337"/>
      <c r="L136" s="249"/>
      <c r="M136" s="250"/>
      <c r="N136" s="98" t="e">
        <f t="shared" si="1"/>
        <v>#DIV/0!</v>
      </c>
      <c r="O136" s="317">
        <f>FŐLAP!$E$8</f>
        <v>0</v>
      </c>
      <c r="P136" s="316">
        <f>FŐLAP!$C$10</f>
        <v>0</v>
      </c>
      <c r="Q136" s="316" t="s">
        <v>562</v>
      </c>
      <c r="R136" s="316"/>
      <c r="S136" s="316"/>
    </row>
    <row r="137" spans="1:19" ht="50.1" hidden="1" customHeight="1" x14ac:dyDescent="0.25">
      <c r="A137" s="100" t="s">
        <v>251</v>
      </c>
      <c r="B137" s="337"/>
      <c r="C137" s="413"/>
      <c r="D137" s="244"/>
      <c r="E137" s="244"/>
      <c r="F137" s="244"/>
      <c r="G137" s="244"/>
      <c r="H137" s="434"/>
      <c r="I137" s="245"/>
      <c r="J137" s="245"/>
      <c r="K137" s="337"/>
      <c r="L137" s="249"/>
      <c r="M137" s="250"/>
      <c r="N137" s="98" t="e">
        <f t="shared" si="1"/>
        <v>#DIV/0!</v>
      </c>
      <c r="O137" s="317">
        <f>FŐLAP!$E$8</f>
        <v>0</v>
      </c>
      <c r="P137" s="316">
        <f>FŐLAP!$C$10</f>
        <v>0</v>
      </c>
      <c r="Q137" s="316" t="s">
        <v>562</v>
      </c>
      <c r="R137" s="316"/>
      <c r="S137" s="316"/>
    </row>
    <row r="138" spans="1:19" ht="50.1" hidden="1" customHeight="1" x14ac:dyDescent="0.25">
      <c r="A138" s="100" t="s">
        <v>252</v>
      </c>
      <c r="B138" s="337"/>
      <c r="C138" s="413"/>
      <c r="D138" s="244"/>
      <c r="E138" s="244"/>
      <c r="F138" s="244"/>
      <c r="G138" s="244"/>
      <c r="H138" s="434"/>
      <c r="I138" s="245"/>
      <c r="J138" s="245"/>
      <c r="K138" s="337"/>
      <c r="L138" s="249"/>
      <c r="M138" s="250"/>
      <c r="N138" s="98" t="e">
        <f t="shared" ref="N138:N201" si="2">IF(M138&lt;0,0,1-(M138/L138))</f>
        <v>#DIV/0!</v>
      </c>
      <c r="O138" s="317">
        <f>FŐLAP!$E$8</f>
        <v>0</v>
      </c>
      <c r="P138" s="316">
        <f>FŐLAP!$C$10</f>
        <v>0</v>
      </c>
      <c r="Q138" s="316" t="s">
        <v>562</v>
      </c>
      <c r="R138" s="316"/>
      <c r="S138" s="316"/>
    </row>
    <row r="139" spans="1:19" ht="50.1" hidden="1" customHeight="1" x14ac:dyDescent="0.25">
      <c r="A139" s="101" t="s">
        <v>253</v>
      </c>
      <c r="B139" s="337"/>
      <c r="C139" s="413"/>
      <c r="D139" s="244"/>
      <c r="E139" s="244"/>
      <c r="F139" s="244"/>
      <c r="G139" s="244"/>
      <c r="H139" s="434"/>
      <c r="I139" s="245"/>
      <c r="J139" s="245"/>
      <c r="K139" s="337"/>
      <c r="L139" s="249"/>
      <c r="M139" s="250"/>
      <c r="N139" s="98" t="e">
        <f t="shared" si="2"/>
        <v>#DIV/0!</v>
      </c>
      <c r="O139" s="317">
        <f>FŐLAP!$E$8</f>
        <v>0</v>
      </c>
      <c r="P139" s="316">
        <f>FŐLAP!$C$10</f>
        <v>0</v>
      </c>
      <c r="Q139" s="316" t="s">
        <v>562</v>
      </c>
      <c r="R139" s="316"/>
      <c r="S139" s="316"/>
    </row>
    <row r="140" spans="1:19" ht="50.1" hidden="1" customHeight="1" x14ac:dyDescent="0.25">
      <c r="A140" s="100" t="s">
        <v>254</v>
      </c>
      <c r="B140" s="337"/>
      <c r="C140" s="413"/>
      <c r="D140" s="244"/>
      <c r="E140" s="244"/>
      <c r="F140" s="244"/>
      <c r="G140" s="244"/>
      <c r="H140" s="434"/>
      <c r="I140" s="245"/>
      <c r="J140" s="245"/>
      <c r="K140" s="337"/>
      <c r="L140" s="249"/>
      <c r="M140" s="250"/>
      <c r="N140" s="98" t="e">
        <f t="shared" si="2"/>
        <v>#DIV/0!</v>
      </c>
      <c r="O140" s="317">
        <f>FŐLAP!$E$8</f>
        <v>0</v>
      </c>
      <c r="P140" s="316">
        <f>FŐLAP!$C$10</f>
        <v>0</v>
      </c>
      <c r="Q140" s="316" t="s">
        <v>562</v>
      </c>
      <c r="R140" s="316"/>
      <c r="S140" s="316"/>
    </row>
    <row r="141" spans="1:19" ht="50.1" hidden="1" customHeight="1" x14ac:dyDescent="0.25">
      <c r="A141" s="100" t="s">
        <v>255</v>
      </c>
      <c r="B141" s="337"/>
      <c r="C141" s="413"/>
      <c r="D141" s="244"/>
      <c r="E141" s="244"/>
      <c r="F141" s="244"/>
      <c r="G141" s="244"/>
      <c r="H141" s="434"/>
      <c r="I141" s="245"/>
      <c r="J141" s="245"/>
      <c r="K141" s="337"/>
      <c r="L141" s="249"/>
      <c r="M141" s="250"/>
      <c r="N141" s="98" t="e">
        <f t="shared" si="2"/>
        <v>#DIV/0!</v>
      </c>
      <c r="O141" s="317">
        <f>FŐLAP!$E$8</f>
        <v>0</v>
      </c>
      <c r="P141" s="316">
        <f>FŐLAP!$C$10</f>
        <v>0</v>
      </c>
      <c r="Q141" s="316" t="s">
        <v>562</v>
      </c>
      <c r="R141" s="316"/>
      <c r="S141" s="316"/>
    </row>
    <row r="142" spans="1:19" ht="50.1" hidden="1" customHeight="1" x14ac:dyDescent="0.25">
      <c r="A142" s="101" t="s">
        <v>256</v>
      </c>
      <c r="B142" s="337"/>
      <c r="C142" s="413"/>
      <c r="D142" s="244"/>
      <c r="E142" s="244"/>
      <c r="F142" s="244"/>
      <c r="G142" s="244"/>
      <c r="H142" s="434"/>
      <c r="I142" s="245"/>
      <c r="J142" s="245"/>
      <c r="K142" s="337"/>
      <c r="L142" s="249"/>
      <c r="M142" s="250"/>
      <c r="N142" s="98" t="e">
        <f t="shared" si="2"/>
        <v>#DIV/0!</v>
      </c>
      <c r="O142" s="317">
        <f>FŐLAP!$E$8</f>
        <v>0</v>
      </c>
      <c r="P142" s="316">
        <f>FŐLAP!$C$10</f>
        <v>0</v>
      </c>
      <c r="Q142" s="316" t="s">
        <v>562</v>
      </c>
      <c r="R142" s="316"/>
      <c r="S142" s="316"/>
    </row>
    <row r="143" spans="1:19" ht="50.1" hidden="1" customHeight="1" x14ac:dyDescent="0.25">
      <c r="A143" s="100" t="s">
        <v>257</v>
      </c>
      <c r="B143" s="337"/>
      <c r="C143" s="413"/>
      <c r="D143" s="244"/>
      <c r="E143" s="244"/>
      <c r="F143" s="244"/>
      <c r="G143" s="244"/>
      <c r="H143" s="434"/>
      <c r="I143" s="245"/>
      <c r="J143" s="245"/>
      <c r="K143" s="337"/>
      <c r="L143" s="249"/>
      <c r="M143" s="250"/>
      <c r="N143" s="98" t="e">
        <f t="shared" si="2"/>
        <v>#DIV/0!</v>
      </c>
      <c r="O143" s="317">
        <f>FŐLAP!$E$8</f>
        <v>0</v>
      </c>
      <c r="P143" s="316">
        <f>FŐLAP!$C$10</f>
        <v>0</v>
      </c>
      <c r="Q143" s="316" t="s">
        <v>562</v>
      </c>
      <c r="R143" s="316"/>
      <c r="S143" s="316"/>
    </row>
    <row r="144" spans="1:19" ht="50.1" hidden="1" customHeight="1" collapsed="1" x14ac:dyDescent="0.25">
      <c r="A144" s="100" t="s">
        <v>258</v>
      </c>
      <c r="B144" s="337"/>
      <c r="C144" s="413"/>
      <c r="D144" s="244"/>
      <c r="E144" s="244"/>
      <c r="F144" s="244"/>
      <c r="G144" s="244"/>
      <c r="H144" s="434"/>
      <c r="I144" s="245"/>
      <c r="J144" s="245"/>
      <c r="K144" s="337"/>
      <c r="L144" s="249"/>
      <c r="M144" s="250"/>
      <c r="N144" s="98" t="e">
        <f t="shared" si="2"/>
        <v>#DIV/0!</v>
      </c>
      <c r="O144" s="317">
        <f>FŐLAP!$E$8</f>
        <v>0</v>
      </c>
      <c r="P144" s="316">
        <f>FŐLAP!$C$10</f>
        <v>0</v>
      </c>
      <c r="Q144" s="316" t="s">
        <v>562</v>
      </c>
      <c r="R144" s="316"/>
      <c r="S144" s="316"/>
    </row>
    <row r="145" spans="1:19" ht="50.1" hidden="1" customHeight="1" x14ac:dyDescent="0.25">
      <c r="A145" s="100" t="s">
        <v>259</v>
      </c>
      <c r="B145" s="337"/>
      <c r="C145" s="413"/>
      <c r="D145" s="244"/>
      <c r="E145" s="244"/>
      <c r="F145" s="244"/>
      <c r="G145" s="244"/>
      <c r="H145" s="434"/>
      <c r="I145" s="245"/>
      <c r="J145" s="245"/>
      <c r="K145" s="337"/>
      <c r="L145" s="249"/>
      <c r="M145" s="250"/>
      <c r="N145" s="98" t="e">
        <f t="shared" si="2"/>
        <v>#DIV/0!</v>
      </c>
      <c r="O145" s="317">
        <f>FŐLAP!$E$8</f>
        <v>0</v>
      </c>
      <c r="P145" s="316">
        <f>FŐLAP!$C$10</f>
        <v>0</v>
      </c>
      <c r="Q145" s="316" t="s">
        <v>562</v>
      </c>
      <c r="R145" s="316"/>
      <c r="S145" s="316"/>
    </row>
    <row r="146" spans="1:19" ht="50.1" hidden="1" customHeight="1" x14ac:dyDescent="0.25">
      <c r="A146" s="100" t="s">
        <v>260</v>
      </c>
      <c r="B146" s="337"/>
      <c r="C146" s="413"/>
      <c r="D146" s="244"/>
      <c r="E146" s="244"/>
      <c r="F146" s="244"/>
      <c r="G146" s="244"/>
      <c r="H146" s="434"/>
      <c r="I146" s="245"/>
      <c r="J146" s="245"/>
      <c r="K146" s="337"/>
      <c r="L146" s="249"/>
      <c r="M146" s="250"/>
      <c r="N146" s="98" t="e">
        <f t="shared" si="2"/>
        <v>#DIV/0!</v>
      </c>
      <c r="O146" s="317">
        <f>FŐLAP!$E$8</f>
        <v>0</v>
      </c>
      <c r="P146" s="316">
        <f>FŐLAP!$C$10</f>
        <v>0</v>
      </c>
      <c r="Q146" s="316" t="s">
        <v>562</v>
      </c>
      <c r="R146" s="316"/>
      <c r="S146" s="316"/>
    </row>
    <row r="147" spans="1:19" ht="50.1" hidden="1" customHeight="1" x14ac:dyDescent="0.25">
      <c r="A147" s="101" t="s">
        <v>261</v>
      </c>
      <c r="B147" s="337"/>
      <c r="C147" s="413"/>
      <c r="D147" s="244"/>
      <c r="E147" s="244"/>
      <c r="F147" s="244"/>
      <c r="G147" s="244"/>
      <c r="H147" s="434"/>
      <c r="I147" s="245"/>
      <c r="J147" s="245"/>
      <c r="K147" s="337"/>
      <c r="L147" s="249"/>
      <c r="M147" s="250"/>
      <c r="N147" s="98" t="e">
        <f t="shared" si="2"/>
        <v>#DIV/0!</v>
      </c>
      <c r="O147" s="317">
        <f>FŐLAP!$E$8</f>
        <v>0</v>
      </c>
      <c r="P147" s="316">
        <f>FŐLAP!$C$10</f>
        <v>0</v>
      </c>
      <c r="Q147" s="316" t="s">
        <v>562</v>
      </c>
      <c r="R147" s="316"/>
      <c r="S147" s="316"/>
    </row>
    <row r="148" spans="1:19" ht="50.1" hidden="1" customHeight="1" x14ac:dyDescent="0.25">
      <c r="A148" s="100" t="s">
        <v>262</v>
      </c>
      <c r="B148" s="337"/>
      <c r="C148" s="413"/>
      <c r="D148" s="244"/>
      <c r="E148" s="244"/>
      <c r="F148" s="244"/>
      <c r="G148" s="244"/>
      <c r="H148" s="434"/>
      <c r="I148" s="245"/>
      <c r="J148" s="245"/>
      <c r="K148" s="337"/>
      <c r="L148" s="249"/>
      <c r="M148" s="250"/>
      <c r="N148" s="98" t="e">
        <f t="shared" si="2"/>
        <v>#DIV/0!</v>
      </c>
      <c r="O148" s="317">
        <f>FŐLAP!$E$8</f>
        <v>0</v>
      </c>
      <c r="P148" s="316">
        <f>FŐLAP!$C$10</f>
        <v>0</v>
      </c>
      <c r="Q148" s="316" t="s">
        <v>562</v>
      </c>
      <c r="R148" s="316"/>
      <c r="S148" s="316"/>
    </row>
    <row r="149" spans="1:19" ht="50.1" hidden="1" customHeight="1" x14ac:dyDescent="0.25">
      <c r="A149" s="100" t="s">
        <v>263</v>
      </c>
      <c r="B149" s="337"/>
      <c r="C149" s="413"/>
      <c r="D149" s="244"/>
      <c r="E149" s="244"/>
      <c r="F149" s="244"/>
      <c r="G149" s="244"/>
      <c r="H149" s="434"/>
      <c r="I149" s="245"/>
      <c r="J149" s="245"/>
      <c r="K149" s="337"/>
      <c r="L149" s="249"/>
      <c r="M149" s="250"/>
      <c r="N149" s="98" t="e">
        <f t="shared" si="2"/>
        <v>#DIV/0!</v>
      </c>
      <c r="O149" s="317">
        <f>FŐLAP!$E$8</f>
        <v>0</v>
      </c>
      <c r="P149" s="316">
        <f>FŐLAP!$C$10</f>
        <v>0</v>
      </c>
      <c r="Q149" s="316" t="s">
        <v>562</v>
      </c>
      <c r="R149" s="316"/>
      <c r="S149" s="316"/>
    </row>
    <row r="150" spans="1:19" ht="50.1" hidden="1" customHeight="1" x14ac:dyDescent="0.25">
      <c r="A150" s="101" t="s">
        <v>264</v>
      </c>
      <c r="B150" s="337"/>
      <c r="C150" s="413"/>
      <c r="D150" s="244"/>
      <c r="E150" s="244"/>
      <c r="F150" s="244"/>
      <c r="G150" s="244"/>
      <c r="H150" s="434"/>
      <c r="I150" s="245"/>
      <c r="J150" s="245"/>
      <c r="K150" s="337"/>
      <c r="L150" s="249"/>
      <c r="M150" s="250"/>
      <c r="N150" s="98" t="e">
        <f t="shared" si="2"/>
        <v>#DIV/0!</v>
      </c>
      <c r="O150" s="317">
        <f>FŐLAP!$E$8</f>
        <v>0</v>
      </c>
      <c r="P150" s="316">
        <f>FŐLAP!$C$10</f>
        <v>0</v>
      </c>
      <c r="Q150" s="316" t="s">
        <v>562</v>
      </c>
      <c r="R150" s="316"/>
      <c r="S150" s="316"/>
    </row>
    <row r="151" spans="1:19" ht="50.1" hidden="1" customHeight="1" x14ac:dyDescent="0.25">
      <c r="A151" s="100" t="s">
        <v>265</v>
      </c>
      <c r="B151" s="337"/>
      <c r="C151" s="413"/>
      <c r="D151" s="244"/>
      <c r="E151" s="244"/>
      <c r="F151" s="244"/>
      <c r="G151" s="244"/>
      <c r="H151" s="434"/>
      <c r="I151" s="245"/>
      <c r="J151" s="245"/>
      <c r="K151" s="337"/>
      <c r="L151" s="249"/>
      <c r="M151" s="250"/>
      <c r="N151" s="98" t="e">
        <f t="shared" si="2"/>
        <v>#DIV/0!</v>
      </c>
      <c r="O151" s="317">
        <f>FŐLAP!$E$8</f>
        <v>0</v>
      </c>
      <c r="P151" s="316">
        <f>FŐLAP!$C$10</f>
        <v>0</v>
      </c>
      <c r="Q151" s="316" t="s">
        <v>562</v>
      </c>
      <c r="R151" s="316"/>
      <c r="S151" s="316"/>
    </row>
    <row r="152" spans="1:19" ht="50.1" hidden="1" customHeight="1" x14ac:dyDescent="0.25">
      <c r="A152" s="100" t="s">
        <v>266</v>
      </c>
      <c r="B152" s="337"/>
      <c r="C152" s="413"/>
      <c r="D152" s="244"/>
      <c r="E152" s="244"/>
      <c r="F152" s="244"/>
      <c r="G152" s="244"/>
      <c r="H152" s="434"/>
      <c r="I152" s="245"/>
      <c r="J152" s="245"/>
      <c r="K152" s="337"/>
      <c r="L152" s="249"/>
      <c r="M152" s="250"/>
      <c r="N152" s="98" t="e">
        <f t="shared" si="2"/>
        <v>#DIV/0!</v>
      </c>
      <c r="O152" s="317">
        <f>FŐLAP!$E$8</f>
        <v>0</v>
      </c>
      <c r="P152" s="316">
        <f>FŐLAP!$C$10</f>
        <v>0</v>
      </c>
      <c r="Q152" s="316" t="s">
        <v>562</v>
      </c>
      <c r="R152" s="316"/>
      <c r="S152" s="316"/>
    </row>
    <row r="153" spans="1:19" ht="50.1" hidden="1" customHeight="1" x14ac:dyDescent="0.25">
      <c r="A153" s="101" t="s">
        <v>267</v>
      </c>
      <c r="B153" s="337"/>
      <c r="C153" s="413"/>
      <c r="D153" s="244"/>
      <c r="E153" s="244"/>
      <c r="F153" s="244"/>
      <c r="G153" s="244"/>
      <c r="H153" s="434"/>
      <c r="I153" s="245"/>
      <c r="J153" s="245"/>
      <c r="K153" s="337"/>
      <c r="L153" s="249"/>
      <c r="M153" s="250"/>
      <c r="N153" s="98" t="e">
        <f t="shared" si="2"/>
        <v>#DIV/0!</v>
      </c>
      <c r="O153" s="317">
        <f>FŐLAP!$E$8</f>
        <v>0</v>
      </c>
      <c r="P153" s="316">
        <f>FŐLAP!$C$10</f>
        <v>0</v>
      </c>
      <c r="Q153" s="316" t="s">
        <v>562</v>
      </c>
      <c r="R153" s="316"/>
      <c r="S153" s="316"/>
    </row>
    <row r="154" spans="1:19" ht="50.1" hidden="1" customHeight="1" x14ac:dyDescent="0.25">
      <c r="A154" s="100" t="s">
        <v>268</v>
      </c>
      <c r="B154" s="337"/>
      <c r="C154" s="413"/>
      <c r="D154" s="244"/>
      <c r="E154" s="244"/>
      <c r="F154" s="244"/>
      <c r="G154" s="244"/>
      <c r="H154" s="434"/>
      <c r="I154" s="245"/>
      <c r="J154" s="245"/>
      <c r="K154" s="337"/>
      <c r="L154" s="249"/>
      <c r="M154" s="250"/>
      <c r="N154" s="98" t="e">
        <f t="shared" si="2"/>
        <v>#DIV/0!</v>
      </c>
      <c r="O154" s="317">
        <f>FŐLAP!$E$8</f>
        <v>0</v>
      </c>
      <c r="P154" s="316">
        <f>FŐLAP!$C$10</f>
        <v>0</v>
      </c>
      <c r="Q154" s="316" t="s">
        <v>562</v>
      </c>
      <c r="R154" s="316"/>
      <c r="S154" s="316"/>
    </row>
    <row r="155" spans="1:19" ht="50.1" hidden="1" customHeight="1" x14ac:dyDescent="0.25">
      <c r="A155" s="100" t="s">
        <v>269</v>
      </c>
      <c r="B155" s="337"/>
      <c r="C155" s="413"/>
      <c r="D155" s="244"/>
      <c r="E155" s="244"/>
      <c r="F155" s="244"/>
      <c r="G155" s="244"/>
      <c r="H155" s="434"/>
      <c r="I155" s="245"/>
      <c r="J155" s="245"/>
      <c r="K155" s="337"/>
      <c r="L155" s="249"/>
      <c r="M155" s="250"/>
      <c r="N155" s="98" t="e">
        <f t="shared" si="2"/>
        <v>#DIV/0!</v>
      </c>
      <c r="O155" s="317">
        <f>FŐLAP!$E$8</f>
        <v>0</v>
      </c>
      <c r="P155" s="316">
        <f>FŐLAP!$C$10</f>
        <v>0</v>
      </c>
      <c r="Q155" s="316" t="s">
        <v>562</v>
      </c>
      <c r="R155" s="316"/>
      <c r="S155" s="316"/>
    </row>
    <row r="156" spans="1:19" ht="50.1" hidden="1" customHeight="1" x14ac:dyDescent="0.25">
      <c r="A156" s="101" t="s">
        <v>270</v>
      </c>
      <c r="B156" s="337"/>
      <c r="C156" s="413"/>
      <c r="D156" s="244"/>
      <c r="E156" s="244"/>
      <c r="F156" s="244"/>
      <c r="G156" s="244"/>
      <c r="H156" s="434"/>
      <c r="I156" s="245"/>
      <c r="J156" s="245"/>
      <c r="K156" s="337"/>
      <c r="L156" s="249"/>
      <c r="M156" s="250"/>
      <c r="N156" s="98" t="e">
        <f t="shared" si="2"/>
        <v>#DIV/0!</v>
      </c>
      <c r="O156" s="317">
        <f>FŐLAP!$E$8</f>
        <v>0</v>
      </c>
      <c r="P156" s="316">
        <f>FŐLAP!$C$10</f>
        <v>0</v>
      </c>
      <c r="Q156" s="316" t="s">
        <v>562</v>
      </c>
      <c r="R156" s="316"/>
      <c r="S156" s="316"/>
    </row>
    <row r="157" spans="1:19" ht="50.1" hidden="1" customHeight="1" x14ac:dyDescent="0.25">
      <c r="A157" s="100" t="s">
        <v>271</v>
      </c>
      <c r="B157" s="337"/>
      <c r="C157" s="413"/>
      <c r="D157" s="244"/>
      <c r="E157" s="244"/>
      <c r="F157" s="244"/>
      <c r="G157" s="244"/>
      <c r="H157" s="434"/>
      <c r="I157" s="245"/>
      <c r="J157" s="245"/>
      <c r="K157" s="337"/>
      <c r="L157" s="249"/>
      <c r="M157" s="250"/>
      <c r="N157" s="98" t="e">
        <f t="shared" si="2"/>
        <v>#DIV/0!</v>
      </c>
      <c r="O157" s="317">
        <f>FŐLAP!$E$8</f>
        <v>0</v>
      </c>
      <c r="P157" s="316">
        <f>FŐLAP!$C$10</f>
        <v>0</v>
      </c>
      <c r="Q157" s="316" t="s">
        <v>562</v>
      </c>
      <c r="R157" s="316"/>
      <c r="S157" s="316"/>
    </row>
    <row r="158" spans="1:19" ht="50.1" hidden="1" customHeight="1" x14ac:dyDescent="0.25">
      <c r="A158" s="100" t="s">
        <v>272</v>
      </c>
      <c r="B158" s="337"/>
      <c r="C158" s="413"/>
      <c r="D158" s="244"/>
      <c r="E158" s="244"/>
      <c r="F158" s="244"/>
      <c r="G158" s="244"/>
      <c r="H158" s="434"/>
      <c r="I158" s="245"/>
      <c r="J158" s="245"/>
      <c r="K158" s="337"/>
      <c r="L158" s="249"/>
      <c r="M158" s="250"/>
      <c r="N158" s="98" t="e">
        <f t="shared" si="2"/>
        <v>#DIV/0!</v>
      </c>
      <c r="O158" s="317">
        <f>FŐLAP!$E$8</f>
        <v>0</v>
      </c>
      <c r="P158" s="316">
        <f>FŐLAP!$C$10</f>
        <v>0</v>
      </c>
      <c r="Q158" s="316" t="s">
        <v>562</v>
      </c>
      <c r="R158" s="316"/>
      <c r="S158" s="316"/>
    </row>
    <row r="159" spans="1:19" ht="50.1" hidden="1" customHeight="1" x14ac:dyDescent="0.25">
      <c r="A159" s="101" t="s">
        <v>273</v>
      </c>
      <c r="B159" s="337"/>
      <c r="C159" s="413"/>
      <c r="D159" s="244"/>
      <c r="E159" s="244"/>
      <c r="F159" s="244"/>
      <c r="G159" s="244"/>
      <c r="H159" s="434"/>
      <c r="I159" s="245"/>
      <c r="J159" s="245"/>
      <c r="K159" s="337"/>
      <c r="L159" s="249"/>
      <c r="M159" s="250"/>
      <c r="N159" s="98" t="e">
        <f t="shared" si="2"/>
        <v>#DIV/0!</v>
      </c>
      <c r="O159" s="317">
        <f>FŐLAP!$E$8</f>
        <v>0</v>
      </c>
      <c r="P159" s="316">
        <f>FŐLAP!$C$10</f>
        <v>0</v>
      </c>
      <c r="Q159" s="316" t="s">
        <v>562</v>
      </c>
      <c r="R159" s="316"/>
      <c r="S159" s="316"/>
    </row>
    <row r="160" spans="1:19" ht="50.1" hidden="1" customHeight="1" x14ac:dyDescent="0.25">
      <c r="A160" s="100" t="s">
        <v>274</v>
      </c>
      <c r="B160" s="337"/>
      <c r="C160" s="413"/>
      <c r="D160" s="244"/>
      <c r="E160" s="244"/>
      <c r="F160" s="244"/>
      <c r="G160" s="244"/>
      <c r="H160" s="434"/>
      <c r="I160" s="245"/>
      <c r="J160" s="245"/>
      <c r="K160" s="337"/>
      <c r="L160" s="249"/>
      <c r="M160" s="250"/>
      <c r="N160" s="98" t="e">
        <f t="shared" si="2"/>
        <v>#DIV/0!</v>
      </c>
      <c r="O160" s="317">
        <f>FŐLAP!$E$8</f>
        <v>0</v>
      </c>
      <c r="P160" s="316">
        <f>FŐLAP!$C$10</f>
        <v>0</v>
      </c>
      <c r="Q160" s="316" t="s">
        <v>562</v>
      </c>
      <c r="R160" s="316"/>
      <c r="S160" s="316"/>
    </row>
    <row r="161" spans="1:19" ht="50.1" hidden="1" customHeight="1" x14ac:dyDescent="0.25">
      <c r="A161" s="100" t="s">
        <v>275</v>
      </c>
      <c r="B161" s="337"/>
      <c r="C161" s="413"/>
      <c r="D161" s="244"/>
      <c r="E161" s="244"/>
      <c r="F161" s="244"/>
      <c r="G161" s="244"/>
      <c r="H161" s="434"/>
      <c r="I161" s="245"/>
      <c r="J161" s="245"/>
      <c r="K161" s="337"/>
      <c r="L161" s="249"/>
      <c r="M161" s="250"/>
      <c r="N161" s="98" t="e">
        <f t="shared" si="2"/>
        <v>#DIV/0!</v>
      </c>
      <c r="O161" s="317">
        <f>FŐLAP!$E$8</f>
        <v>0</v>
      </c>
      <c r="P161" s="316">
        <f>FŐLAP!$C$10</f>
        <v>0</v>
      </c>
      <c r="Q161" s="316" t="s">
        <v>562</v>
      </c>
      <c r="R161" s="316"/>
      <c r="S161" s="316"/>
    </row>
    <row r="162" spans="1:19" ht="50.1" hidden="1" customHeight="1" x14ac:dyDescent="0.25">
      <c r="A162" s="100" t="s">
        <v>276</v>
      </c>
      <c r="B162" s="337"/>
      <c r="C162" s="413"/>
      <c r="D162" s="244"/>
      <c r="E162" s="244"/>
      <c r="F162" s="244"/>
      <c r="G162" s="244"/>
      <c r="H162" s="434"/>
      <c r="I162" s="245"/>
      <c r="J162" s="245"/>
      <c r="K162" s="337"/>
      <c r="L162" s="249"/>
      <c r="M162" s="250"/>
      <c r="N162" s="98" t="e">
        <f t="shared" si="2"/>
        <v>#DIV/0!</v>
      </c>
      <c r="O162" s="317">
        <f>FŐLAP!$E$8</f>
        <v>0</v>
      </c>
      <c r="P162" s="316">
        <f>FŐLAP!$C$10</f>
        <v>0</v>
      </c>
      <c r="Q162" s="316" t="s">
        <v>562</v>
      </c>
      <c r="R162" s="316"/>
      <c r="S162" s="316"/>
    </row>
    <row r="163" spans="1:19" ht="50.1" hidden="1" customHeight="1" x14ac:dyDescent="0.25">
      <c r="A163" s="100" t="s">
        <v>277</v>
      </c>
      <c r="B163" s="337"/>
      <c r="C163" s="413"/>
      <c r="D163" s="244"/>
      <c r="E163" s="244"/>
      <c r="F163" s="244"/>
      <c r="G163" s="244"/>
      <c r="H163" s="434"/>
      <c r="I163" s="245"/>
      <c r="J163" s="245"/>
      <c r="K163" s="337"/>
      <c r="L163" s="249"/>
      <c r="M163" s="250"/>
      <c r="N163" s="98" t="e">
        <f t="shared" si="2"/>
        <v>#DIV/0!</v>
      </c>
      <c r="O163" s="317">
        <f>FŐLAP!$E$8</f>
        <v>0</v>
      </c>
      <c r="P163" s="316">
        <f>FŐLAP!$C$10</f>
        <v>0</v>
      </c>
      <c r="Q163" s="316" t="s">
        <v>562</v>
      </c>
      <c r="R163" s="316"/>
      <c r="S163" s="316"/>
    </row>
    <row r="164" spans="1:19" ht="50.1" hidden="1" customHeight="1" x14ac:dyDescent="0.25">
      <c r="A164" s="101" t="s">
        <v>278</v>
      </c>
      <c r="B164" s="337"/>
      <c r="C164" s="413"/>
      <c r="D164" s="244"/>
      <c r="E164" s="244"/>
      <c r="F164" s="244"/>
      <c r="G164" s="244"/>
      <c r="H164" s="434"/>
      <c r="I164" s="245"/>
      <c r="J164" s="245"/>
      <c r="K164" s="337"/>
      <c r="L164" s="249"/>
      <c r="M164" s="250"/>
      <c r="N164" s="98" t="e">
        <f t="shared" si="2"/>
        <v>#DIV/0!</v>
      </c>
      <c r="O164" s="317">
        <f>FŐLAP!$E$8</f>
        <v>0</v>
      </c>
      <c r="P164" s="316">
        <f>FŐLAP!$C$10</f>
        <v>0</v>
      </c>
      <c r="Q164" s="316" t="s">
        <v>562</v>
      </c>
      <c r="R164" s="316"/>
      <c r="S164" s="316"/>
    </row>
    <row r="165" spans="1:19" ht="50.1" hidden="1" customHeight="1" collapsed="1" x14ac:dyDescent="0.25">
      <c r="A165" s="100" t="s">
        <v>279</v>
      </c>
      <c r="B165" s="337"/>
      <c r="C165" s="413"/>
      <c r="D165" s="244"/>
      <c r="E165" s="244"/>
      <c r="F165" s="244"/>
      <c r="G165" s="244"/>
      <c r="H165" s="434"/>
      <c r="I165" s="245"/>
      <c r="J165" s="245"/>
      <c r="K165" s="337"/>
      <c r="L165" s="249"/>
      <c r="M165" s="250"/>
      <c r="N165" s="98" t="e">
        <f t="shared" si="2"/>
        <v>#DIV/0!</v>
      </c>
      <c r="O165" s="317">
        <f>FŐLAP!$E$8</f>
        <v>0</v>
      </c>
      <c r="P165" s="316">
        <f>FŐLAP!$C$10</f>
        <v>0</v>
      </c>
      <c r="Q165" s="316" t="s">
        <v>562</v>
      </c>
      <c r="R165" s="316"/>
      <c r="S165" s="316"/>
    </row>
    <row r="166" spans="1:19" ht="50.1" hidden="1" customHeight="1" x14ac:dyDescent="0.25">
      <c r="A166" s="100" t="s">
        <v>280</v>
      </c>
      <c r="B166" s="337"/>
      <c r="C166" s="413"/>
      <c r="D166" s="244"/>
      <c r="E166" s="244"/>
      <c r="F166" s="244"/>
      <c r="G166" s="244"/>
      <c r="H166" s="434"/>
      <c r="I166" s="245"/>
      <c r="J166" s="245"/>
      <c r="K166" s="337"/>
      <c r="L166" s="249"/>
      <c r="M166" s="250"/>
      <c r="N166" s="98" t="e">
        <f t="shared" si="2"/>
        <v>#DIV/0!</v>
      </c>
      <c r="O166" s="317">
        <f>FŐLAP!$E$8</f>
        <v>0</v>
      </c>
      <c r="P166" s="316">
        <f>FŐLAP!$C$10</f>
        <v>0</v>
      </c>
      <c r="Q166" s="316" t="s">
        <v>562</v>
      </c>
      <c r="R166" s="316"/>
      <c r="S166" s="316"/>
    </row>
    <row r="167" spans="1:19" ht="50.1" hidden="1" customHeight="1" x14ac:dyDescent="0.25">
      <c r="A167" s="101" t="s">
        <v>281</v>
      </c>
      <c r="B167" s="337"/>
      <c r="C167" s="413"/>
      <c r="D167" s="244"/>
      <c r="E167" s="244"/>
      <c r="F167" s="244"/>
      <c r="G167" s="244"/>
      <c r="H167" s="434"/>
      <c r="I167" s="245"/>
      <c r="J167" s="245"/>
      <c r="K167" s="337"/>
      <c r="L167" s="249"/>
      <c r="M167" s="250"/>
      <c r="N167" s="98" t="e">
        <f t="shared" si="2"/>
        <v>#DIV/0!</v>
      </c>
      <c r="O167" s="317">
        <f>FŐLAP!$E$8</f>
        <v>0</v>
      </c>
      <c r="P167" s="316">
        <f>FŐLAP!$C$10</f>
        <v>0</v>
      </c>
      <c r="Q167" s="316" t="s">
        <v>562</v>
      </c>
      <c r="R167" s="316"/>
      <c r="S167" s="316"/>
    </row>
    <row r="168" spans="1:19" ht="50.1" hidden="1" customHeight="1" x14ac:dyDescent="0.25">
      <c r="A168" s="100" t="s">
        <v>282</v>
      </c>
      <c r="B168" s="337"/>
      <c r="C168" s="413"/>
      <c r="D168" s="244"/>
      <c r="E168" s="244"/>
      <c r="F168" s="244"/>
      <c r="G168" s="244"/>
      <c r="H168" s="434"/>
      <c r="I168" s="245"/>
      <c r="J168" s="245"/>
      <c r="K168" s="337"/>
      <c r="L168" s="249"/>
      <c r="M168" s="250"/>
      <c r="N168" s="98" t="e">
        <f t="shared" si="2"/>
        <v>#DIV/0!</v>
      </c>
      <c r="O168" s="317">
        <f>FŐLAP!$E$8</f>
        <v>0</v>
      </c>
      <c r="P168" s="316">
        <f>FŐLAP!$C$10</f>
        <v>0</v>
      </c>
      <c r="Q168" s="316" t="s">
        <v>562</v>
      </c>
      <c r="R168" s="316"/>
      <c r="S168" s="316"/>
    </row>
    <row r="169" spans="1:19" ht="50.1" hidden="1" customHeight="1" x14ac:dyDescent="0.25">
      <c r="A169" s="100" t="s">
        <v>283</v>
      </c>
      <c r="B169" s="337"/>
      <c r="C169" s="413"/>
      <c r="D169" s="244"/>
      <c r="E169" s="244"/>
      <c r="F169" s="244"/>
      <c r="G169" s="244"/>
      <c r="H169" s="434"/>
      <c r="I169" s="245"/>
      <c r="J169" s="245"/>
      <c r="K169" s="337"/>
      <c r="L169" s="249"/>
      <c r="M169" s="250"/>
      <c r="N169" s="98" t="e">
        <f t="shared" si="2"/>
        <v>#DIV/0!</v>
      </c>
      <c r="O169" s="317">
        <f>FŐLAP!$E$8</f>
        <v>0</v>
      </c>
      <c r="P169" s="316">
        <f>FŐLAP!$C$10</f>
        <v>0</v>
      </c>
      <c r="Q169" s="316" t="s">
        <v>562</v>
      </c>
      <c r="R169" s="316"/>
      <c r="S169" s="316"/>
    </row>
    <row r="170" spans="1:19" ht="50.1" hidden="1" customHeight="1" x14ac:dyDescent="0.25">
      <c r="A170" s="101" t="s">
        <v>284</v>
      </c>
      <c r="B170" s="337"/>
      <c r="C170" s="413"/>
      <c r="D170" s="244"/>
      <c r="E170" s="244"/>
      <c r="F170" s="244"/>
      <c r="G170" s="244"/>
      <c r="H170" s="434"/>
      <c r="I170" s="245"/>
      <c r="J170" s="245"/>
      <c r="K170" s="337"/>
      <c r="L170" s="249"/>
      <c r="M170" s="250"/>
      <c r="N170" s="98" t="e">
        <f t="shared" si="2"/>
        <v>#DIV/0!</v>
      </c>
      <c r="O170" s="317">
        <f>FŐLAP!$E$8</f>
        <v>0</v>
      </c>
      <c r="P170" s="316">
        <f>FŐLAP!$C$10</f>
        <v>0</v>
      </c>
      <c r="Q170" s="316" t="s">
        <v>562</v>
      </c>
      <c r="R170" s="316"/>
      <c r="S170" s="316"/>
    </row>
    <row r="171" spans="1:19" ht="50.1" hidden="1" customHeight="1" x14ac:dyDescent="0.25">
      <c r="A171" s="100" t="s">
        <v>285</v>
      </c>
      <c r="B171" s="337"/>
      <c r="C171" s="413"/>
      <c r="D171" s="244"/>
      <c r="E171" s="244"/>
      <c r="F171" s="244"/>
      <c r="G171" s="244"/>
      <c r="H171" s="434"/>
      <c r="I171" s="245"/>
      <c r="J171" s="245"/>
      <c r="K171" s="337"/>
      <c r="L171" s="249"/>
      <c r="M171" s="250"/>
      <c r="N171" s="98" t="e">
        <f t="shared" si="2"/>
        <v>#DIV/0!</v>
      </c>
      <c r="O171" s="317">
        <f>FŐLAP!$E$8</f>
        <v>0</v>
      </c>
      <c r="P171" s="316">
        <f>FŐLAP!$C$10</f>
        <v>0</v>
      </c>
      <c r="Q171" s="316" t="s">
        <v>562</v>
      </c>
      <c r="R171" s="316"/>
      <c r="S171" s="316"/>
    </row>
    <row r="172" spans="1:19" ht="50.1" hidden="1" customHeight="1" x14ac:dyDescent="0.25">
      <c r="A172" s="100" t="s">
        <v>286</v>
      </c>
      <c r="B172" s="337"/>
      <c r="C172" s="413"/>
      <c r="D172" s="244"/>
      <c r="E172" s="244"/>
      <c r="F172" s="244"/>
      <c r="G172" s="244"/>
      <c r="H172" s="434"/>
      <c r="I172" s="245"/>
      <c r="J172" s="245"/>
      <c r="K172" s="337"/>
      <c r="L172" s="249"/>
      <c r="M172" s="250"/>
      <c r="N172" s="98" t="e">
        <f t="shared" si="2"/>
        <v>#DIV/0!</v>
      </c>
      <c r="O172" s="317">
        <f>FŐLAP!$E$8</f>
        <v>0</v>
      </c>
      <c r="P172" s="316">
        <f>FŐLAP!$C$10</f>
        <v>0</v>
      </c>
      <c r="Q172" s="316" t="s">
        <v>562</v>
      </c>
      <c r="R172" s="316"/>
      <c r="S172" s="316"/>
    </row>
    <row r="173" spans="1:19" ht="50.1" hidden="1" customHeight="1" x14ac:dyDescent="0.25">
      <c r="A173" s="101" t="s">
        <v>287</v>
      </c>
      <c r="B173" s="337"/>
      <c r="C173" s="413"/>
      <c r="D173" s="244"/>
      <c r="E173" s="244"/>
      <c r="F173" s="244"/>
      <c r="G173" s="244"/>
      <c r="H173" s="434"/>
      <c r="I173" s="245"/>
      <c r="J173" s="245"/>
      <c r="K173" s="337"/>
      <c r="L173" s="249"/>
      <c r="M173" s="250"/>
      <c r="N173" s="98" t="e">
        <f t="shared" si="2"/>
        <v>#DIV/0!</v>
      </c>
      <c r="O173" s="317">
        <f>FŐLAP!$E$8</f>
        <v>0</v>
      </c>
      <c r="P173" s="316">
        <f>FŐLAP!$C$10</f>
        <v>0</v>
      </c>
      <c r="Q173" s="316" t="s">
        <v>562</v>
      </c>
      <c r="R173" s="316"/>
      <c r="S173" s="316"/>
    </row>
    <row r="174" spans="1:19" ht="50.1" hidden="1" customHeight="1" x14ac:dyDescent="0.25">
      <c r="A174" s="100" t="s">
        <v>288</v>
      </c>
      <c r="B174" s="337"/>
      <c r="C174" s="413"/>
      <c r="D174" s="244"/>
      <c r="E174" s="244"/>
      <c r="F174" s="244"/>
      <c r="G174" s="244"/>
      <c r="H174" s="434"/>
      <c r="I174" s="245"/>
      <c r="J174" s="245"/>
      <c r="K174" s="337"/>
      <c r="L174" s="249"/>
      <c r="M174" s="250"/>
      <c r="N174" s="98" t="e">
        <f t="shared" si="2"/>
        <v>#DIV/0!</v>
      </c>
      <c r="O174" s="317">
        <f>FŐLAP!$E$8</f>
        <v>0</v>
      </c>
      <c r="P174" s="316">
        <f>FŐLAP!$C$10</f>
        <v>0</v>
      </c>
      <c r="Q174" s="316" t="s">
        <v>562</v>
      </c>
      <c r="R174" s="316"/>
      <c r="S174" s="316"/>
    </row>
    <row r="175" spans="1:19" ht="50.1" hidden="1" customHeight="1" x14ac:dyDescent="0.25">
      <c r="A175" s="100" t="s">
        <v>289</v>
      </c>
      <c r="B175" s="337"/>
      <c r="C175" s="413"/>
      <c r="D175" s="244"/>
      <c r="E175" s="244"/>
      <c r="F175" s="244"/>
      <c r="G175" s="244"/>
      <c r="H175" s="434"/>
      <c r="I175" s="245"/>
      <c r="J175" s="245"/>
      <c r="K175" s="337"/>
      <c r="L175" s="249"/>
      <c r="M175" s="250"/>
      <c r="N175" s="98" t="e">
        <f t="shared" si="2"/>
        <v>#DIV/0!</v>
      </c>
      <c r="O175" s="317">
        <f>FŐLAP!$E$8</f>
        <v>0</v>
      </c>
      <c r="P175" s="316">
        <f>FŐLAP!$C$10</f>
        <v>0</v>
      </c>
      <c r="Q175" s="316" t="s">
        <v>562</v>
      </c>
      <c r="R175" s="316"/>
      <c r="S175" s="316"/>
    </row>
    <row r="176" spans="1:19" ht="50.1" hidden="1" customHeight="1" x14ac:dyDescent="0.25">
      <c r="A176" s="101" t="s">
        <v>290</v>
      </c>
      <c r="B176" s="337"/>
      <c r="C176" s="413"/>
      <c r="D176" s="244"/>
      <c r="E176" s="244"/>
      <c r="F176" s="244"/>
      <c r="G176" s="244"/>
      <c r="H176" s="434"/>
      <c r="I176" s="245"/>
      <c r="J176" s="245"/>
      <c r="K176" s="337"/>
      <c r="L176" s="249"/>
      <c r="M176" s="250"/>
      <c r="N176" s="98" t="e">
        <f t="shared" si="2"/>
        <v>#DIV/0!</v>
      </c>
      <c r="O176" s="317">
        <f>FŐLAP!$E$8</f>
        <v>0</v>
      </c>
      <c r="P176" s="316">
        <f>FŐLAP!$C$10</f>
        <v>0</v>
      </c>
      <c r="Q176" s="316" t="s">
        <v>562</v>
      </c>
      <c r="R176" s="316"/>
      <c r="S176" s="316"/>
    </row>
    <row r="177" spans="1:19" ht="50.1" hidden="1" customHeight="1" x14ac:dyDescent="0.25">
      <c r="A177" s="100" t="s">
        <v>291</v>
      </c>
      <c r="B177" s="337"/>
      <c r="C177" s="413"/>
      <c r="D177" s="244"/>
      <c r="E177" s="244"/>
      <c r="F177" s="244"/>
      <c r="G177" s="244"/>
      <c r="H177" s="434"/>
      <c r="I177" s="245"/>
      <c r="J177" s="245"/>
      <c r="K177" s="337"/>
      <c r="L177" s="249"/>
      <c r="M177" s="250"/>
      <c r="N177" s="98" t="e">
        <f t="shared" si="2"/>
        <v>#DIV/0!</v>
      </c>
      <c r="O177" s="317">
        <f>FŐLAP!$E$8</f>
        <v>0</v>
      </c>
      <c r="P177" s="316">
        <f>FŐLAP!$C$10</f>
        <v>0</v>
      </c>
      <c r="Q177" s="316" t="s">
        <v>562</v>
      </c>
      <c r="R177" s="316"/>
      <c r="S177" s="316"/>
    </row>
    <row r="178" spans="1:19" ht="50.1" hidden="1" customHeight="1" x14ac:dyDescent="0.25">
      <c r="A178" s="100" t="s">
        <v>292</v>
      </c>
      <c r="B178" s="337"/>
      <c r="C178" s="413"/>
      <c r="D178" s="244"/>
      <c r="E178" s="244"/>
      <c r="F178" s="244"/>
      <c r="G178" s="244"/>
      <c r="H178" s="434"/>
      <c r="I178" s="245"/>
      <c r="J178" s="245"/>
      <c r="K178" s="337"/>
      <c r="L178" s="249"/>
      <c r="M178" s="250"/>
      <c r="N178" s="98" t="e">
        <f t="shared" si="2"/>
        <v>#DIV/0!</v>
      </c>
      <c r="O178" s="317">
        <f>FŐLAP!$E$8</f>
        <v>0</v>
      </c>
      <c r="P178" s="316">
        <f>FŐLAP!$C$10</f>
        <v>0</v>
      </c>
      <c r="Q178" s="316" t="s">
        <v>562</v>
      </c>
      <c r="R178" s="316"/>
      <c r="S178" s="316"/>
    </row>
    <row r="179" spans="1:19" ht="50.1" hidden="1" customHeight="1" x14ac:dyDescent="0.25">
      <c r="A179" s="100" t="s">
        <v>293</v>
      </c>
      <c r="B179" s="337"/>
      <c r="C179" s="413"/>
      <c r="D179" s="244"/>
      <c r="E179" s="244"/>
      <c r="F179" s="244"/>
      <c r="G179" s="244"/>
      <c r="H179" s="434"/>
      <c r="I179" s="245"/>
      <c r="J179" s="245"/>
      <c r="K179" s="337"/>
      <c r="L179" s="249"/>
      <c r="M179" s="250"/>
      <c r="N179" s="98" t="e">
        <f t="shared" si="2"/>
        <v>#DIV/0!</v>
      </c>
      <c r="O179" s="317">
        <f>FŐLAP!$E$8</f>
        <v>0</v>
      </c>
      <c r="P179" s="316">
        <f>FŐLAP!$C$10</f>
        <v>0</v>
      </c>
      <c r="Q179" s="316" t="s">
        <v>562</v>
      </c>
      <c r="R179" s="316"/>
      <c r="S179" s="316"/>
    </row>
    <row r="180" spans="1:19" ht="50.1" hidden="1" customHeight="1" x14ac:dyDescent="0.25">
      <c r="A180" s="100" t="s">
        <v>294</v>
      </c>
      <c r="B180" s="337"/>
      <c r="C180" s="413"/>
      <c r="D180" s="244"/>
      <c r="E180" s="244"/>
      <c r="F180" s="244"/>
      <c r="G180" s="244"/>
      <c r="H180" s="434"/>
      <c r="I180" s="245"/>
      <c r="J180" s="245"/>
      <c r="K180" s="337"/>
      <c r="L180" s="249"/>
      <c r="M180" s="250"/>
      <c r="N180" s="98" t="e">
        <f t="shared" si="2"/>
        <v>#DIV/0!</v>
      </c>
      <c r="O180" s="317">
        <f>FŐLAP!$E$8</f>
        <v>0</v>
      </c>
      <c r="P180" s="316">
        <f>FŐLAP!$C$10</f>
        <v>0</v>
      </c>
      <c r="Q180" s="316" t="s">
        <v>562</v>
      </c>
      <c r="R180" s="316"/>
      <c r="S180" s="316"/>
    </row>
    <row r="181" spans="1:19" ht="50.1" hidden="1" customHeight="1" x14ac:dyDescent="0.25">
      <c r="A181" s="101" t="s">
        <v>295</v>
      </c>
      <c r="B181" s="337"/>
      <c r="C181" s="413"/>
      <c r="D181" s="244"/>
      <c r="E181" s="244"/>
      <c r="F181" s="244"/>
      <c r="G181" s="244"/>
      <c r="H181" s="434"/>
      <c r="I181" s="245"/>
      <c r="J181" s="245"/>
      <c r="K181" s="337"/>
      <c r="L181" s="249"/>
      <c r="M181" s="250"/>
      <c r="N181" s="98" t="e">
        <f t="shared" si="2"/>
        <v>#DIV/0!</v>
      </c>
      <c r="O181" s="317">
        <f>FŐLAP!$E$8</f>
        <v>0</v>
      </c>
      <c r="P181" s="316">
        <f>FŐLAP!$C$10</f>
        <v>0</v>
      </c>
      <c r="Q181" s="316" t="s">
        <v>562</v>
      </c>
      <c r="R181" s="316"/>
      <c r="S181" s="316"/>
    </row>
    <row r="182" spans="1:19" ht="50.1" hidden="1" customHeight="1" x14ac:dyDescent="0.25">
      <c r="A182" s="100" t="s">
        <v>296</v>
      </c>
      <c r="B182" s="337"/>
      <c r="C182" s="413"/>
      <c r="D182" s="244"/>
      <c r="E182" s="244"/>
      <c r="F182" s="244"/>
      <c r="G182" s="244"/>
      <c r="H182" s="434"/>
      <c r="I182" s="245"/>
      <c r="J182" s="245"/>
      <c r="K182" s="337"/>
      <c r="L182" s="249"/>
      <c r="M182" s="250"/>
      <c r="N182" s="98" t="e">
        <f t="shared" si="2"/>
        <v>#DIV/0!</v>
      </c>
      <c r="O182" s="317">
        <f>FŐLAP!$E$8</f>
        <v>0</v>
      </c>
      <c r="P182" s="316">
        <f>FŐLAP!$C$10</f>
        <v>0</v>
      </c>
      <c r="Q182" s="316" t="s">
        <v>562</v>
      </c>
      <c r="R182" s="316"/>
      <c r="S182" s="316"/>
    </row>
    <row r="183" spans="1:19" ht="50.1" hidden="1" customHeight="1" x14ac:dyDescent="0.25">
      <c r="A183" s="100" t="s">
        <v>297</v>
      </c>
      <c r="B183" s="337"/>
      <c r="C183" s="413"/>
      <c r="D183" s="244"/>
      <c r="E183" s="244"/>
      <c r="F183" s="244"/>
      <c r="G183" s="244"/>
      <c r="H183" s="434"/>
      <c r="I183" s="245"/>
      <c r="J183" s="245"/>
      <c r="K183" s="337"/>
      <c r="L183" s="249"/>
      <c r="M183" s="250"/>
      <c r="N183" s="98" t="e">
        <f t="shared" si="2"/>
        <v>#DIV/0!</v>
      </c>
      <c r="O183" s="317">
        <f>FŐLAP!$E$8</f>
        <v>0</v>
      </c>
      <c r="P183" s="316">
        <f>FŐLAP!$C$10</f>
        <v>0</v>
      </c>
      <c r="Q183" s="316" t="s">
        <v>562</v>
      </c>
      <c r="R183" s="316"/>
      <c r="S183" s="316"/>
    </row>
    <row r="184" spans="1:19" ht="50.1" hidden="1" customHeight="1" x14ac:dyDescent="0.25">
      <c r="A184" s="101" t="s">
        <v>298</v>
      </c>
      <c r="B184" s="337"/>
      <c r="C184" s="413"/>
      <c r="D184" s="244"/>
      <c r="E184" s="244"/>
      <c r="F184" s="244"/>
      <c r="G184" s="244"/>
      <c r="H184" s="434"/>
      <c r="I184" s="245"/>
      <c r="J184" s="245"/>
      <c r="K184" s="337"/>
      <c r="L184" s="249"/>
      <c r="M184" s="250"/>
      <c r="N184" s="98" t="e">
        <f t="shared" si="2"/>
        <v>#DIV/0!</v>
      </c>
      <c r="O184" s="317">
        <f>FŐLAP!$E$8</f>
        <v>0</v>
      </c>
      <c r="P184" s="316">
        <f>FŐLAP!$C$10</f>
        <v>0</v>
      </c>
      <c r="Q184" s="316" t="s">
        <v>562</v>
      </c>
      <c r="R184" s="316"/>
      <c r="S184" s="316"/>
    </row>
    <row r="185" spans="1:19" ht="50.1" hidden="1" customHeight="1" x14ac:dyDescent="0.25">
      <c r="A185" s="100" t="s">
        <v>299</v>
      </c>
      <c r="B185" s="337"/>
      <c r="C185" s="413"/>
      <c r="D185" s="244"/>
      <c r="E185" s="244"/>
      <c r="F185" s="244"/>
      <c r="G185" s="244"/>
      <c r="H185" s="434"/>
      <c r="I185" s="245"/>
      <c r="J185" s="245"/>
      <c r="K185" s="337"/>
      <c r="L185" s="249"/>
      <c r="M185" s="250"/>
      <c r="N185" s="98" t="e">
        <f t="shared" si="2"/>
        <v>#DIV/0!</v>
      </c>
      <c r="O185" s="317">
        <f>FŐLAP!$E$8</f>
        <v>0</v>
      </c>
      <c r="P185" s="316">
        <f>FŐLAP!$C$10</f>
        <v>0</v>
      </c>
      <c r="Q185" s="316" t="s">
        <v>562</v>
      </c>
      <c r="R185" s="316"/>
      <c r="S185" s="316"/>
    </row>
    <row r="186" spans="1:19" ht="50.1" hidden="1" customHeight="1" collapsed="1" x14ac:dyDescent="0.25">
      <c r="A186" s="100" t="s">
        <v>300</v>
      </c>
      <c r="B186" s="337"/>
      <c r="C186" s="413"/>
      <c r="D186" s="244"/>
      <c r="E186" s="244"/>
      <c r="F186" s="244"/>
      <c r="G186" s="244"/>
      <c r="H186" s="434"/>
      <c r="I186" s="245"/>
      <c r="J186" s="245"/>
      <c r="K186" s="337"/>
      <c r="L186" s="249"/>
      <c r="M186" s="250"/>
      <c r="N186" s="98" t="e">
        <f t="shared" si="2"/>
        <v>#DIV/0!</v>
      </c>
      <c r="O186" s="317">
        <f>FŐLAP!$E$8</f>
        <v>0</v>
      </c>
      <c r="P186" s="316">
        <f>FŐLAP!$C$10</f>
        <v>0</v>
      </c>
      <c r="Q186" s="316" t="s">
        <v>562</v>
      </c>
      <c r="R186" s="316"/>
      <c r="S186" s="316"/>
    </row>
    <row r="187" spans="1:19" ht="50.1" hidden="1" customHeight="1" x14ac:dyDescent="0.25">
      <c r="A187" s="101" t="s">
        <v>301</v>
      </c>
      <c r="B187" s="337"/>
      <c r="C187" s="413"/>
      <c r="D187" s="244"/>
      <c r="E187" s="244"/>
      <c r="F187" s="244"/>
      <c r="G187" s="244"/>
      <c r="H187" s="434"/>
      <c r="I187" s="245"/>
      <c r="J187" s="245"/>
      <c r="K187" s="337"/>
      <c r="L187" s="249"/>
      <c r="M187" s="250"/>
      <c r="N187" s="98" t="e">
        <f t="shared" si="2"/>
        <v>#DIV/0!</v>
      </c>
      <c r="O187" s="317">
        <f>FŐLAP!$E$8</f>
        <v>0</v>
      </c>
      <c r="P187" s="316">
        <f>FŐLAP!$C$10</f>
        <v>0</v>
      </c>
      <c r="Q187" s="316" t="s">
        <v>562</v>
      </c>
      <c r="R187" s="316"/>
      <c r="S187" s="316"/>
    </row>
    <row r="188" spans="1:19" ht="50.1" hidden="1" customHeight="1" x14ac:dyDescent="0.25">
      <c r="A188" s="100" t="s">
        <v>302</v>
      </c>
      <c r="B188" s="337"/>
      <c r="C188" s="413"/>
      <c r="D188" s="244"/>
      <c r="E188" s="244"/>
      <c r="F188" s="244"/>
      <c r="G188" s="244"/>
      <c r="H188" s="434"/>
      <c r="I188" s="245"/>
      <c r="J188" s="245"/>
      <c r="K188" s="337"/>
      <c r="L188" s="249"/>
      <c r="M188" s="250"/>
      <c r="N188" s="98" t="e">
        <f t="shared" si="2"/>
        <v>#DIV/0!</v>
      </c>
      <c r="O188" s="317">
        <f>FŐLAP!$E$8</f>
        <v>0</v>
      </c>
      <c r="P188" s="316">
        <f>FŐLAP!$C$10</f>
        <v>0</v>
      </c>
      <c r="Q188" s="316" t="s">
        <v>562</v>
      </c>
      <c r="R188" s="316"/>
      <c r="S188" s="316"/>
    </row>
    <row r="189" spans="1:19" ht="50.1" hidden="1" customHeight="1" x14ac:dyDescent="0.25">
      <c r="A189" s="100" t="s">
        <v>303</v>
      </c>
      <c r="B189" s="337"/>
      <c r="C189" s="413"/>
      <c r="D189" s="244"/>
      <c r="E189" s="244"/>
      <c r="F189" s="244"/>
      <c r="G189" s="244"/>
      <c r="H189" s="434"/>
      <c r="I189" s="245"/>
      <c r="J189" s="245"/>
      <c r="K189" s="337"/>
      <c r="L189" s="249"/>
      <c r="M189" s="250"/>
      <c r="N189" s="98" t="e">
        <f t="shared" si="2"/>
        <v>#DIV/0!</v>
      </c>
      <c r="O189" s="317">
        <f>FŐLAP!$E$8</f>
        <v>0</v>
      </c>
      <c r="P189" s="316">
        <f>FŐLAP!$C$10</f>
        <v>0</v>
      </c>
      <c r="Q189" s="316" t="s">
        <v>562</v>
      </c>
      <c r="R189" s="316"/>
      <c r="S189" s="316"/>
    </row>
    <row r="190" spans="1:19" ht="50.1" hidden="1" customHeight="1" x14ac:dyDescent="0.25">
      <c r="A190" s="101" t="s">
        <v>304</v>
      </c>
      <c r="B190" s="337"/>
      <c r="C190" s="413"/>
      <c r="D190" s="244"/>
      <c r="E190" s="244"/>
      <c r="F190" s="244"/>
      <c r="G190" s="244"/>
      <c r="H190" s="434"/>
      <c r="I190" s="245"/>
      <c r="J190" s="245"/>
      <c r="K190" s="337"/>
      <c r="L190" s="249"/>
      <c r="M190" s="250"/>
      <c r="N190" s="98" t="e">
        <f t="shared" si="2"/>
        <v>#DIV/0!</v>
      </c>
      <c r="O190" s="317">
        <f>FŐLAP!$E$8</f>
        <v>0</v>
      </c>
      <c r="P190" s="316">
        <f>FŐLAP!$C$10</f>
        <v>0</v>
      </c>
      <c r="Q190" s="316" t="s">
        <v>562</v>
      </c>
      <c r="R190" s="316"/>
      <c r="S190" s="316"/>
    </row>
    <row r="191" spans="1:19" ht="50.1" hidden="1" customHeight="1" x14ac:dyDescent="0.25">
      <c r="A191" s="100" t="s">
        <v>305</v>
      </c>
      <c r="B191" s="337"/>
      <c r="C191" s="413"/>
      <c r="D191" s="244"/>
      <c r="E191" s="244"/>
      <c r="F191" s="244"/>
      <c r="G191" s="244"/>
      <c r="H191" s="434"/>
      <c r="I191" s="245"/>
      <c r="J191" s="245"/>
      <c r="K191" s="337"/>
      <c r="L191" s="249"/>
      <c r="M191" s="250"/>
      <c r="N191" s="98" t="e">
        <f t="shared" si="2"/>
        <v>#DIV/0!</v>
      </c>
      <c r="O191" s="317">
        <f>FŐLAP!$E$8</f>
        <v>0</v>
      </c>
      <c r="P191" s="316">
        <f>FŐLAP!$C$10</f>
        <v>0</v>
      </c>
      <c r="Q191" s="316" t="s">
        <v>562</v>
      </c>
      <c r="R191" s="316"/>
      <c r="S191" s="316"/>
    </row>
    <row r="192" spans="1:19" ht="50.1" hidden="1" customHeight="1" x14ac:dyDescent="0.25">
      <c r="A192" s="100" t="s">
        <v>306</v>
      </c>
      <c r="B192" s="337"/>
      <c r="C192" s="413"/>
      <c r="D192" s="244"/>
      <c r="E192" s="244"/>
      <c r="F192" s="244"/>
      <c r="G192" s="244"/>
      <c r="H192" s="434"/>
      <c r="I192" s="245"/>
      <c r="J192" s="245"/>
      <c r="K192" s="337"/>
      <c r="L192" s="249"/>
      <c r="M192" s="250"/>
      <c r="N192" s="98" t="e">
        <f t="shared" si="2"/>
        <v>#DIV/0!</v>
      </c>
      <c r="O192" s="317">
        <f>FŐLAP!$E$8</f>
        <v>0</v>
      </c>
      <c r="P192" s="316">
        <f>FŐLAP!$C$10</f>
        <v>0</v>
      </c>
      <c r="Q192" s="316" t="s">
        <v>562</v>
      </c>
      <c r="R192" s="316"/>
      <c r="S192" s="316"/>
    </row>
    <row r="193" spans="1:19" ht="50.1" hidden="1" customHeight="1" x14ac:dyDescent="0.25">
      <c r="A193" s="101" t="s">
        <v>307</v>
      </c>
      <c r="B193" s="337"/>
      <c r="C193" s="413"/>
      <c r="D193" s="244"/>
      <c r="E193" s="244"/>
      <c r="F193" s="244"/>
      <c r="G193" s="244"/>
      <c r="H193" s="434"/>
      <c r="I193" s="245"/>
      <c r="J193" s="245"/>
      <c r="K193" s="337"/>
      <c r="L193" s="249"/>
      <c r="M193" s="250"/>
      <c r="N193" s="98" t="e">
        <f t="shared" si="2"/>
        <v>#DIV/0!</v>
      </c>
      <c r="O193" s="317">
        <f>FŐLAP!$E$8</f>
        <v>0</v>
      </c>
      <c r="P193" s="316">
        <f>FŐLAP!$C$10</f>
        <v>0</v>
      </c>
      <c r="Q193" s="316" t="s">
        <v>562</v>
      </c>
      <c r="R193" s="316"/>
      <c r="S193" s="316"/>
    </row>
    <row r="194" spans="1:19" ht="50.1" hidden="1" customHeight="1" x14ac:dyDescent="0.25">
      <c r="A194" s="100" t="s">
        <v>308</v>
      </c>
      <c r="B194" s="337"/>
      <c r="C194" s="413"/>
      <c r="D194" s="244"/>
      <c r="E194" s="244"/>
      <c r="F194" s="244"/>
      <c r="G194" s="244"/>
      <c r="H194" s="434"/>
      <c r="I194" s="245"/>
      <c r="J194" s="245"/>
      <c r="K194" s="337"/>
      <c r="L194" s="249"/>
      <c r="M194" s="250"/>
      <c r="N194" s="98" t="e">
        <f t="shared" si="2"/>
        <v>#DIV/0!</v>
      </c>
      <c r="O194" s="317">
        <f>FŐLAP!$E$8</f>
        <v>0</v>
      </c>
      <c r="P194" s="316">
        <f>FŐLAP!$C$10</f>
        <v>0</v>
      </c>
      <c r="Q194" s="316" t="s">
        <v>562</v>
      </c>
      <c r="R194" s="316"/>
      <c r="S194" s="316"/>
    </row>
    <row r="195" spans="1:19" ht="50.1" hidden="1" customHeight="1" x14ac:dyDescent="0.25">
      <c r="A195" s="100" t="s">
        <v>309</v>
      </c>
      <c r="B195" s="337"/>
      <c r="C195" s="413"/>
      <c r="D195" s="244"/>
      <c r="E195" s="244"/>
      <c r="F195" s="244"/>
      <c r="G195" s="244"/>
      <c r="H195" s="434"/>
      <c r="I195" s="245"/>
      <c r="J195" s="245"/>
      <c r="K195" s="337"/>
      <c r="L195" s="249"/>
      <c r="M195" s="250"/>
      <c r="N195" s="98" t="e">
        <f t="shared" si="2"/>
        <v>#DIV/0!</v>
      </c>
      <c r="O195" s="317">
        <f>FŐLAP!$E$8</f>
        <v>0</v>
      </c>
      <c r="P195" s="316">
        <f>FŐLAP!$C$10</f>
        <v>0</v>
      </c>
      <c r="Q195" s="316" t="s">
        <v>562</v>
      </c>
      <c r="R195" s="316"/>
      <c r="S195" s="316"/>
    </row>
    <row r="196" spans="1:19" ht="50.1" hidden="1" customHeight="1" x14ac:dyDescent="0.25">
      <c r="A196" s="100" t="s">
        <v>310</v>
      </c>
      <c r="B196" s="337"/>
      <c r="C196" s="413"/>
      <c r="D196" s="244"/>
      <c r="E196" s="244"/>
      <c r="F196" s="244"/>
      <c r="G196" s="244"/>
      <c r="H196" s="434"/>
      <c r="I196" s="245"/>
      <c r="J196" s="245"/>
      <c r="K196" s="337"/>
      <c r="L196" s="249"/>
      <c r="M196" s="250"/>
      <c r="N196" s="98" t="e">
        <f t="shared" si="2"/>
        <v>#DIV/0!</v>
      </c>
      <c r="O196" s="317">
        <f>FŐLAP!$E$8</f>
        <v>0</v>
      </c>
      <c r="P196" s="316">
        <f>FŐLAP!$C$10</f>
        <v>0</v>
      </c>
      <c r="Q196" s="316" t="s">
        <v>562</v>
      </c>
      <c r="R196" s="316"/>
      <c r="S196" s="316"/>
    </row>
    <row r="197" spans="1:19" ht="50.1" hidden="1" customHeight="1" x14ac:dyDescent="0.25">
      <c r="A197" s="100" t="s">
        <v>311</v>
      </c>
      <c r="B197" s="337"/>
      <c r="C197" s="413"/>
      <c r="D197" s="244"/>
      <c r="E197" s="244"/>
      <c r="F197" s="244"/>
      <c r="G197" s="244"/>
      <c r="H197" s="434"/>
      <c r="I197" s="245"/>
      <c r="J197" s="245"/>
      <c r="K197" s="337"/>
      <c r="L197" s="249"/>
      <c r="M197" s="250"/>
      <c r="N197" s="98" t="e">
        <f t="shared" si="2"/>
        <v>#DIV/0!</v>
      </c>
      <c r="O197" s="317">
        <f>FŐLAP!$E$8</f>
        <v>0</v>
      </c>
      <c r="P197" s="316">
        <f>FŐLAP!$C$10</f>
        <v>0</v>
      </c>
      <c r="Q197" s="316" t="s">
        <v>562</v>
      </c>
      <c r="R197" s="316"/>
      <c r="S197" s="316"/>
    </row>
    <row r="198" spans="1:19" ht="50.1" hidden="1" customHeight="1" x14ac:dyDescent="0.25">
      <c r="A198" s="101" t="s">
        <v>312</v>
      </c>
      <c r="B198" s="337"/>
      <c r="C198" s="413"/>
      <c r="D198" s="244"/>
      <c r="E198" s="244"/>
      <c r="F198" s="244"/>
      <c r="G198" s="244"/>
      <c r="H198" s="434"/>
      <c r="I198" s="245"/>
      <c r="J198" s="245"/>
      <c r="K198" s="337"/>
      <c r="L198" s="249"/>
      <c r="M198" s="250"/>
      <c r="N198" s="98" t="e">
        <f t="shared" si="2"/>
        <v>#DIV/0!</v>
      </c>
      <c r="O198" s="317">
        <f>FŐLAP!$E$8</f>
        <v>0</v>
      </c>
      <c r="P198" s="316">
        <f>FŐLAP!$C$10</f>
        <v>0</v>
      </c>
      <c r="Q198" s="316" t="s">
        <v>562</v>
      </c>
      <c r="R198" s="316"/>
      <c r="S198" s="316"/>
    </row>
    <row r="199" spans="1:19" ht="50.1" hidden="1" customHeight="1" x14ac:dyDescent="0.25">
      <c r="A199" s="100" t="s">
        <v>313</v>
      </c>
      <c r="B199" s="337"/>
      <c r="C199" s="413"/>
      <c r="D199" s="244"/>
      <c r="E199" s="244"/>
      <c r="F199" s="244"/>
      <c r="G199" s="244"/>
      <c r="H199" s="434"/>
      <c r="I199" s="245"/>
      <c r="J199" s="245"/>
      <c r="K199" s="337"/>
      <c r="L199" s="249"/>
      <c r="M199" s="250"/>
      <c r="N199" s="98" t="e">
        <f t="shared" si="2"/>
        <v>#DIV/0!</v>
      </c>
      <c r="O199" s="317">
        <f>FŐLAP!$E$8</f>
        <v>0</v>
      </c>
      <c r="P199" s="316">
        <f>FŐLAP!$C$10</f>
        <v>0</v>
      </c>
      <c r="Q199" s="316" t="s">
        <v>562</v>
      </c>
      <c r="R199" s="316"/>
      <c r="S199" s="316"/>
    </row>
    <row r="200" spans="1:19" ht="50.1" hidden="1" customHeight="1" x14ac:dyDescent="0.25">
      <c r="A200" s="100" t="s">
        <v>314</v>
      </c>
      <c r="B200" s="337"/>
      <c r="C200" s="413"/>
      <c r="D200" s="244"/>
      <c r="E200" s="244"/>
      <c r="F200" s="244"/>
      <c r="G200" s="244"/>
      <c r="H200" s="434"/>
      <c r="I200" s="245"/>
      <c r="J200" s="245"/>
      <c r="K200" s="337"/>
      <c r="L200" s="249"/>
      <c r="M200" s="250"/>
      <c r="N200" s="98" t="e">
        <f t="shared" si="2"/>
        <v>#DIV/0!</v>
      </c>
      <c r="O200" s="317">
        <f>FŐLAP!$E$8</f>
        <v>0</v>
      </c>
      <c r="P200" s="316">
        <f>FŐLAP!$C$10</f>
        <v>0</v>
      </c>
      <c r="Q200" s="316" t="s">
        <v>562</v>
      </c>
      <c r="R200" s="316"/>
      <c r="S200" s="316"/>
    </row>
    <row r="201" spans="1:19" ht="50.1" hidden="1" customHeight="1" x14ac:dyDescent="0.25">
      <c r="A201" s="101" t="s">
        <v>315</v>
      </c>
      <c r="B201" s="337"/>
      <c r="C201" s="413"/>
      <c r="D201" s="244"/>
      <c r="E201" s="244"/>
      <c r="F201" s="244"/>
      <c r="G201" s="244"/>
      <c r="H201" s="434"/>
      <c r="I201" s="245"/>
      <c r="J201" s="245"/>
      <c r="K201" s="337"/>
      <c r="L201" s="249"/>
      <c r="M201" s="250"/>
      <c r="N201" s="98" t="e">
        <f t="shared" si="2"/>
        <v>#DIV/0!</v>
      </c>
      <c r="O201" s="317">
        <f>FŐLAP!$E$8</f>
        <v>0</v>
      </c>
      <c r="P201" s="316">
        <f>FŐLAP!$C$10</f>
        <v>0</v>
      </c>
      <c r="Q201" s="316" t="s">
        <v>562</v>
      </c>
      <c r="R201" s="316"/>
      <c r="S201" s="316"/>
    </row>
    <row r="202" spans="1:19" ht="50.1" hidden="1" customHeight="1" x14ac:dyDescent="0.25">
      <c r="A202" s="100" t="s">
        <v>316</v>
      </c>
      <c r="B202" s="337"/>
      <c r="C202" s="413"/>
      <c r="D202" s="244"/>
      <c r="E202" s="244"/>
      <c r="F202" s="244"/>
      <c r="G202" s="244"/>
      <c r="H202" s="434"/>
      <c r="I202" s="245"/>
      <c r="J202" s="245"/>
      <c r="K202" s="337"/>
      <c r="L202" s="249"/>
      <c r="M202" s="250"/>
      <c r="N202" s="98" t="e">
        <f t="shared" ref="N202:N265" si="3">IF(M202&lt;0,0,1-(M202/L202))</f>
        <v>#DIV/0!</v>
      </c>
      <c r="O202" s="317">
        <f>FŐLAP!$E$8</f>
        <v>0</v>
      </c>
      <c r="P202" s="316">
        <f>FŐLAP!$C$10</f>
        <v>0</v>
      </c>
      <c r="Q202" s="316" t="s">
        <v>562</v>
      </c>
      <c r="R202" s="316"/>
      <c r="S202" s="316"/>
    </row>
    <row r="203" spans="1:19" ht="50.1" hidden="1" customHeight="1" x14ac:dyDescent="0.25">
      <c r="A203" s="100" t="s">
        <v>317</v>
      </c>
      <c r="B203" s="337"/>
      <c r="C203" s="413"/>
      <c r="D203" s="244"/>
      <c r="E203" s="244"/>
      <c r="F203" s="244"/>
      <c r="G203" s="244"/>
      <c r="H203" s="434"/>
      <c r="I203" s="245"/>
      <c r="J203" s="245"/>
      <c r="K203" s="337"/>
      <c r="L203" s="249"/>
      <c r="M203" s="250"/>
      <c r="N203" s="98" t="e">
        <f t="shared" si="3"/>
        <v>#DIV/0!</v>
      </c>
      <c r="O203" s="317">
        <f>FŐLAP!$E$8</f>
        <v>0</v>
      </c>
      <c r="P203" s="316">
        <f>FŐLAP!$C$10</f>
        <v>0</v>
      </c>
      <c r="Q203" s="316" t="s">
        <v>562</v>
      </c>
      <c r="R203" s="316"/>
      <c r="S203" s="316"/>
    </row>
    <row r="204" spans="1:19" ht="50.1" hidden="1" customHeight="1" x14ac:dyDescent="0.25">
      <c r="A204" s="101" t="s">
        <v>318</v>
      </c>
      <c r="B204" s="337"/>
      <c r="C204" s="413"/>
      <c r="D204" s="244"/>
      <c r="E204" s="244"/>
      <c r="F204" s="244"/>
      <c r="G204" s="244"/>
      <c r="H204" s="434"/>
      <c r="I204" s="245"/>
      <c r="J204" s="245"/>
      <c r="K204" s="337"/>
      <c r="L204" s="249"/>
      <c r="M204" s="250"/>
      <c r="N204" s="98" t="e">
        <f t="shared" si="3"/>
        <v>#DIV/0!</v>
      </c>
      <c r="O204" s="317">
        <f>FŐLAP!$E$8</f>
        <v>0</v>
      </c>
      <c r="P204" s="316">
        <f>FŐLAP!$C$10</f>
        <v>0</v>
      </c>
      <c r="Q204" s="316" t="s">
        <v>562</v>
      </c>
      <c r="R204" s="316"/>
      <c r="S204" s="316"/>
    </row>
    <row r="205" spans="1:19" ht="50.1" hidden="1" customHeight="1" x14ac:dyDescent="0.25">
      <c r="A205" s="100" t="s">
        <v>319</v>
      </c>
      <c r="B205" s="337"/>
      <c r="C205" s="413"/>
      <c r="D205" s="244"/>
      <c r="E205" s="244"/>
      <c r="F205" s="244"/>
      <c r="G205" s="244"/>
      <c r="H205" s="434"/>
      <c r="I205" s="245"/>
      <c r="J205" s="245"/>
      <c r="K205" s="337"/>
      <c r="L205" s="249"/>
      <c r="M205" s="250"/>
      <c r="N205" s="98" t="e">
        <f t="shared" si="3"/>
        <v>#DIV/0!</v>
      </c>
      <c r="O205" s="317">
        <f>FŐLAP!$E$8</f>
        <v>0</v>
      </c>
      <c r="P205" s="316">
        <f>FŐLAP!$C$10</f>
        <v>0</v>
      </c>
      <c r="Q205" s="316" t="s">
        <v>562</v>
      </c>
      <c r="R205" s="316"/>
      <c r="S205" s="316"/>
    </row>
    <row r="206" spans="1:19" ht="50.1" hidden="1" customHeight="1" x14ac:dyDescent="0.25">
      <c r="A206" s="100" t="s">
        <v>320</v>
      </c>
      <c r="B206" s="337"/>
      <c r="C206" s="413"/>
      <c r="D206" s="244"/>
      <c r="E206" s="244"/>
      <c r="F206" s="244"/>
      <c r="G206" s="244"/>
      <c r="H206" s="434"/>
      <c r="I206" s="245"/>
      <c r="J206" s="245"/>
      <c r="K206" s="337"/>
      <c r="L206" s="249"/>
      <c r="M206" s="250"/>
      <c r="N206" s="98" t="e">
        <f t="shared" si="3"/>
        <v>#DIV/0!</v>
      </c>
      <c r="O206" s="317">
        <f>FŐLAP!$E$8</f>
        <v>0</v>
      </c>
      <c r="P206" s="316">
        <f>FŐLAP!$C$10</f>
        <v>0</v>
      </c>
      <c r="Q206" s="316" t="s">
        <v>562</v>
      </c>
      <c r="R206" s="316"/>
      <c r="S206" s="316"/>
    </row>
    <row r="207" spans="1:19" ht="50.1" hidden="1" customHeight="1" collapsed="1" x14ac:dyDescent="0.25">
      <c r="A207" s="101" t="s">
        <v>321</v>
      </c>
      <c r="B207" s="337"/>
      <c r="C207" s="413"/>
      <c r="D207" s="244"/>
      <c r="E207" s="244"/>
      <c r="F207" s="244"/>
      <c r="G207" s="244"/>
      <c r="H207" s="434"/>
      <c r="I207" s="245"/>
      <c r="J207" s="245"/>
      <c r="K207" s="337"/>
      <c r="L207" s="249"/>
      <c r="M207" s="250"/>
      <c r="N207" s="98" t="e">
        <f t="shared" si="3"/>
        <v>#DIV/0!</v>
      </c>
      <c r="O207" s="317">
        <f>FŐLAP!$E$8</f>
        <v>0</v>
      </c>
      <c r="P207" s="316">
        <f>FŐLAP!$C$10</f>
        <v>0</v>
      </c>
      <c r="Q207" s="316" t="s">
        <v>562</v>
      </c>
      <c r="R207" s="316"/>
      <c r="S207" s="316"/>
    </row>
    <row r="208" spans="1:19" ht="50.1" hidden="1" customHeight="1" x14ac:dyDescent="0.25">
      <c r="A208" s="100" t="s">
        <v>322</v>
      </c>
      <c r="B208" s="337"/>
      <c r="C208" s="413"/>
      <c r="D208" s="244"/>
      <c r="E208" s="244"/>
      <c r="F208" s="244"/>
      <c r="G208" s="244"/>
      <c r="H208" s="434"/>
      <c r="I208" s="245"/>
      <c r="J208" s="245"/>
      <c r="K208" s="337"/>
      <c r="L208" s="249"/>
      <c r="M208" s="250"/>
      <c r="N208" s="98" t="e">
        <f t="shared" si="3"/>
        <v>#DIV/0!</v>
      </c>
      <c r="O208" s="317">
        <f>FŐLAP!$E$8</f>
        <v>0</v>
      </c>
      <c r="P208" s="316">
        <f>FŐLAP!$C$10</f>
        <v>0</v>
      </c>
      <c r="Q208" s="316" t="s">
        <v>562</v>
      </c>
      <c r="R208" s="316"/>
      <c r="S208" s="316"/>
    </row>
    <row r="209" spans="1:19" ht="50.1" hidden="1" customHeight="1" x14ac:dyDescent="0.25">
      <c r="A209" s="100" t="s">
        <v>323</v>
      </c>
      <c r="B209" s="337"/>
      <c r="C209" s="413"/>
      <c r="D209" s="244"/>
      <c r="E209" s="244"/>
      <c r="F209" s="244"/>
      <c r="G209" s="244"/>
      <c r="H209" s="434"/>
      <c r="I209" s="245"/>
      <c r="J209" s="245"/>
      <c r="K209" s="337"/>
      <c r="L209" s="249"/>
      <c r="M209" s="250"/>
      <c r="N209" s="98" t="e">
        <f t="shared" si="3"/>
        <v>#DIV/0!</v>
      </c>
      <c r="O209" s="317">
        <f>FŐLAP!$E$8</f>
        <v>0</v>
      </c>
      <c r="P209" s="316">
        <f>FŐLAP!$C$10</f>
        <v>0</v>
      </c>
      <c r="Q209" s="316" t="s">
        <v>562</v>
      </c>
      <c r="R209" s="316"/>
      <c r="S209" s="316"/>
    </row>
    <row r="210" spans="1:19" ht="50.1" hidden="1" customHeight="1" x14ac:dyDescent="0.25">
      <c r="A210" s="101" t="s">
        <v>324</v>
      </c>
      <c r="B210" s="337"/>
      <c r="C210" s="413"/>
      <c r="D210" s="244"/>
      <c r="E210" s="244"/>
      <c r="F210" s="244"/>
      <c r="G210" s="244"/>
      <c r="H210" s="434"/>
      <c r="I210" s="245"/>
      <c r="J210" s="245"/>
      <c r="K210" s="337"/>
      <c r="L210" s="249"/>
      <c r="M210" s="250"/>
      <c r="N210" s="98" t="e">
        <f t="shared" si="3"/>
        <v>#DIV/0!</v>
      </c>
      <c r="O210" s="317">
        <f>FŐLAP!$E$8</f>
        <v>0</v>
      </c>
      <c r="P210" s="316">
        <f>FŐLAP!$C$10</f>
        <v>0</v>
      </c>
      <c r="Q210" s="316" t="s">
        <v>562</v>
      </c>
      <c r="R210" s="316"/>
      <c r="S210" s="316"/>
    </row>
    <row r="211" spans="1:19" ht="50.1" hidden="1" customHeight="1" x14ac:dyDescent="0.25">
      <c r="A211" s="100" t="s">
        <v>325</v>
      </c>
      <c r="B211" s="337"/>
      <c r="C211" s="413"/>
      <c r="D211" s="244"/>
      <c r="E211" s="244"/>
      <c r="F211" s="244"/>
      <c r="G211" s="244"/>
      <c r="H211" s="434"/>
      <c r="I211" s="245"/>
      <c r="J211" s="245"/>
      <c r="K211" s="337"/>
      <c r="L211" s="249"/>
      <c r="M211" s="250"/>
      <c r="N211" s="98" t="e">
        <f t="shared" si="3"/>
        <v>#DIV/0!</v>
      </c>
      <c r="O211" s="317">
        <f>FŐLAP!$E$8</f>
        <v>0</v>
      </c>
      <c r="P211" s="316">
        <f>FŐLAP!$C$10</f>
        <v>0</v>
      </c>
      <c r="Q211" s="316" t="s">
        <v>562</v>
      </c>
      <c r="R211" s="316"/>
      <c r="S211" s="316"/>
    </row>
    <row r="212" spans="1:19" ht="50.1" hidden="1" customHeight="1" x14ac:dyDescent="0.25">
      <c r="A212" s="100" t="s">
        <v>326</v>
      </c>
      <c r="B212" s="337"/>
      <c r="C212" s="413"/>
      <c r="D212" s="244"/>
      <c r="E212" s="244"/>
      <c r="F212" s="244"/>
      <c r="G212" s="244"/>
      <c r="H212" s="434"/>
      <c r="I212" s="245"/>
      <c r="J212" s="245"/>
      <c r="K212" s="337"/>
      <c r="L212" s="249"/>
      <c r="M212" s="250"/>
      <c r="N212" s="98" t="e">
        <f t="shared" si="3"/>
        <v>#DIV/0!</v>
      </c>
      <c r="O212" s="317">
        <f>FŐLAP!$E$8</f>
        <v>0</v>
      </c>
      <c r="P212" s="316">
        <f>FŐLAP!$C$10</f>
        <v>0</v>
      </c>
      <c r="Q212" s="316" t="s">
        <v>562</v>
      </c>
      <c r="R212" s="316"/>
      <c r="S212" s="316"/>
    </row>
    <row r="213" spans="1:19" ht="50.1" hidden="1" customHeight="1" x14ac:dyDescent="0.25">
      <c r="A213" s="100" t="s">
        <v>327</v>
      </c>
      <c r="B213" s="337"/>
      <c r="C213" s="413"/>
      <c r="D213" s="244"/>
      <c r="E213" s="244"/>
      <c r="F213" s="244"/>
      <c r="G213" s="244"/>
      <c r="H213" s="434"/>
      <c r="I213" s="245"/>
      <c r="J213" s="245"/>
      <c r="K213" s="337"/>
      <c r="L213" s="249"/>
      <c r="M213" s="250"/>
      <c r="N213" s="98" t="e">
        <f t="shared" si="3"/>
        <v>#DIV/0!</v>
      </c>
      <c r="O213" s="317">
        <f>FŐLAP!$E$8</f>
        <v>0</v>
      </c>
      <c r="P213" s="316">
        <f>FŐLAP!$C$10</f>
        <v>0</v>
      </c>
      <c r="Q213" s="316" t="s">
        <v>562</v>
      </c>
      <c r="R213" s="316"/>
      <c r="S213" s="316"/>
    </row>
    <row r="214" spans="1:19" ht="50.1" hidden="1" customHeight="1" x14ac:dyDescent="0.25">
      <c r="A214" s="100" t="s">
        <v>328</v>
      </c>
      <c r="B214" s="337"/>
      <c r="C214" s="413"/>
      <c r="D214" s="244"/>
      <c r="E214" s="244"/>
      <c r="F214" s="244"/>
      <c r="G214" s="244"/>
      <c r="H214" s="434"/>
      <c r="I214" s="245"/>
      <c r="J214" s="245"/>
      <c r="K214" s="337"/>
      <c r="L214" s="249"/>
      <c r="M214" s="250"/>
      <c r="N214" s="98" t="e">
        <f t="shared" si="3"/>
        <v>#DIV/0!</v>
      </c>
      <c r="O214" s="317">
        <f>FŐLAP!$E$8</f>
        <v>0</v>
      </c>
      <c r="P214" s="316">
        <f>FŐLAP!$C$10</f>
        <v>0</v>
      </c>
      <c r="Q214" s="316" t="s">
        <v>562</v>
      </c>
      <c r="R214" s="316"/>
      <c r="S214" s="316"/>
    </row>
    <row r="215" spans="1:19" ht="50.1" hidden="1" customHeight="1" x14ac:dyDescent="0.25">
      <c r="A215" s="101" t="s">
        <v>329</v>
      </c>
      <c r="B215" s="337"/>
      <c r="C215" s="413"/>
      <c r="D215" s="244"/>
      <c r="E215" s="244"/>
      <c r="F215" s="244"/>
      <c r="G215" s="244"/>
      <c r="H215" s="434"/>
      <c r="I215" s="245"/>
      <c r="J215" s="245"/>
      <c r="K215" s="337"/>
      <c r="L215" s="249"/>
      <c r="M215" s="250"/>
      <c r="N215" s="98" t="e">
        <f t="shared" si="3"/>
        <v>#DIV/0!</v>
      </c>
      <c r="O215" s="317">
        <f>FŐLAP!$E$8</f>
        <v>0</v>
      </c>
      <c r="P215" s="316">
        <f>FŐLAP!$C$10</f>
        <v>0</v>
      </c>
      <c r="Q215" s="316" t="s">
        <v>562</v>
      </c>
      <c r="R215" s="316"/>
      <c r="S215" s="316"/>
    </row>
    <row r="216" spans="1:19" ht="50.1" hidden="1" customHeight="1" x14ac:dyDescent="0.25">
      <c r="A216" s="100" t="s">
        <v>330</v>
      </c>
      <c r="B216" s="337"/>
      <c r="C216" s="413"/>
      <c r="D216" s="244"/>
      <c r="E216" s="244"/>
      <c r="F216" s="244"/>
      <c r="G216" s="244"/>
      <c r="H216" s="434"/>
      <c r="I216" s="245"/>
      <c r="J216" s="245"/>
      <c r="K216" s="337"/>
      <c r="L216" s="249"/>
      <c r="M216" s="250"/>
      <c r="N216" s="98" t="e">
        <f t="shared" si="3"/>
        <v>#DIV/0!</v>
      </c>
      <c r="O216" s="317">
        <f>FŐLAP!$E$8</f>
        <v>0</v>
      </c>
      <c r="P216" s="316">
        <f>FŐLAP!$C$10</f>
        <v>0</v>
      </c>
      <c r="Q216" s="316" t="s">
        <v>562</v>
      </c>
      <c r="R216" s="316"/>
      <c r="S216" s="316"/>
    </row>
    <row r="217" spans="1:19" ht="50.1" hidden="1" customHeight="1" x14ac:dyDescent="0.25">
      <c r="A217" s="100" t="s">
        <v>331</v>
      </c>
      <c r="B217" s="337"/>
      <c r="C217" s="413"/>
      <c r="D217" s="244"/>
      <c r="E217" s="244"/>
      <c r="F217" s="244"/>
      <c r="G217" s="244"/>
      <c r="H217" s="434"/>
      <c r="I217" s="245"/>
      <c r="J217" s="245"/>
      <c r="K217" s="337"/>
      <c r="L217" s="249"/>
      <c r="M217" s="250"/>
      <c r="N217" s="98" t="e">
        <f t="shared" si="3"/>
        <v>#DIV/0!</v>
      </c>
      <c r="O217" s="317">
        <f>FŐLAP!$E$8</f>
        <v>0</v>
      </c>
      <c r="P217" s="316">
        <f>FŐLAP!$C$10</f>
        <v>0</v>
      </c>
      <c r="Q217" s="316" t="s">
        <v>562</v>
      </c>
      <c r="R217" s="316"/>
      <c r="S217" s="316"/>
    </row>
    <row r="218" spans="1:19" ht="50.1" hidden="1" customHeight="1" x14ac:dyDescent="0.25">
      <c r="A218" s="101" t="s">
        <v>332</v>
      </c>
      <c r="B218" s="337"/>
      <c r="C218" s="413"/>
      <c r="D218" s="244"/>
      <c r="E218" s="244"/>
      <c r="F218" s="244"/>
      <c r="G218" s="244"/>
      <c r="H218" s="434"/>
      <c r="I218" s="245"/>
      <c r="J218" s="245"/>
      <c r="K218" s="337"/>
      <c r="L218" s="249"/>
      <c r="M218" s="250"/>
      <c r="N218" s="98" t="e">
        <f t="shared" si="3"/>
        <v>#DIV/0!</v>
      </c>
      <c r="O218" s="317">
        <f>FŐLAP!$E$8</f>
        <v>0</v>
      </c>
      <c r="P218" s="316">
        <f>FŐLAP!$C$10</f>
        <v>0</v>
      </c>
      <c r="Q218" s="316" t="s">
        <v>562</v>
      </c>
      <c r="R218" s="316"/>
      <c r="S218" s="316"/>
    </row>
    <row r="219" spans="1:19" ht="50.1" hidden="1" customHeight="1" x14ac:dyDescent="0.25">
      <c r="A219" s="100" t="s">
        <v>333</v>
      </c>
      <c r="B219" s="337"/>
      <c r="C219" s="413"/>
      <c r="D219" s="244"/>
      <c r="E219" s="244"/>
      <c r="F219" s="244"/>
      <c r="G219" s="244"/>
      <c r="H219" s="434"/>
      <c r="I219" s="245"/>
      <c r="J219" s="245"/>
      <c r="K219" s="337"/>
      <c r="L219" s="249"/>
      <c r="M219" s="250"/>
      <c r="N219" s="98" t="e">
        <f t="shared" si="3"/>
        <v>#DIV/0!</v>
      </c>
      <c r="O219" s="317">
        <f>FŐLAP!$E$8</f>
        <v>0</v>
      </c>
      <c r="P219" s="316">
        <f>FŐLAP!$C$10</f>
        <v>0</v>
      </c>
      <c r="Q219" s="316" t="s">
        <v>562</v>
      </c>
      <c r="R219" s="316"/>
      <c r="S219" s="316"/>
    </row>
    <row r="220" spans="1:19" ht="50.1" hidden="1" customHeight="1" x14ac:dyDescent="0.25">
      <c r="A220" s="100" t="s">
        <v>334</v>
      </c>
      <c r="B220" s="337"/>
      <c r="C220" s="413"/>
      <c r="D220" s="244"/>
      <c r="E220" s="244"/>
      <c r="F220" s="244"/>
      <c r="G220" s="244"/>
      <c r="H220" s="434"/>
      <c r="I220" s="245"/>
      <c r="J220" s="245"/>
      <c r="K220" s="337"/>
      <c r="L220" s="249"/>
      <c r="M220" s="250"/>
      <c r="N220" s="98" t="e">
        <f t="shared" si="3"/>
        <v>#DIV/0!</v>
      </c>
      <c r="O220" s="317">
        <f>FŐLAP!$E$8</f>
        <v>0</v>
      </c>
      <c r="P220" s="316">
        <f>FŐLAP!$C$10</f>
        <v>0</v>
      </c>
      <c r="Q220" s="316" t="s">
        <v>562</v>
      </c>
      <c r="R220" s="316"/>
      <c r="S220" s="316"/>
    </row>
    <row r="221" spans="1:19" ht="50.1" hidden="1" customHeight="1" x14ac:dyDescent="0.25">
      <c r="A221" s="101" t="s">
        <v>335</v>
      </c>
      <c r="B221" s="337"/>
      <c r="C221" s="413"/>
      <c r="D221" s="244"/>
      <c r="E221" s="244"/>
      <c r="F221" s="244"/>
      <c r="G221" s="244"/>
      <c r="H221" s="434"/>
      <c r="I221" s="245"/>
      <c r="J221" s="245"/>
      <c r="K221" s="337"/>
      <c r="L221" s="249"/>
      <c r="M221" s="250"/>
      <c r="N221" s="98" t="e">
        <f t="shared" si="3"/>
        <v>#DIV/0!</v>
      </c>
      <c r="O221" s="317">
        <f>FŐLAP!$E$8</f>
        <v>0</v>
      </c>
      <c r="P221" s="316">
        <f>FŐLAP!$C$10</f>
        <v>0</v>
      </c>
      <c r="Q221" s="316" t="s">
        <v>562</v>
      </c>
      <c r="R221" s="316"/>
      <c r="S221" s="316"/>
    </row>
    <row r="222" spans="1:19" ht="50.1" hidden="1" customHeight="1" x14ac:dyDescent="0.25">
      <c r="A222" s="100" t="s">
        <v>336</v>
      </c>
      <c r="B222" s="337"/>
      <c r="C222" s="413"/>
      <c r="D222" s="244"/>
      <c r="E222" s="244"/>
      <c r="F222" s="244"/>
      <c r="G222" s="244"/>
      <c r="H222" s="434"/>
      <c r="I222" s="245"/>
      <c r="J222" s="245"/>
      <c r="K222" s="337"/>
      <c r="L222" s="249"/>
      <c r="M222" s="250"/>
      <c r="N222" s="98" t="e">
        <f t="shared" si="3"/>
        <v>#DIV/0!</v>
      </c>
      <c r="O222" s="317">
        <f>FŐLAP!$E$8</f>
        <v>0</v>
      </c>
      <c r="P222" s="316">
        <f>FŐLAP!$C$10</f>
        <v>0</v>
      </c>
      <c r="Q222" s="316" t="s">
        <v>562</v>
      </c>
      <c r="R222" s="316"/>
      <c r="S222" s="316"/>
    </row>
    <row r="223" spans="1:19" ht="50.1" hidden="1" customHeight="1" x14ac:dyDescent="0.25">
      <c r="A223" s="100" t="s">
        <v>337</v>
      </c>
      <c r="B223" s="337"/>
      <c r="C223" s="413"/>
      <c r="D223" s="244"/>
      <c r="E223" s="244"/>
      <c r="F223" s="244"/>
      <c r="G223" s="244"/>
      <c r="H223" s="434"/>
      <c r="I223" s="245"/>
      <c r="J223" s="245"/>
      <c r="K223" s="337"/>
      <c r="L223" s="249"/>
      <c r="M223" s="250"/>
      <c r="N223" s="98" t="e">
        <f t="shared" si="3"/>
        <v>#DIV/0!</v>
      </c>
      <c r="O223" s="317">
        <f>FŐLAP!$E$8</f>
        <v>0</v>
      </c>
      <c r="P223" s="316">
        <f>FŐLAP!$C$10</f>
        <v>0</v>
      </c>
      <c r="Q223" s="316" t="s">
        <v>562</v>
      </c>
      <c r="R223" s="316"/>
      <c r="S223" s="316"/>
    </row>
    <row r="224" spans="1:19" ht="50.1" hidden="1" customHeight="1" x14ac:dyDescent="0.25">
      <c r="A224" s="101" t="s">
        <v>338</v>
      </c>
      <c r="B224" s="337"/>
      <c r="C224" s="413"/>
      <c r="D224" s="244"/>
      <c r="E224" s="244"/>
      <c r="F224" s="244"/>
      <c r="G224" s="244"/>
      <c r="H224" s="434"/>
      <c r="I224" s="245"/>
      <c r="J224" s="245"/>
      <c r="K224" s="337"/>
      <c r="L224" s="249"/>
      <c r="M224" s="250"/>
      <c r="N224" s="98" t="e">
        <f t="shared" si="3"/>
        <v>#DIV/0!</v>
      </c>
      <c r="O224" s="317">
        <f>FŐLAP!$E$8</f>
        <v>0</v>
      </c>
      <c r="P224" s="316">
        <f>FŐLAP!$C$10</f>
        <v>0</v>
      </c>
      <c r="Q224" s="316" t="s">
        <v>562</v>
      </c>
      <c r="R224" s="316"/>
      <c r="S224" s="316"/>
    </row>
    <row r="225" spans="1:19" ht="50.1" hidden="1" customHeight="1" x14ac:dyDescent="0.25">
      <c r="A225" s="100" t="s">
        <v>339</v>
      </c>
      <c r="B225" s="337"/>
      <c r="C225" s="413"/>
      <c r="D225" s="244"/>
      <c r="E225" s="244"/>
      <c r="F225" s="244"/>
      <c r="G225" s="244"/>
      <c r="H225" s="434"/>
      <c r="I225" s="245"/>
      <c r="J225" s="245"/>
      <c r="K225" s="337"/>
      <c r="L225" s="249"/>
      <c r="M225" s="250"/>
      <c r="N225" s="98" t="e">
        <f t="shared" si="3"/>
        <v>#DIV/0!</v>
      </c>
      <c r="O225" s="317">
        <f>FŐLAP!$E$8</f>
        <v>0</v>
      </c>
      <c r="P225" s="316">
        <f>FŐLAP!$C$10</f>
        <v>0</v>
      </c>
      <c r="Q225" s="316" t="s">
        <v>562</v>
      </c>
      <c r="R225" s="316"/>
      <c r="S225" s="316"/>
    </row>
    <row r="226" spans="1:19" ht="50.1" hidden="1" customHeight="1" x14ac:dyDescent="0.25">
      <c r="A226" s="100" t="s">
        <v>340</v>
      </c>
      <c r="B226" s="337"/>
      <c r="C226" s="413"/>
      <c r="D226" s="244"/>
      <c r="E226" s="244"/>
      <c r="F226" s="244"/>
      <c r="G226" s="244"/>
      <c r="H226" s="434"/>
      <c r="I226" s="245"/>
      <c r="J226" s="245"/>
      <c r="K226" s="337"/>
      <c r="L226" s="249"/>
      <c r="M226" s="250"/>
      <c r="N226" s="98" t="e">
        <f t="shared" si="3"/>
        <v>#DIV/0!</v>
      </c>
      <c r="O226" s="317">
        <f>FŐLAP!$E$8</f>
        <v>0</v>
      </c>
      <c r="P226" s="316">
        <f>FŐLAP!$C$10</f>
        <v>0</v>
      </c>
      <c r="Q226" s="316" t="s">
        <v>562</v>
      </c>
      <c r="R226" s="316"/>
      <c r="S226" s="316"/>
    </row>
    <row r="227" spans="1:19" ht="50.1" hidden="1" customHeight="1" x14ac:dyDescent="0.25">
      <c r="A227" s="101" t="s">
        <v>341</v>
      </c>
      <c r="B227" s="337"/>
      <c r="C227" s="413"/>
      <c r="D227" s="244"/>
      <c r="E227" s="244"/>
      <c r="F227" s="244"/>
      <c r="G227" s="244"/>
      <c r="H227" s="434"/>
      <c r="I227" s="245"/>
      <c r="J227" s="245"/>
      <c r="K227" s="337"/>
      <c r="L227" s="249"/>
      <c r="M227" s="250"/>
      <c r="N227" s="98" t="e">
        <f t="shared" si="3"/>
        <v>#DIV/0!</v>
      </c>
      <c r="O227" s="317">
        <f>FŐLAP!$E$8</f>
        <v>0</v>
      </c>
      <c r="P227" s="316">
        <f>FŐLAP!$C$10</f>
        <v>0</v>
      </c>
      <c r="Q227" s="316" t="s">
        <v>562</v>
      </c>
      <c r="R227" s="316"/>
      <c r="S227" s="316"/>
    </row>
    <row r="228" spans="1:19" ht="50.1" hidden="1" customHeight="1" collapsed="1" x14ac:dyDescent="0.25">
      <c r="A228" s="100" t="s">
        <v>342</v>
      </c>
      <c r="B228" s="337"/>
      <c r="C228" s="413"/>
      <c r="D228" s="244"/>
      <c r="E228" s="244"/>
      <c r="F228" s="244"/>
      <c r="G228" s="244"/>
      <c r="H228" s="434"/>
      <c r="I228" s="245"/>
      <c r="J228" s="245"/>
      <c r="K228" s="337"/>
      <c r="L228" s="249"/>
      <c r="M228" s="250"/>
      <c r="N228" s="98" t="e">
        <f t="shared" si="3"/>
        <v>#DIV/0!</v>
      </c>
      <c r="O228" s="317">
        <f>FŐLAP!$E$8</f>
        <v>0</v>
      </c>
      <c r="P228" s="316">
        <f>FŐLAP!$C$10</f>
        <v>0</v>
      </c>
      <c r="Q228" s="316" t="s">
        <v>562</v>
      </c>
      <c r="R228" s="316"/>
      <c r="S228" s="316"/>
    </row>
    <row r="229" spans="1:19" ht="50.1" hidden="1" customHeight="1" x14ac:dyDescent="0.25">
      <c r="A229" s="100" t="s">
        <v>343</v>
      </c>
      <c r="B229" s="337"/>
      <c r="C229" s="413"/>
      <c r="D229" s="244"/>
      <c r="E229" s="244"/>
      <c r="F229" s="244"/>
      <c r="G229" s="244"/>
      <c r="H229" s="434"/>
      <c r="I229" s="245"/>
      <c r="J229" s="245"/>
      <c r="K229" s="337"/>
      <c r="L229" s="249"/>
      <c r="M229" s="250"/>
      <c r="N229" s="98" t="e">
        <f t="shared" si="3"/>
        <v>#DIV/0!</v>
      </c>
      <c r="O229" s="317">
        <f>FŐLAP!$E$8</f>
        <v>0</v>
      </c>
      <c r="P229" s="316">
        <f>FŐLAP!$C$10</f>
        <v>0</v>
      </c>
      <c r="Q229" s="316" t="s">
        <v>562</v>
      </c>
      <c r="R229" s="316"/>
      <c r="S229" s="316"/>
    </row>
    <row r="230" spans="1:19" ht="50.1" hidden="1" customHeight="1" x14ac:dyDescent="0.25">
      <c r="A230" s="100" t="s">
        <v>344</v>
      </c>
      <c r="B230" s="337"/>
      <c r="C230" s="413"/>
      <c r="D230" s="244"/>
      <c r="E230" s="244"/>
      <c r="F230" s="244"/>
      <c r="G230" s="244"/>
      <c r="H230" s="434"/>
      <c r="I230" s="245"/>
      <c r="J230" s="245"/>
      <c r="K230" s="337"/>
      <c r="L230" s="249"/>
      <c r="M230" s="250"/>
      <c r="N230" s="98" t="e">
        <f t="shared" si="3"/>
        <v>#DIV/0!</v>
      </c>
      <c r="O230" s="317">
        <f>FŐLAP!$E$8</f>
        <v>0</v>
      </c>
      <c r="P230" s="316">
        <f>FŐLAP!$C$10</f>
        <v>0</v>
      </c>
      <c r="Q230" s="316" t="s">
        <v>562</v>
      </c>
      <c r="R230" s="316"/>
      <c r="S230" s="316"/>
    </row>
    <row r="231" spans="1:19" ht="50.1" hidden="1" customHeight="1" x14ac:dyDescent="0.25">
      <c r="A231" s="100" t="s">
        <v>345</v>
      </c>
      <c r="B231" s="337"/>
      <c r="C231" s="413"/>
      <c r="D231" s="244"/>
      <c r="E231" s="244"/>
      <c r="F231" s="244"/>
      <c r="G231" s="244"/>
      <c r="H231" s="434"/>
      <c r="I231" s="245"/>
      <c r="J231" s="245"/>
      <c r="K231" s="337"/>
      <c r="L231" s="249"/>
      <c r="M231" s="250"/>
      <c r="N231" s="98" t="e">
        <f t="shared" si="3"/>
        <v>#DIV/0!</v>
      </c>
      <c r="O231" s="317">
        <f>FŐLAP!$E$8</f>
        <v>0</v>
      </c>
      <c r="P231" s="316">
        <f>FŐLAP!$C$10</f>
        <v>0</v>
      </c>
      <c r="Q231" s="316" t="s">
        <v>562</v>
      </c>
      <c r="R231" s="316"/>
      <c r="S231" s="316"/>
    </row>
    <row r="232" spans="1:19" ht="50.1" hidden="1" customHeight="1" x14ac:dyDescent="0.25">
      <c r="A232" s="101" t="s">
        <v>346</v>
      </c>
      <c r="B232" s="337"/>
      <c r="C232" s="413"/>
      <c r="D232" s="244"/>
      <c r="E232" s="244"/>
      <c r="F232" s="244"/>
      <c r="G232" s="244"/>
      <c r="H232" s="434"/>
      <c r="I232" s="245"/>
      <c r="J232" s="245"/>
      <c r="K232" s="337"/>
      <c r="L232" s="249"/>
      <c r="M232" s="250"/>
      <c r="N232" s="98" t="e">
        <f t="shared" si="3"/>
        <v>#DIV/0!</v>
      </c>
      <c r="O232" s="317">
        <f>FŐLAP!$E$8</f>
        <v>0</v>
      </c>
      <c r="P232" s="316">
        <f>FŐLAP!$C$10</f>
        <v>0</v>
      </c>
      <c r="Q232" s="316" t="s">
        <v>562</v>
      </c>
      <c r="R232" s="316"/>
      <c r="S232" s="316"/>
    </row>
    <row r="233" spans="1:19" ht="50.1" hidden="1" customHeight="1" x14ac:dyDescent="0.25">
      <c r="A233" s="100" t="s">
        <v>347</v>
      </c>
      <c r="B233" s="337"/>
      <c r="C233" s="413"/>
      <c r="D233" s="244"/>
      <c r="E233" s="244"/>
      <c r="F233" s="244"/>
      <c r="G233" s="244"/>
      <c r="H233" s="434"/>
      <c r="I233" s="245"/>
      <c r="J233" s="245"/>
      <c r="K233" s="337"/>
      <c r="L233" s="249"/>
      <c r="M233" s="250"/>
      <c r="N233" s="98" t="e">
        <f t="shared" si="3"/>
        <v>#DIV/0!</v>
      </c>
      <c r="O233" s="317">
        <f>FŐLAP!$E$8</f>
        <v>0</v>
      </c>
      <c r="P233" s="316">
        <f>FŐLAP!$C$10</f>
        <v>0</v>
      </c>
      <c r="Q233" s="316" t="s">
        <v>562</v>
      </c>
      <c r="R233" s="316"/>
      <c r="S233" s="316"/>
    </row>
    <row r="234" spans="1:19" ht="50.1" hidden="1" customHeight="1" x14ac:dyDescent="0.25">
      <c r="A234" s="100" t="s">
        <v>348</v>
      </c>
      <c r="B234" s="337"/>
      <c r="C234" s="413"/>
      <c r="D234" s="244"/>
      <c r="E234" s="244"/>
      <c r="F234" s="244"/>
      <c r="G234" s="244"/>
      <c r="H234" s="434"/>
      <c r="I234" s="245"/>
      <c r="J234" s="245"/>
      <c r="K234" s="337"/>
      <c r="L234" s="249"/>
      <c r="M234" s="250"/>
      <c r="N234" s="98" t="e">
        <f t="shared" si="3"/>
        <v>#DIV/0!</v>
      </c>
      <c r="O234" s="317">
        <f>FŐLAP!$E$8</f>
        <v>0</v>
      </c>
      <c r="P234" s="316">
        <f>FŐLAP!$C$10</f>
        <v>0</v>
      </c>
      <c r="Q234" s="316" t="s">
        <v>562</v>
      </c>
      <c r="R234" s="316"/>
      <c r="S234" s="316"/>
    </row>
    <row r="235" spans="1:19" ht="50.1" hidden="1" customHeight="1" x14ac:dyDescent="0.25">
      <c r="A235" s="101" t="s">
        <v>349</v>
      </c>
      <c r="B235" s="337"/>
      <c r="C235" s="413"/>
      <c r="D235" s="244"/>
      <c r="E235" s="244"/>
      <c r="F235" s="244"/>
      <c r="G235" s="244"/>
      <c r="H235" s="434"/>
      <c r="I235" s="245"/>
      <c r="J235" s="245"/>
      <c r="K235" s="337"/>
      <c r="L235" s="249"/>
      <c r="M235" s="250"/>
      <c r="N235" s="98" t="e">
        <f t="shared" si="3"/>
        <v>#DIV/0!</v>
      </c>
      <c r="O235" s="317">
        <f>FŐLAP!$E$8</f>
        <v>0</v>
      </c>
      <c r="P235" s="316">
        <f>FŐLAP!$C$10</f>
        <v>0</v>
      </c>
      <c r="Q235" s="316" t="s">
        <v>562</v>
      </c>
      <c r="R235" s="316"/>
      <c r="S235" s="316"/>
    </row>
    <row r="236" spans="1:19" ht="50.1" hidden="1" customHeight="1" x14ac:dyDescent="0.25">
      <c r="A236" s="100" t="s">
        <v>350</v>
      </c>
      <c r="B236" s="337"/>
      <c r="C236" s="413"/>
      <c r="D236" s="244"/>
      <c r="E236" s="244"/>
      <c r="F236" s="244"/>
      <c r="G236" s="244"/>
      <c r="H236" s="434"/>
      <c r="I236" s="245"/>
      <c r="J236" s="245"/>
      <c r="K236" s="337"/>
      <c r="L236" s="249"/>
      <c r="M236" s="250"/>
      <c r="N236" s="98" t="e">
        <f t="shared" si="3"/>
        <v>#DIV/0!</v>
      </c>
      <c r="O236" s="317">
        <f>FŐLAP!$E$8</f>
        <v>0</v>
      </c>
      <c r="P236" s="316">
        <f>FŐLAP!$C$10</f>
        <v>0</v>
      </c>
      <c r="Q236" s="316" t="s">
        <v>562</v>
      </c>
      <c r="R236" s="316"/>
      <c r="S236" s="316"/>
    </row>
    <row r="237" spans="1:19" ht="50.1" hidden="1" customHeight="1" x14ac:dyDescent="0.25">
      <c r="A237" s="100" t="s">
        <v>351</v>
      </c>
      <c r="B237" s="337"/>
      <c r="C237" s="413"/>
      <c r="D237" s="244"/>
      <c r="E237" s="244"/>
      <c r="F237" s="244"/>
      <c r="G237" s="244"/>
      <c r="H237" s="434"/>
      <c r="I237" s="245"/>
      <c r="J237" s="245"/>
      <c r="K237" s="337"/>
      <c r="L237" s="249"/>
      <c r="M237" s="250"/>
      <c r="N237" s="98" t="e">
        <f t="shared" si="3"/>
        <v>#DIV/0!</v>
      </c>
      <c r="O237" s="317">
        <f>FŐLAP!$E$8</f>
        <v>0</v>
      </c>
      <c r="P237" s="316">
        <f>FŐLAP!$C$10</f>
        <v>0</v>
      </c>
      <c r="Q237" s="316" t="s">
        <v>562</v>
      </c>
      <c r="R237" s="316"/>
      <c r="S237" s="316"/>
    </row>
    <row r="238" spans="1:19" ht="50.1" hidden="1" customHeight="1" x14ac:dyDescent="0.25">
      <c r="A238" s="101" t="s">
        <v>352</v>
      </c>
      <c r="B238" s="337"/>
      <c r="C238" s="413"/>
      <c r="D238" s="244"/>
      <c r="E238" s="244"/>
      <c r="F238" s="244"/>
      <c r="G238" s="244"/>
      <c r="H238" s="434"/>
      <c r="I238" s="245"/>
      <c r="J238" s="245"/>
      <c r="K238" s="337"/>
      <c r="L238" s="249"/>
      <c r="M238" s="250"/>
      <c r="N238" s="98" t="e">
        <f t="shared" si="3"/>
        <v>#DIV/0!</v>
      </c>
      <c r="O238" s="317">
        <f>FŐLAP!$E$8</f>
        <v>0</v>
      </c>
      <c r="P238" s="316">
        <f>FŐLAP!$C$10</f>
        <v>0</v>
      </c>
      <c r="Q238" s="316" t="s">
        <v>562</v>
      </c>
      <c r="R238" s="316"/>
      <c r="S238" s="316"/>
    </row>
    <row r="239" spans="1:19" ht="50.1" hidden="1" customHeight="1" x14ac:dyDescent="0.25">
      <c r="A239" s="100" t="s">
        <v>353</v>
      </c>
      <c r="B239" s="337"/>
      <c r="C239" s="413"/>
      <c r="D239" s="244"/>
      <c r="E239" s="244"/>
      <c r="F239" s="244"/>
      <c r="G239" s="244"/>
      <c r="H239" s="434"/>
      <c r="I239" s="245"/>
      <c r="J239" s="245"/>
      <c r="K239" s="337"/>
      <c r="L239" s="249"/>
      <c r="M239" s="250"/>
      <c r="N239" s="98" t="e">
        <f t="shared" si="3"/>
        <v>#DIV/0!</v>
      </c>
      <c r="O239" s="317">
        <f>FŐLAP!$E$8</f>
        <v>0</v>
      </c>
      <c r="P239" s="316">
        <f>FŐLAP!$C$10</f>
        <v>0</v>
      </c>
      <c r="Q239" s="316" t="s">
        <v>562</v>
      </c>
      <c r="R239" s="316"/>
      <c r="S239" s="316"/>
    </row>
    <row r="240" spans="1:19" ht="50.1" hidden="1" customHeight="1" x14ac:dyDescent="0.25">
      <c r="A240" s="100" t="s">
        <v>354</v>
      </c>
      <c r="B240" s="337"/>
      <c r="C240" s="413"/>
      <c r="D240" s="244"/>
      <c r="E240" s="244"/>
      <c r="F240" s="244"/>
      <c r="G240" s="244"/>
      <c r="H240" s="434"/>
      <c r="I240" s="245"/>
      <c r="J240" s="245"/>
      <c r="K240" s="337"/>
      <c r="L240" s="249"/>
      <c r="M240" s="250"/>
      <c r="N240" s="98" t="e">
        <f t="shared" si="3"/>
        <v>#DIV/0!</v>
      </c>
      <c r="O240" s="317">
        <f>FŐLAP!$E$8</f>
        <v>0</v>
      </c>
      <c r="P240" s="316">
        <f>FŐLAP!$C$10</f>
        <v>0</v>
      </c>
      <c r="Q240" s="316" t="s">
        <v>562</v>
      </c>
      <c r="R240" s="316"/>
      <c r="S240" s="316"/>
    </row>
    <row r="241" spans="1:19" ht="50.1" hidden="1" customHeight="1" x14ac:dyDescent="0.25">
      <c r="A241" s="101" t="s">
        <v>355</v>
      </c>
      <c r="B241" s="337"/>
      <c r="C241" s="413"/>
      <c r="D241" s="244"/>
      <c r="E241" s="244"/>
      <c r="F241" s="244"/>
      <c r="G241" s="244"/>
      <c r="H241" s="434"/>
      <c r="I241" s="245"/>
      <c r="J241" s="245"/>
      <c r="K241" s="337"/>
      <c r="L241" s="249"/>
      <c r="M241" s="250"/>
      <c r="N241" s="98" t="e">
        <f t="shared" si="3"/>
        <v>#DIV/0!</v>
      </c>
      <c r="O241" s="317">
        <f>FŐLAP!$E$8</f>
        <v>0</v>
      </c>
      <c r="P241" s="316">
        <f>FŐLAP!$C$10</f>
        <v>0</v>
      </c>
      <c r="Q241" s="316" t="s">
        <v>562</v>
      </c>
      <c r="R241" s="316"/>
      <c r="S241" s="316"/>
    </row>
    <row r="242" spans="1:19" ht="50.1" hidden="1" customHeight="1" x14ac:dyDescent="0.25">
      <c r="A242" s="100" t="s">
        <v>356</v>
      </c>
      <c r="B242" s="337"/>
      <c r="C242" s="413"/>
      <c r="D242" s="244"/>
      <c r="E242" s="244"/>
      <c r="F242" s="244"/>
      <c r="G242" s="244"/>
      <c r="H242" s="434"/>
      <c r="I242" s="245"/>
      <c r="J242" s="245"/>
      <c r="K242" s="337"/>
      <c r="L242" s="249"/>
      <c r="M242" s="250"/>
      <c r="N242" s="98" t="e">
        <f t="shared" si="3"/>
        <v>#DIV/0!</v>
      </c>
      <c r="O242" s="317">
        <f>FŐLAP!$E$8</f>
        <v>0</v>
      </c>
      <c r="P242" s="316">
        <f>FŐLAP!$C$10</f>
        <v>0</v>
      </c>
      <c r="Q242" s="316" t="s">
        <v>562</v>
      </c>
      <c r="R242" s="316"/>
      <c r="S242" s="316"/>
    </row>
    <row r="243" spans="1:19" ht="50.1" hidden="1" customHeight="1" x14ac:dyDescent="0.25">
      <c r="A243" s="100" t="s">
        <v>357</v>
      </c>
      <c r="B243" s="337"/>
      <c r="C243" s="413"/>
      <c r="D243" s="244"/>
      <c r="E243" s="244"/>
      <c r="F243" s="244"/>
      <c r="G243" s="244"/>
      <c r="H243" s="434"/>
      <c r="I243" s="245"/>
      <c r="J243" s="245"/>
      <c r="K243" s="337"/>
      <c r="L243" s="249"/>
      <c r="M243" s="250"/>
      <c r="N243" s="98" t="e">
        <f t="shared" si="3"/>
        <v>#DIV/0!</v>
      </c>
      <c r="O243" s="317">
        <f>FŐLAP!$E$8</f>
        <v>0</v>
      </c>
      <c r="P243" s="316">
        <f>FŐLAP!$C$10</f>
        <v>0</v>
      </c>
      <c r="Q243" s="316" t="s">
        <v>562</v>
      </c>
      <c r="R243" s="316"/>
      <c r="S243" s="316"/>
    </row>
    <row r="244" spans="1:19" ht="50.1" hidden="1" customHeight="1" x14ac:dyDescent="0.25">
      <c r="A244" s="101" t="s">
        <v>358</v>
      </c>
      <c r="B244" s="337"/>
      <c r="C244" s="413"/>
      <c r="D244" s="244"/>
      <c r="E244" s="244"/>
      <c r="F244" s="244"/>
      <c r="G244" s="244"/>
      <c r="H244" s="434"/>
      <c r="I244" s="245"/>
      <c r="J244" s="245"/>
      <c r="K244" s="337"/>
      <c r="L244" s="249"/>
      <c r="M244" s="250"/>
      <c r="N244" s="98" t="e">
        <f t="shared" si="3"/>
        <v>#DIV/0!</v>
      </c>
      <c r="O244" s="317">
        <f>FŐLAP!$E$8</f>
        <v>0</v>
      </c>
      <c r="P244" s="316">
        <f>FŐLAP!$C$10</f>
        <v>0</v>
      </c>
      <c r="Q244" s="316" t="s">
        <v>562</v>
      </c>
      <c r="R244" s="316"/>
      <c r="S244" s="316"/>
    </row>
    <row r="245" spans="1:19" ht="50.1" hidden="1" customHeight="1" x14ac:dyDescent="0.25">
      <c r="A245" s="100" t="s">
        <v>359</v>
      </c>
      <c r="B245" s="337"/>
      <c r="C245" s="413"/>
      <c r="D245" s="244"/>
      <c r="E245" s="244"/>
      <c r="F245" s="244"/>
      <c r="G245" s="244"/>
      <c r="H245" s="434"/>
      <c r="I245" s="245"/>
      <c r="J245" s="245"/>
      <c r="K245" s="337"/>
      <c r="L245" s="249"/>
      <c r="M245" s="250"/>
      <c r="N245" s="98" t="e">
        <f t="shared" si="3"/>
        <v>#DIV/0!</v>
      </c>
      <c r="O245" s="317">
        <f>FŐLAP!$E$8</f>
        <v>0</v>
      </c>
      <c r="P245" s="316">
        <f>FŐLAP!$C$10</f>
        <v>0</v>
      </c>
      <c r="Q245" s="316" t="s">
        <v>562</v>
      </c>
      <c r="R245" s="316"/>
      <c r="S245" s="316"/>
    </row>
    <row r="246" spans="1:19" ht="50.1" hidden="1" customHeight="1" x14ac:dyDescent="0.25">
      <c r="A246" s="100" t="s">
        <v>360</v>
      </c>
      <c r="B246" s="337"/>
      <c r="C246" s="413"/>
      <c r="D246" s="244"/>
      <c r="E246" s="244"/>
      <c r="F246" s="244"/>
      <c r="G246" s="244"/>
      <c r="H246" s="434"/>
      <c r="I246" s="245"/>
      <c r="J246" s="245"/>
      <c r="K246" s="337"/>
      <c r="L246" s="249"/>
      <c r="M246" s="250"/>
      <c r="N246" s="98" t="e">
        <f t="shared" si="3"/>
        <v>#DIV/0!</v>
      </c>
      <c r="O246" s="317">
        <f>FŐLAP!$E$8</f>
        <v>0</v>
      </c>
      <c r="P246" s="316">
        <f>FŐLAP!$C$10</f>
        <v>0</v>
      </c>
      <c r="Q246" s="316" t="s">
        <v>562</v>
      </c>
      <c r="R246" s="316"/>
      <c r="S246" s="316"/>
    </row>
    <row r="247" spans="1:19" ht="50.1" hidden="1" customHeight="1" x14ac:dyDescent="0.25">
      <c r="A247" s="100" t="s">
        <v>361</v>
      </c>
      <c r="B247" s="337"/>
      <c r="C247" s="413"/>
      <c r="D247" s="244"/>
      <c r="E247" s="244"/>
      <c r="F247" s="244"/>
      <c r="G247" s="244"/>
      <c r="H247" s="434"/>
      <c r="I247" s="245"/>
      <c r="J247" s="245"/>
      <c r="K247" s="337"/>
      <c r="L247" s="249"/>
      <c r="M247" s="250"/>
      <c r="N247" s="98" t="e">
        <f t="shared" si="3"/>
        <v>#DIV/0!</v>
      </c>
      <c r="O247" s="317">
        <f>FŐLAP!$E$8</f>
        <v>0</v>
      </c>
      <c r="P247" s="316">
        <f>FŐLAP!$C$10</f>
        <v>0</v>
      </c>
      <c r="Q247" s="316" t="s">
        <v>562</v>
      </c>
      <c r="R247" s="316"/>
      <c r="S247" s="316"/>
    </row>
    <row r="248" spans="1:19" ht="50.1" hidden="1" customHeight="1" x14ac:dyDescent="0.25">
      <c r="A248" s="100" t="s">
        <v>362</v>
      </c>
      <c r="B248" s="337"/>
      <c r="C248" s="413"/>
      <c r="D248" s="244"/>
      <c r="E248" s="244"/>
      <c r="F248" s="244"/>
      <c r="G248" s="244"/>
      <c r="H248" s="434"/>
      <c r="I248" s="245"/>
      <c r="J248" s="245"/>
      <c r="K248" s="337"/>
      <c r="L248" s="249"/>
      <c r="M248" s="250"/>
      <c r="N248" s="98" t="e">
        <f t="shared" si="3"/>
        <v>#DIV/0!</v>
      </c>
      <c r="O248" s="317">
        <f>FŐLAP!$E$8</f>
        <v>0</v>
      </c>
      <c r="P248" s="316">
        <f>FŐLAP!$C$10</f>
        <v>0</v>
      </c>
      <c r="Q248" s="316" t="s">
        <v>562</v>
      </c>
      <c r="R248" s="316"/>
      <c r="S248" s="316"/>
    </row>
    <row r="249" spans="1:19" ht="50.1" hidden="1" customHeight="1" collapsed="1" x14ac:dyDescent="0.25">
      <c r="A249" s="101" t="s">
        <v>363</v>
      </c>
      <c r="B249" s="337"/>
      <c r="C249" s="413"/>
      <c r="D249" s="244"/>
      <c r="E249" s="244"/>
      <c r="F249" s="244"/>
      <c r="G249" s="244"/>
      <c r="H249" s="434"/>
      <c r="I249" s="245"/>
      <c r="J249" s="245"/>
      <c r="K249" s="337"/>
      <c r="L249" s="249"/>
      <c r="M249" s="250"/>
      <c r="N249" s="98" t="e">
        <f t="shared" si="3"/>
        <v>#DIV/0!</v>
      </c>
      <c r="O249" s="317">
        <f>FŐLAP!$E$8</f>
        <v>0</v>
      </c>
      <c r="P249" s="316">
        <f>FŐLAP!$C$10</f>
        <v>0</v>
      </c>
      <c r="Q249" s="316" t="s">
        <v>562</v>
      </c>
      <c r="R249" s="316"/>
      <c r="S249" s="316"/>
    </row>
    <row r="250" spans="1:19" ht="50.1" hidden="1" customHeight="1" x14ac:dyDescent="0.25">
      <c r="A250" s="100" t="s">
        <v>364</v>
      </c>
      <c r="B250" s="337"/>
      <c r="C250" s="413"/>
      <c r="D250" s="244"/>
      <c r="E250" s="244"/>
      <c r="F250" s="244"/>
      <c r="G250" s="244"/>
      <c r="H250" s="434"/>
      <c r="I250" s="245"/>
      <c r="J250" s="245"/>
      <c r="K250" s="337"/>
      <c r="L250" s="249"/>
      <c r="M250" s="250"/>
      <c r="N250" s="98" t="e">
        <f t="shared" si="3"/>
        <v>#DIV/0!</v>
      </c>
      <c r="O250" s="317">
        <f>FŐLAP!$E$8</f>
        <v>0</v>
      </c>
      <c r="P250" s="316">
        <f>FŐLAP!$C$10</f>
        <v>0</v>
      </c>
      <c r="Q250" s="316" t="s">
        <v>562</v>
      </c>
      <c r="R250" s="316"/>
      <c r="S250" s="316"/>
    </row>
    <row r="251" spans="1:19" ht="50.1" hidden="1" customHeight="1" x14ac:dyDescent="0.25">
      <c r="A251" s="100" t="s">
        <v>365</v>
      </c>
      <c r="B251" s="337"/>
      <c r="C251" s="413"/>
      <c r="D251" s="244"/>
      <c r="E251" s="244"/>
      <c r="F251" s="244"/>
      <c r="G251" s="244"/>
      <c r="H251" s="434"/>
      <c r="I251" s="245"/>
      <c r="J251" s="245"/>
      <c r="K251" s="337"/>
      <c r="L251" s="249"/>
      <c r="M251" s="250"/>
      <c r="N251" s="98" t="e">
        <f t="shared" si="3"/>
        <v>#DIV/0!</v>
      </c>
      <c r="O251" s="317">
        <f>FŐLAP!$E$8</f>
        <v>0</v>
      </c>
      <c r="P251" s="316">
        <f>FŐLAP!$C$10</f>
        <v>0</v>
      </c>
      <c r="Q251" s="316" t="s">
        <v>562</v>
      </c>
      <c r="R251" s="316"/>
      <c r="S251" s="316"/>
    </row>
    <row r="252" spans="1:19" ht="50.1" hidden="1" customHeight="1" x14ac:dyDescent="0.25">
      <c r="A252" s="101" t="s">
        <v>366</v>
      </c>
      <c r="B252" s="337"/>
      <c r="C252" s="413"/>
      <c r="D252" s="244"/>
      <c r="E252" s="244"/>
      <c r="F252" s="244"/>
      <c r="G252" s="244"/>
      <c r="H252" s="434"/>
      <c r="I252" s="245"/>
      <c r="J252" s="245"/>
      <c r="K252" s="337"/>
      <c r="L252" s="249"/>
      <c r="M252" s="250"/>
      <c r="N252" s="98" t="e">
        <f t="shared" si="3"/>
        <v>#DIV/0!</v>
      </c>
      <c r="O252" s="317">
        <f>FŐLAP!$E$8</f>
        <v>0</v>
      </c>
      <c r="P252" s="316">
        <f>FŐLAP!$C$10</f>
        <v>0</v>
      </c>
      <c r="Q252" s="316" t="s">
        <v>562</v>
      </c>
      <c r="R252" s="316"/>
      <c r="S252" s="316"/>
    </row>
    <row r="253" spans="1:19" ht="50.1" hidden="1" customHeight="1" x14ac:dyDescent="0.25">
      <c r="A253" s="100" t="s">
        <v>367</v>
      </c>
      <c r="B253" s="337"/>
      <c r="C253" s="413"/>
      <c r="D253" s="244"/>
      <c r="E253" s="244"/>
      <c r="F253" s="244"/>
      <c r="G253" s="244"/>
      <c r="H253" s="434"/>
      <c r="I253" s="245"/>
      <c r="J253" s="245"/>
      <c r="K253" s="337"/>
      <c r="L253" s="249"/>
      <c r="M253" s="250"/>
      <c r="N253" s="98" t="e">
        <f t="shared" si="3"/>
        <v>#DIV/0!</v>
      </c>
      <c r="O253" s="317">
        <f>FŐLAP!$E$8</f>
        <v>0</v>
      </c>
      <c r="P253" s="316">
        <f>FŐLAP!$C$10</f>
        <v>0</v>
      </c>
      <c r="Q253" s="316" t="s">
        <v>562</v>
      </c>
      <c r="R253" s="316"/>
      <c r="S253" s="316"/>
    </row>
    <row r="254" spans="1:19" ht="50.1" hidden="1" customHeight="1" x14ac:dyDescent="0.25">
      <c r="A254" s="100" t="s">
        <v>368</v>
      </c>
      <c r="B254" s="337"/>
      <c r="C254" s="413"/>
      <c r="D254" s="244"/>
      <c r="E254" s="244"/>
      <c r="F254" s="244"/>
      <c r="G254" s="244"/>
      <c r="H254" s="434"/>
      <c r="I254" s="245"/>
      <c r="J254" s="245"/>
      <c r="K254" s="337"/>
      <c r="L254" s="249"/>
      <c r="M254" s="250"/>
      <c r="N254" s="98" t="e">
        <f t="shared" si="3"/>
        <v>#DIV/0!</v>
      </c>
      <c r="O254" s="317">
        <f>FŐLAP!$E$8</f>
        <v>0</v>
      </c>
      <c r="P254" s="316">
        <f>FŐLAP!$C$10</f>
        <v>0</v>
      </c>
      <c r="Q254" s="316" t="s">
        <v>562</v>
      </c>
      <c r="R254" s="316"/>
      <c r="S254" s="316"/>
    </row>
    <row r="255" spans="1:19" ht="50.1" hidden="1" customHeight="1" x14ac:dyDescent="0.25">
      <c r="A255" s="101" t="s">
        <v>369</v>
      </c>
      <c r="B255" s="337"/>
      <c r="C255" s="413"/>
      <c r="D255" s="244"/>
      <c r="E255" s="244"/>
      <c r="F255" s="244"/>
      <c r="G255" s="244"/>
      <c r="H255" s="434"/>
      <c r="I255" s="245"/>
      <c r="J255" s="245"/>
      <c r="K255" s="337"/>
      <c r="L255" s="249"/>
      <c r="M255" s="250"/>
      <c r="N255" s="98" t="e">
        <f t="shared" si="3"/>
        <v>#DIV/0!</v>
      </c>
      <c r="O255" s="317">
        <f>FŐLAP!$E$8</f>
        <v>0</v>
      </c>
      <c r="P255" s="316">
        <f>FŐLAP!$C$10</f>
        <v>0</v>
      </c>
      <c r="Q255" s="316" t="s">
        <v>562</v>
      </c>
      <c r="R255" s="316"/>
      <c r="S255" s="316"/>
    </row>
    <row r="256" spans="1:19" ht="50.1" hidden="1" customHeight="1" x14ac:dyDescent="0.25">
      <c r="A256" s="100" t="s">
        <v>370</v>
      </c>
      <c r="B256" s="337"/>
      <c r="C256" s="413"/>
      <c r="D256" s="244"/>
      <c r="E256" s="244"/>
      <c r="F256" s="244"/>
      <c r="G256" s="244"/>
      <c r="H256" s="434"/>
      <c r="I256" s="245"/>
      <c r="J256" s="245"/>
      <c r="K256" s="337"/>
      <c r="L256" s="249"/>
      <c r="M256" s="250"/>
      <c r="N256" s="98" t="e">
        <f t="shared" si="3"/>
        <v>#DIV/0!</v>
      </c>
      <c r="O256" s="317">
        <f>FŐLAP!$E$8</f>
        <v>0</v>
      </c>
      <c r="P256" s="316">
        <f>FŐLAP!$C$10</f>
        <v>0</v>
      </c>
      <c r="Q256" s="316" t="s">
        <v>562</v>
      </c>
      <c r="R256" s="316"/>
      <c r="S256" s="316"/>
    </row>
    <row r="257" spans="1:19" ht="50.1" hidden="1" customHeight="1" x14ac:dyDescent="0.25">
      <c r="A257" s="100" t="s">
        <v>371</v>
      </c>
      <c r="B257" s="337"/>
      <c r="C257" s="413"/>
      <c r="D257" s="244"/>
      <c r="E257" s="244"/>
      <c r="F257" s="244"/>
      <c r="G257" s="244"/>
      <c r="H257" s="434"/>
      <c r="I257" s="245"/>
      <c r="J257" s="245"/>
      <c r="K257" s="337"/>
      <c r="L257" s="249"/>
      <c r="M257" s="250"/>
      <c r="N257" s="98" t="e">
        <f t="shared" si="3"/>
        <v>#DIV/0!</v>
      </c>
      <c r="O257" s="317">
        <f>FŐLAP!$E$8</f>
        <v>0</v>
      </c>
      <c r="P257" s="316">
        <f>FŐLAP!$C$10</f>
        <v>0</v>
      </c>
      <c r="Q257" s="316" t="s">
        <v>562</v>
      </c>
      <c r="R257" s="316"/>
      <c r="S257" s="316"/>
    </row>
    <row r="258" spans="1:19" ht="50.1" hidden="1" customHeight="1" x14ac:dyDescent="0.25">
      <c r="A258" s="101" t="s">
        <v>372</v>
      </c>
      <c r="B258" s="337"/>
      <c r="C258" s="413"/>
      <c r="D258" s="244"/>
      <c r="E258" s="244"/>
      <c r="F258" s="244"/>
      <c r="G258" s="244"/>
      <c r="H258" s="434"/>
      <c r="I258" s="245"/>
      <c r="J258" s="245"/>
      <c r="K258" s="337"/>
      <c r="L258" s="249"/>
      <c r="M258" s="250"/>
      <c r="N258" s="98" t="e">
        <f t="shared" si="3"/>
        <v>#DIV/0!</v>
      </c>
      <c r="O258" s="317">
        <f>FŐLAP!$E$8</f>
        <v>0</v>
      </c>
      <c r="P258" s="316">
        <f>FŐLAP!$C$10</f>
        <v>0</v>
      </c>
      <c r="Q258" s="316" t="s">
        <v>562</v>
      </c>
      <c r="R258" s="316"/>
      <c r="S258" s="316"/>
    </row>
    <row r="259" spans="1:19" ht="50.1" hidden="1" customHeight="1" x14ac:dyDescent="0.25">
      <c r="A259" s="100" t="s">
        <v>373</v>
      </c>
      <c r="B259" s="337"/>
      <c r="C259" s="413"/>
      <c r="D259" s="244"/>
      <c r="E259" s="244"/>
      <c r="F259" s="244"/>
      <c r="G259" s="244"/>
      <c r="H259" s="434"/>
      <c r="I259" s="245"/>
      <c r="J259" s="245"/>
      <c r="K259" s="337"/>
      <c r="L259" s="249"/>
      <c r="M259" s="250"/>
      <c r="N259" s="98" t="e">
        <f t="shared" si="3"/>
        <v>#DIV/0!</v>
      </c>
      <c r="O259" s="317">
        <f>FŐLAP!$E$8</f>
        <v>0</v>
      </c>
      <c r="P259" s="316">
        <f>FŐLAP!$C$10</f>
        <v>0</v>
      </c>
      <c r="Q259" s="316" t="s">
        <v>562</v>
      </c>
      <c r="R259" s="316"/>
      <c r="S259" s="316"/>
    </row>
    <row r="260" spans="1:19" ht="50.1" hidden="1" customHeight="1" x14ac:dyDescent="0.25">
      <c r="A260" s="100" t="s">
        <v>374</v>
      </c>
      <c r="B260" s="337"/>
      <c r="C260" s="413"/>
      <c r="D260" s="244"/>
      <c r="E260" s="244"/>
      <c r="F260" s="244"/>
      <c r="G260" s="244"/>
      <c r="H260" s="434"/>
      <c r="I260" s="245"/>
      <c r="J260" s="245"/>
      <c r="K260" s="337"/>
      <c r="L260" s="249"/>
      <c r="M260" s="250"/>
      <c r="N260" s="98" t="e">
        <f t="shared" si="3"/>
        <v>#DIV/0!</v>
      </c>
      <c r="O260" s="317">
        <f>FŐLAP!$E$8</f>
        <v>0</v>
      </c>
      <c r="P260" s="316">
        <f>FŐLAP!$C$10</f>
        <v>0</v>
      </c>
      <c r="Q260" s="316" t="s">
        <v>562</v>
      </c>
      <c r="R260" s="316"/>
      <c r="S260" s="316"/>
    </row>
    <row r="261" spans="1:19" ht="50.1" hidden="1" customHeight="1" x14ac:dyDescent="0.25">
      <c r="A261" s="101" t="s">
        <v>375</v>
      </c>
      <c r="B261" s="337"/>
      <c r="C261" s="413"/>
      <c r="D261" s="244"/>
      <c r="E261" s="244"/>
      <c r="F261" s="244"/>
      <c r="G261" s="244"/>
      <c r="H261" s="434"/>
      <c r="I261" s="245"/>
      <c r="J261" s="245"/>
      <c r="K261" s="337"/>
      <c r="L261" s="249"/>
      <c r="M261" s="250"/>
      <c r="N261" s="98" t="e">
        <f t="shared" si="3"/>
        <v>#DIV/0!</v>
      </c>
      <c r="O261" s="317">
        <f>FŐLAP!$E$8</f>
        <v>0</v>
      </c>
      <c r="P261" s="316">
        <f>FŐLAP!$C$10</f>
        <v>0</v>
      </c>
      <c r="Q261" s="316" t="s">
        <v>562</v>
      </c>
      <c r="R261" s="316"/>
      <c r="S261" s="316"/>
    </row>
    <row r="262" spans="1:19" ht="50.1" hidden="1" customHeight="1" x14ac:dyDescent="0.25">
      <c r="A262" s="100" t="s">
        <v>376</v>
      </c>
      <c r="B262" s="337"/>
      <c r="C262" s="413"/>
      <c r="D262" s="244"/>
      <c r="E262" s="244"/>
      <c r="F262" s="244"/>
      <c r="G262" s="244"/>
      <c r="H262" s="434"/>
      <c r="I262" s="245"/>
      <c r="J262" s="245"/>
      <c r="K262" s="337"/>
      <c r="L262" s="249"/>
      <c r="M262" s="250"/>
      <c r="N262" s="98" t="e">
        <f t="shared" si="3"/>
        <v>#DIV/0!</v>
      </c>
      <c r="O262" s="317">
        <f>FŐLAP!$E$8</f>
        <v>0</v>
      </c>
      <c r="P262" s="316">
        <f>FŐLAP!$C$10</f>
        <v>0</v>
      </c>
      <c r="Q262" s="316" t="s">
        <v>562</v>
      </c>
      <c r="R262" s="316"/>
      <c r="S262" s="316"/>
    </row>
    <row r="263" spans="1:19" ht="50.1" hidden="1" customHeight="1" x14ac:dyDescent="0.25">
      <c r="A263" s="100" t="s">
        <v>377</v>
      </c>
      <c r="B263" s="337"/>
      <c r="C263" s="413"/>
      <c r="D263" s="244"/>
      <c r="E263" s="244"/>
      <c r="F263" s="244"/>
      <c r="G263" s="244"/>
      <c r="H263" s="434"/>
      <c r="I263" s="245"/>
      <c r="J263" s="245"/>
      <c r="K263" s="337"/>
      <c r="L263" s="249"/>
      <c r="M263" s="250"/>
      <c r="N263" s="98" t="e">
        <f t="shared" si="3"/>
        <v>#DIV/0!</v>
      </c>
      <c r="O263" s="317">
        <f>FŐLAP!$E$8</f>
        <v>0</v>
      </c>
      <c r="P263" s="316">
        <f>FŐLAP!$C$10</f>
        <v>0</v>
      </c>
      <c r="Q263" s="316" t="s">
        <v>562</v>
      </c>
      <c r="R263" s="316"/>
      <c r="S263" s="316"/>
    </row>
    <row r="264" spans="1:19" ht="50.1" hidden="1" customHeight="1" x14ac:dyDescent="0.25">
      <c r="A264" s="100" t="s">
        <v>378</v>
      </c>
      <c r="B264" s="337"/>
      <c r="C264" s="413"/>
      <c r="D264" s="244"/>
      <c r="E264" s="244"/>
      <c r="F264" s="244"/>
      <c r="G264" s="244"/>
      <c r="H264" s="434"/>
      <c r="I264" s="245"/>
      <c r="J264" s="245"/>
      <c r="K264" s="337"/>
      <c r="L264" s="249"/>
      <c r="M264" s="250"/>
      <c r="N264" s="98" t="e">
        <f t="shared" si="3"/>
        <v>#DIV/0!</v>
      </c>
      <c r="O264" s="317">
        <f>FŐLAP!$E$8</f>
        <v>0</v>
      </c>
      <c r="P264" s="316">
        <f>FŐLAP!$C$10</f>
        <v>0</v>
      </c>
      <c r="Q264" s="316" t="s">
        <v>562</v>
      </c>
      <c r="R264" s="316"/>
      <c r="S264" s="316"/>
    </row>
    <row r="265" spans="1:19" ht="50.1" hidden="1" customHeight="1" x14ac:dyDescent="0.25">
      <c r="A265" s="100" t="s">
        <v>379</v>
      </c>
      <c r="B265" s="337"/>
      <c r="C265" s="413"/>
      <c r="D265" s="244"/>
      <c r="E265" s="244"/>
      <c r="F265" s="244"/>
      <c r="G265" s="244"/>
      <c r="H265" s="434"/>
      <c r="I265" s="245"/>
      <c r="J265" s="245"/>
      <c r="K265" s="337"/>
      <c r="L265" s="249"/>
      <c r="M265" s="250"/>
      <c r="N265" s="98" t="e">
        <f t="shared" si="3"/>
        <v>#DIV/0!</v>
      </c>
      <c r="O265" s="317">
        <f>FŐLAP!$E$8</f>
        <v>0</v>
      </c>
      <c r="P265" s="316">
        <f>FŐLAP!$C$10</f>
        <v>0</v>
      </c>
      <c r="Q265" s="316" t="s">
        <v>562</v>
      </c>
      <c r="R265" s="316"/>
      <c r="S265" s="316"/>
    </row>
    <row r="266" spans="1:19" ht="50.1" hidden="1" customHeight="1" x14ac:dyDescent="0.25">
      <c r="A266" s="101" t="s">
        <v>380</v>
      </c>
      <c r="B266" s="337"/>
      <c r="C266" s="413"/>
      <c r="D266" s="244"/>
      <c r="E266" s="244"/>
      <c r="F266" s="244"/>
      <c r="G266" s="244"/>
      <c r="H266" s="434"/>
      <c r="I266" s="245"/>
      <c r="J266" s="245"/>
      <c r="K266" s="337"/>
      <c r="L266" s="249"/>
      <c r="M266" s="250"/>
      <c r="N266" s="98" t="e">
        <f t="shared" ref="N266:N308" si="4">IF(M266&lt;0,0,1-(M266/L266))</f>
        <v>#DIV/0!</v>
      </c>
      <c r="O266" s="317">
        <f>FŐLAP!$E$8</f>
        <v>0</v>
      </c>
      <c r="P266" s="316">
        <f>FŐLAP!$C$10</f>
        <v>0</v>
      </c>
      <c r="Q266" s="316" t="s">
        <v>562</v>
      </c>
      <c r="R266" s="316"/>
      <c r="S266" s="316"/>
    </row>
    <row r="267" spans="1:19" ht="50.1" hidden="1" customHeight="1" x14ac:dyDescent="0.25">
      <c r="A267" s="100" t="s">
        <v>381</v>
      </c>
      <c r="B267" s="337"/>
      <c r="C267" s="413"/>
      <c r="D267" s="244"/>
      <c r="E267" s="244"/>
      <c r="F267" s="244"/>
      <c r="G267" s="244"/>
      <c r="H267" s="434"/>
      <c r="I267" s="245"/>
      <c r="J267" s="245"/>
      <c r="K267" s="337"/>
      <c r="L267" s="249"/>
      <c r="M267" s="250"/>
      <c r="N267" s="98" t="e">
        <f t="shared" si="4"/>
        <v>#DIV/0!</v>
      </c>
      <c r="O267" s="317">
        <f>FŐLAP!$E$8</f>
        <v>0</v>
      </c>
      <c r="P267" s="316">
        <f>FŐLAP!$C$10</f>
        <v>0</v>
      </c>
      <c r="Q267" s="316" t="s">
        <v>562</v>
      </c>
      <c r="R267" s="316"/>
      <c r="S267" s="316"/>
    </row>
    <row r="268" spans="1:19" ht="50.1" hidden="1" customHeight="1" x14ac:dyDescent="0.25">
      <c r="A268" s="100" t="s">
        <v>382</v>
      </c>
      <c r="B268" s="337"/>
      <c r="C268" s="413"/>
      <c r="D268" s="244"/>
      <c r="E268" s="244"/>
      <c r="F268" s="244"/>
      <c r="G268" s="244"/>
      <c r="H268" s="434"/>
      <c r="I268" s="245"/>
      <c r="J268" s="245"/>
      <c r="K268" s="337"/>
      <c r="L268" s="249"/>
      <c r="M268" s="250"/>
      <c r="N268" s="98" t="e">
        <f t="shared" si="4"/>
        <v>#DIV/0!</v>
      </c>
      <c r="O268" s="317">
        <f>FŐLAP!$E$8</f>
        <v>0</v>
      </c>
      <c r="P268" s="316">
        <f>FŐLAP!$C$10</f>
        <v>0</v>
      </c>
      <c r="Q268" s="316" t="s">
        <v>562</v>
      </c>
      <c r="R268" s="316"/>
      <c r="S268" s="316"/>
    </row>
    <row r="269" spans="1:19" ht="50.1" hidden="1" customHeight="1" x14ac:dyDescent="0.25">
      <c r="A269" s="101" t="s">
        <v>383</v>
      </c>
      <c r="B269" s="337"/>
      <c r="C269" s="413"/>
      <c r="D269" s="244"/>
      <c r="E269" s="244"/>
      <c r="F269" s="244"/>
      <c r="G269" s="244"/>
      <c r="H269" s="434"/>
      <c r="I269" s="245"/>
      <c r="J269" s="245"/>
      <c r="K269" s="337"/>
      <c r="L269" s="249"/>
      <c r="M269" s="250"/>
      <c r="N269" s="98" t="e">
        <f t="shared" si="4"/>
        <v>#DIV/0!</v>
      </c>
      <c r="O269" s="317">
        <f>FŐLAP!$E$8</f>
        <v>0</v>
      </c>
      <c r="P269" s="316">
        <f>FŐLAP!$C$10</f>
        <v>0</v>
      </c>
      <c r="Q269" s="316" t="s">
        <v>562</v>
      </c>
      <c r="R269" s="316"/>
      <c r="S269" s="316"/>
    </row>
    <row r="270" spans="1:19" ht="49.5" hidden="1" customHeight="1" collapsed="1" x14ac:dyDescent="0.25">
      <c r="A270" s="100" t="s">
        <v>384</v>
      </c>
      <c r="B270" s="337"/>
      <c r="C270" s="413"/>
      <c r="D270" s="244"/>
      <c r="E270" s="244"/>
      <c r="F270" s="244"/>
      <c r="G270" s="244"/>
      <c r="H270" s="434"/>
      <c r="I270" s="245"/>
      <c r="J270" s="245"/>
      <c r="K270" s="337"/>
      <c r="L270" s="249"/>
      <c r="M270" s="250"/>
      <c r="N270" s="98" t="e">
        <f t="shared" si="4"/>
        <v>#DIV/0!</v>
      </c>
      <c r="O270" s="317">
        <f>FŐLAP!$E$8</f>
        <v>0</v>
      </c>
      <c r="P270" s="316">
        <f>FŐLAP!$C$10</f>
        <v>0</v>
      </c>
      <c r="Q270" s="316" t="s">
        <v>562</v>
      </c>
      <c r="R270" s="316"/>
      <c r="S270" s="316"/>
    </row>
    <row r="271" spans="1:19" ht="50.1" hidden="1" customHeight="1" x14ac:dyDescent="0.25">
      <c r="A271" s="100" t="s">
        <v>385</v>
      </c>
      <c r="B271" s="337"/>
      <c r="C271" s="413"/>
      <c r="D271" s="244"/>
      <c r="E271" s="244"/>
      <c r="F271" s="244"/>
      <c r="G271" s="244"/>
      <c r="H271" s="434"/>
      <c r="I271" s="245"/>
      <c r="J271" s="245"/>
      <c r="K271" s="337"/>
      <c r="L271" s="249"/>
      <c r="M271" s="250"/>
      <c r="N271" s="98" t="e">
        <f t="shared" si="4"/>
        <v>#DIV/0!</v>
      </c>
      <c r="O271" s="317">
        <f>FŐLAP!$E$8</f>
        <v>0</v>
      </c>
      <c r="P271" s="316">
        <f>FŐLAP!$C$10</f>
        <v>0</v>
      </c>
      <c r="Q271" s="316" t="s">
        <v>562</v>
      </c>
      <c r="R271" s="316"/>
      <c r="S271" s="316"/>
    </row>
    <row r="272" spans="1:19" ht="50.1" hidden="1" customHeight="1" x14ac:dyDescent="0.25">
      <c r="A272" s="101" t="s">
        <v>386</v>
      </c>
      <c r="B272" s="337"/>
      <c r="C272" s="413"/>
      <c r="D272" s="244"/>
      <c r="E272" s="244"/>
      <c r="F272" s="244"/>
      <c r="G272" s="244"/>
      <c r="H272" s="434"/>
      <c r="I272" s="245"/>
      <c r="J272" s="245"/>
      <c r="K272" s="337"/>
      <c r="L272" s="249"/>
      <c r="M272" s="250"/>
      <c r="N272" s="98" t="e">
        <f t="shared" si="4"/>
        <v>#DIV/0!</v>
      </c>
      <c r="O272" s="317">
        <f>FŐLAP!$E$8</f>
        <v>0</v>
      </c>
      <c r="P272" s="316">
        <f>FŐLAP!$C$10</f>
        <v>0</v>
      </c>
      <c r="Q272" s="316" t="s">
        <v>562</v>
      </c>
      <c r="R272" s="316"/>
      <c r="S272" s="316"/>
    </row>
    <row r="273" spans="1:19" ht="50.1" hidden="1" customHeight="1" x14ac:dyDescent="0.25">
      <c r="A273" s="100" t="s">
        <v>387</v>
      </c>
      <c r="B273" s="337"/>
      <c r="C273" s="413"/>
      <c r="D273" s="244"/>
      <c r="E273" s="244"/>
      <c r="F273" s="244"/>
      <c r="G273" s="244"/>
      <c r="H273" s="434"/>
      <c r="I273" s="245"/>
      <c r="J273" s="245"/>
      <c r="K273" s="337"/>
      <c r="L273" s="249"/>
      <c r="M273" s="250"/>
      <c r="N273" s="98" t="e">
        <f t="shared" si="4"/>
        <v>#DIV/0!</v>
      </c>
      <c r="O273" s="317">
        <f>FŐLAP!$E$8</f>
        <v>0</v>
      </c>
      <c r="P273" s="316">
        <f>FŐLAP!$C$10</f>
        <v>0</v>
      </c>
      <c r="Q273" s="316" t="s">
        <v>562</v>
      </c>
      <c r="R273" s="316"/>
      <c r="S273" s="316"/>
    </row>
    <row r="274" spans="1:19" ht="50.1" hidden="1" customHeight="1" x14ac:dyDescent="0.25">
      <c r="A274" s="100" t="s">
        <v>388</v>
      </c>
      <c r="B274" s="337"/>
      <c r="C274" s="413"/>
      <c r="D274" s="244"/>
      <c r="E274" s="244"/>
      <c r="F274" s="244"/>
      <c r="G274" s="244"/>
      <c r="H274" s="434"/>
      <c r="I274" s="245"/>
      <c r="J274" s="245"/>
      <c r="K274" s="337"/>
      <c r="L274" s="249"/>
      <c r="M274" s="250"/>
      <c r="N274" s="98" t="e">
        <f t="shared" si="4"/>
        <v>#DIV/0!</v>
      </c>
      <c r="O274" s="317">
        <f>FŐLAP!$E$8</f>
        <v>0</v>
      </c>
      <c r="P274" s="316">
        <f>FŐLAP!$C$10</f>
        <v>0</v>
      </c>
      <c r="Q274" s="316" t="s">
        <v>562</v>
      </c>
      <c r="R274" s="316"/>
      <c r="S274" s="316"/>
    </row>
    <row r="275" spans="1:19" ht="50.1" hidden="1" customHeight="1" x14ac:dyDescent="0.25">
      <c r="A275" s="101" t="s">
        <v>389</v>
      </c>
      <c r="B275" s="337"/>
      <c r="C275" s="413"/>
      <c r="D275" s="244"/>
      <c r="E275" s="244"/>
      <c r="F275" s="244"/>
      <c r="G275" s="244"/>
      <c r="H275" s="434"/>
      <c r="I275" s="245"/>
      <c r="J275" s="245"/>
      <c r="K275" s="337"/>
      <c r="L275" s="249"/>
      <c r="M275" s="250"/>
      <c r="N275" s="98" t="e">
        <f t="shared" si="4"/>
        <v>#DIV/0!</v>
      </c>
      <c r="O275" s="317">
        <f>FŐLAP!$E$8</f>
        <v>0</v>
      </c>
      <c r="P275" s="316">
        <f>FŐLAP!$C$10</f>
        <v>0</v>
      </c>
      <c r="Q275" s="316" t="s">
        <v>562</v>
      </c>
      <c r="R275" s="316"/>
      <c r="S275" s="316"/>
    </row>
    <row r="276" spans="1:19" ht="50.1" hidden="1" customHeight="1" x14ac:dyDescent="0.25">
      <c r="A276" s="100" t="s">
        <v>390</v>
      </c>
      <c r="B276" s="337"/>
      <c r="C276" s="413"/>
      <c r="D276" s="244"/>
      <c r="E276" s="244"/>
      <c r="F276" s="244"/>
      <c r="G276" s="244"/>
      <c r="H276" s="434"/>
      <c r="I276" s="245"/>
      <c r="J276" s="245"/>
      <c r="K276" s="337"/>
      <c r="L276" s="249"/>
      <c r="M276" s="250"/>
      <c r="N276" s="98" t="e">
        <f t="shared" si="4"/>
        <v>#DIV/0!</v>
      </c>
      <c r="O276" s="317">
        <f>FŐLAP!$E$8</f>
        <v>0</v>
      </c>
      <c r="P276" s="316">
        <f>FŐLAP!$C$10</f>
        <v>0</v>
      </c>
      <c r="Q276" s="316" t="s">
        <v>562</v>
      </c>
      <c r="R276" s="316"/>
      <c r="S276" s="316"/>
    </row>
    <row r="277" spans="1:19" ht="50.1" hidden="1" customHeight="1" x14ac:dyDescent="0.25">
      <c r="A277" s="100" t="s">
        <v>391</v>
      </c>
      <c r="B277" s="337"/>
      <c r="C277" s="413"/>
      <c r="D277" s="244"/>
      <c r="E277" s="244"/>
      <c r="F277" s="244"/>
      <c r="G277" s="244"/>
      <c r="H277" s="434"/>
      <c r="I277" s="245"/>
      <c r="J277" s="245"/>
      <c r="K277" s="337"/>
      <c r="L277" s="249"/>
      <c r="M277" s="250"/>
      <c r="N277" s="98" t="e">
        <f t="shared" si="4"/>
        <v>#DIV/0!</v>
      </c>
      <c r="O277" s="317">
        <f>FŐLAP!$E$8</f>
        <v>0</v>
      </c>
      <c r="P277" s="316">
        <f>FŐLAP!$C$10</f>
        <v>0</v>
      </c>
      <c r="Q277" s="316" t="s">
        <v>562</v>
      </c>
      <c r="R277" s="316"/>
      <c r="S277" s="316"/>
    </row>
    <row r="278" spans="1:19" ht="50.1" hidden="1" customHeight="1" x14ac:dyDescent="0.25">
      <c r="A278" s="101" t="s">
        <v>392</v>
      </c>
      <c r="B278" s="337"/>
      <c r="C278" s="413"/>
      <c r="D278" s="244"/>
      <c r="E278" s="244"/>
      <c r="F278" s="244"/>
      <c r="G278" s="244"/>
      <c r="H278" s="434"/>
      <c r="I278" s="245"/>
      <c r="J278" s="245"/>
      <c r="K278" s="337"/>
      <c r="L278" s="249"/>
      <c r="M278" s="250"/>
      <c r="N278" s="98" t="e">
        <f t="shared" si="4"/>
        <v>#DIV/0!</v>
      </c>
      <c r="O278" s="317">
        <f>FŐLAP!$E$8</f>
        <v>0</v>
      </c>
      <c r="P278" s="316">
        <f>FŐLAP!$C$10</f>
        <v>0</v>
      </c>
      <c r="Q278" s="316" t="s">
        <v>562</v>
      </c>
      <c r="R278" s="316"/>
      <c r="S278" s="316"/>
    </row>
    <row r="279" spans="1:19" ht="50.1" hidden="1" customHeight="1" x14ac:dyDescent="0.25">
      <c r="A279" s="100" t="s">
        <v>393</v>
      </c>
      <c r="B279" s="337"/>
      <c r="C279" s="413"/>
      <c r="D279" s="244"/>
      <c r="E279" s="244"/>
      <c r="F279" s="244"/>
      <c r="G279" s="244"/>
      <c r="H279" s="434"/>
      <c r="I279" s="245"/>
      <c r="J279" s="245"/>
      <c r="K279" s="337"/>
      <c r="L279" s="249"/>
      <c r="M279" s="250"/>
      <c r="N279" s="98" t="e">
        <f t="shared" si="4"/>
        <v>#DIV/0!</v>
      </c>
      <c r="O279" s="317">
        <f>FŐLAP!$E$8</f>
        <v>0</v>
      </c>
      <c r="P279" s="316">
        <f>FŐLAP!$C$10</f>
        <v>0</v>
      </c>
      <c r="Q279" s="316" t="s">
        <v>562</v>
      </c>
      <c r="R279" s="316"/>
      <c r="S279" s="316"/>
    </row>
    <row r="280" spans="1:19" ht="50.1" hidden="1" customHeight="1" x14ac:dyDescent="0.25">
      <c r="A280" s="100" t="s">
        <v>394</v>
      </c>
      <c r="B280" s="337"/>
      <c r="C280" s="413"/>
      <c r="D280" s="244"/>
      <c r="E280" s="244"/>
      <c r="F280" s="244"/>
      <c r="G280" s="244"/>
      <c r="H280" s="434"/>
      <c r="I280" s="245"/>
      <c r="J280" s="245"/>
      <c r="K280" s="337"/>
      <c r="L280" s="249"/>
      <c r="M280" s="250"/>
      <c r="N280" s="98" t="e">
        <f t="shared" si="4"/>
        <v>#DIV/0!</v>
      </c>
      <c r="O280" s="317">
        <f>FŐLAP!$E$8</f>
        <v>0</v>
      </c>
      <c r="P280" s="316">
        <f>FŐLAP!$C$10</f>
        <v>0</v>
      </c>
      <c r="Q280" s="316" t="s">
        <v>562</v>
      </c>
      <c r="R280" s="316"/>
      <c r="S280" s="316"/>
    </row>
    <row r="281" spans="1:19" ht="50.1" hidden="1" customHeight="1" x14ac:dyDescent="0.25">
      <c r="A281" s="101" t="s">
        <v>395</v>
      </c>
      <c r="B281" s="337"/>
      <c r="C281" s="413"/>
      <c r="D281" s="244"/>
      <c r="E281" s="244"/>
      <c r="F281" s="244"/>
      <c r="G281" s="244"/>
      <c r="H281" s="434"/>
      <c r="I281" s="245"/>
      <c r="J281" s="245"/>
      <c r="K281" s="337"/>
      <c r="L281" s="249"/>
      <c r="M281" s="250"/>
      <c r="N281" s="98" t="e">
        <f t="shared" si="4"/>
        <v>#DIV/0!</v>
      </c>
      <c r="O281" s="317">
        <f>FŐLAP!$E$8</f>
        <v>0</v>
      </c>
      <c r="P281" s="316">
        <f>FŐLAP!$C$10</f>
        <v>0</v>
      </c>
      <c r="Q281" s="316" t="s">
        <v>562</v>
      </c>
      <c r="R281" s="316"/>
      <c r="S281" s="316"/>
    </row>
    <row r="282" spans="1:19" ht="50.1" hidden="1" customHeight="1" x14ac:dyDescent="0.25">
      <c r="A282" s="100" t="s">
        <v>396</v>
      </c>
      <c r="B282" s="337"/>
      <c r="C282" s="413"/>
      <c r="D282" s="244"/>
      <c r="E282" s="244"/>
      <c r="F282" s="244"/>
      <c r="G282" s="244"/>
      <c r="H282" s="434"/>
      <c r="I282" s="245"/>
      <c r="J282" s="245"/>
      <c r="K282" s="337"/>
      <c r="L282" s="249"/>
      <c r="M282" s="250"/>
      <c r="N282" s="98" t="e">
        <f t="shared" si="4"/>
        <v>#DIV/0!</v>
      </c>
      <c r="O282" s="317">
        <f>FŐLAP!$E$8</f>
        <v>0</v>
      </c>
      <c r="P282" s="316">
        <f>FŐLAP!$C$10</f>
        <v>0</v>
      </c>
      <c r="Q282" s="316" t="s">
        <v>562</v>
      </c>
      <c r="R282" s="316"/>
      <c r="S282" s="316"/>
    </row>
    <row r="283" spans="1:19" ht="50.1" hidden="1" customHeight="1" x14ac:dyDescent="0.25">
      <c r="A283" s="100" t="s">
        <v>397</v>
      </c>
      <c r="B283" s="337"/>
      <c r="C283" s="413"/>
      <c r="D283" s="244"/>
      <c r="E283" s="244"/>
      <c r="F283" s="244"/>
      <c r="G283" s="244"/>
      <c r="H283" s="434"/>
      <c r="I283" s="245"/>
      <c r="J283" s="245"/>
      <c r="K283" s="337"/>
      <c r="L283" s="249"/>
      <c r="M283" s="250"/>
      <c r="N283" s="98" t="e">
        <f t="shared" si="4"/>
        <v>#DIV/0!</v>
      </c>
      <c r="O283" s="317">
        <f>FŐLAP!$E$8</f>
        <v>0</v>
      </c>
      <c r="P283" s="316">
        <f>FŐLAP!$C$10</f>
        <v>0</v>
      </c>
      <c r="Q283" s="316" t="s">
        <v>562</v>
      </c>
      <c r="R283" s="316"/>
      <c r="S283" s="316"/>
    </row>
    <row r="284" spans="1:19" ht="50.1" hidden="1" customHeight="1" x14ac:dyDescent="0.25">
      <c r="A284" s="101" t="s">
        <v>398</v>
      </c>
      <c r="B284" s="337"/>
      <c r="C284" s="413"/>
      <c r="D284" s="244"/>
      <c r="E284" s="244"/>
      <c r="F284" s="244"/>
      <c r="G284" s="244"/>
      <c r="H284" s="434"/>
      <c r="I284" s="245"/>
      <c r="J284" s="245"/>
      <c r="K284" s="337"/>
      <c r="L284" s="249"/>
      <c r="M284" s="250"/>
      <c r="N284" s="98" t="e">
        <f t="shared" si="4"/>
        <v>#DIV/0!</v>
      </c>
      <c r="O284" s="317">
        <f>FŐLAP!$E$8</f>
        <v>0</v>
      </c>
      <c r="P284" s="316">
        <f>FŐLAP!$C$10</f>
        <v>0</v>
      </c>
      <c r="Q284" s="316" t="s">
        <v>562</v>
      </c>
      <c r="R284" s="316"/>
      <c r="S284" s="316"/>
    </row>
    <row r="285" spans="1:19" ht="50.1" hidden="1" customHeight="1" x14ac:dyDescent="0.25">
      <c r="A285" s="100" t="s">
        <v>399</v>
      </c>
      <c r="B285" s="337"/>
      <c r="C285" s="413"/>
      <c r="D285" s="244"/>
      <c r="E285" s="244"/>
      <c r="F285" s="244"/>
      <c r="G285" s="244"/>
      <c r="H285" s="434"/>
      <c r="I285" s="245"/>
      <c r="J285" s="245"/>
      <c r="K285" s="337"/>
      <c r="L285" s="249"/>
      <c r="M285" s="250"/>
      <c r="N285" s="98" t="e">
        <f t="shared" si="4"/>
        <v>#DIV/0!</v>
      </c>
      <c r="O285" s="317">
        <f>FŐLAP!$E$8</f>
        <v>0</v>
      </c>
      <c r="P285" s="316">
        <f>FŐLAP!$C$10</f>
        <v>0</v>
      </c>
      <c r="Q285" s="316" t="s">
        <v>562</v>
      </c>
      <c r="R285" s="316"/>
      <c r="S285" s="316"/>
    </row>
    <row r="286" spans="1:19" ht="50.1" hidden="1" customHeight="1" x14ac:dyDescent="0.25">
      <c r="A286" s="100" t="s">
        <v>400</v>
      </c>
      <c r="B286" s="337"/>
      <c r="C286" s="413"/>
      <c r="D286" s="244"/>
      <c r="E286" s="244"/>
      <c r="F286" s="244"/>
      <c r="G286" s="244"/>
      <c r="H286" s="434"/>
      <c r="I286" s="245"/>
      <c r="J286" s="245"/>
      <c r="K286" s="337"/>
      <c r="L286" s="249"/>
      <c r="M286" s="250"/>
      <c r="N286" s="98" t="e">
        <f t="shared" si="4"/>
        <v>#DIV/0!</v>
      </c>
      <c r="O286" s="317">
        <f>FŐLAP!$E$8</f>
        <v>0</v>
      </c>
      <c r="P286" s="316">
        <f>FŐLAP!$C$10</f>
        <v>0</v>
      </c>
      <c r="Q286" s="316" t="s">
        <v>562</v>
      </c>
      <c r="R286" s="316"/>
      <c r="S286" s="316"/>
    </row>
    <row r="287" spans="1:19" ht="50.1" hidden="1" customHeight="1" x14ac:dyDescent="0.25">
      <c r="A287" s="101" t="s">
        <v>401</v>
      </c>
      <c r="B287" s="337"/>
      <c r="C287" s="413"/>
      <c r="D287" s="244"/>
      <c r="E287" s="244"/>
      <c r="F287" s="244"/>
      <c r="G287" s="244"/>
      <c r="H287" s="434"/>
      <c r="I287" s="245"/>
      <c r="J287" s="245"/>
      <c r="K287" s="337"/>
      <c r="L287" s="249"/>
      <c r="M287" s="250"/>
      <c r="N287" s="98" t="e">
        <f t="shared" si="4"/>
        <v>#DIV/0!</v>
      </c>
      <c r="O287" s="317">
        <f>FŐLAP!$E$8</f>
        <v>0</v>
      </c>
      <c r="P287" s="316">
        <f>FŐLAP!$C$10</f>
        <v>0</v>
      </c>
      <c r="Q287" s="316" t="s">
        <v>562</v>
      </c>
      <c r="R287" s="316"/>
      <c r="S287" s="316"/>
    </row>
    <row r="288" spans="1:19" ht="50.1" hidden="1" customHeight="1" x14ac:dyDescent="0.25">
      <c r="A288" s="100" t="s">
        <v>402</v>
      </c>
      <c r="B288" s="337"/>
      <c r="C288" s="413"/>
      <c r="D288" s="244"/>
      <c r="E288" s="244"/>
      <c r="F288" s="244"/>
      <c r="G288" s="244"/>
      <c r="H288" s="434"/>
      <c r="I288" s="245"/>
      <c r="J288" s="245"/>
      <c r="K288" s="337"/>
      <c r="L288" s="249"/>
      <c r="M288" s="250"/>
      <c r="N288" s="98" t="e">
        <f t="shared" si="4"/>
        <v>#DIV/0!</v>
      </c>
      <c r="O288" s="317">
        <f>FŐLAP!$E$8</f>
        <v>0</v>
      </c>
      <c r="P288" s="316">
        <f>FŐLAP!$C$10</f>
        <v>0</v>
      </c>
      <c r="Q288" s="316" t="s">
        <v>562</v>
      </c>
      <c r="R288" s="316"/>
      <c r="S288" s="316"/>
    </row>
    <row r="289" spans="1:19" ht="50.1" hidden="1" customHeight="1" x14ac:dyDescent="0.25">
      <c r="A289" s="100" t="s">
        <v>403</v>
      </c>
      <c r="B289" s="337"/>
      <c r="C289" s="413"/>
      <c r="D289" s="244"/>
      <c r="E289" s="244"/>
      <c r="F289" s="244"/>
      <c r="G289" s="244"/>
      <c r="H289" s="434"/>
      <c r="I289" s="245"/>
      <c r="J289" s="245"/>
      <c r="K289" s="337"/>
      <c r="L289" s="249"/>
      <c r="M289" s="250"/>
      <c r="N289" s="98" t="e">
        <f t="shared" si="4"/>
        <v>#DIV/0!</v>
      </c>
      <c r="O289" s="317">
        <f>FŐLAP!$E$8</f>
        <v>0</v>
      </c>
      <c r="P289" s="316">
        <f>FŐLAP!$C$10</f>
        <v>0</v>
      </c>
      <c r="Q289" s="316" t="s">
        <v>562</v>
      </c>
      <c r="R289" s="316"/>
      <c r="S289" s="316"/>
    </row>
    <row r="290" spans="1:19" ht="50.1" hidden="1" customHeight="1" x14ac:dyDescent="0.25">
      <c r="A290" s="101" t="s">
        <v>404</v>
      </c>
      <c r="B290" s="337"/>
      <c r="C290" s="413"/>
      <c r="D290" s="244"/>
      <c r="E290" s="244"/>
      <c r="F290" s="244"/>
      <c r="G290" s="244"/>
      <c r="H290" s="434"/>
      <c r="I290" s="245"/>
      <c r="J290" s="245"/>
      <c r="K290" s="337"/>
      <c r="L290" s="249"/>
      <c r="M290" s="250"/>
      <c r="N290" s="98" t="e">
        <f t="shared" si="4"/>
        <v>#DIV/0!</v>
      </c>
      <c r="O290" s="317">
        <f>FŐLAP!$E$8</f>
        <v>0</v>
      </c>
      <c r="P290" s="316">
        <f>FŐLAP!$C$10</f>
        <v>0</v>
      </c>
      <c r="Q290" s="316" t="s">
        <v>562</v>
      </c>
      <c r="R290" s="316"/>
      <c r="S290" s="316"/>
    </row>
    <row r="291" spans="1:19" ht="50.1" hidden="1" customHeight="1" x14ac:dyDescent="0.25">
      <c r="A291" s="100" t="s">
        <v>405</v>
      </c>
      <c r="B291" s="337"/>
      <c r="C291" s="413"/>
      <c r="D291" s="244"/>
      <c r="E291" s="244"/>
      <c r="F291" s="244"/>
      <c r="G291" s="244"/>
      <c r="H291" s="434"/>
      <c r="I291" s="245"/>
      <c r="J291" s="245"/>
      <c r="K291" s="337"/>
      <c r="L291" s="249"/>
      <c r="M291" s="250"/>
      <c r="N291" s="98" t="e">
        <f t="shared" si="4"/>
        <v>#DIV/0!</v>
      </c>
      <c r="O291" s="317">
        <f>FŐLAP!$E$8</f>
        <v>0</v>
      </c>
      <c r="P291" s="316">
        <f>FŐLAP!$C$10</f>
        <v>0</v>
      </c>
      <c r="Q291" s="316" t="s">
        <v>562</v>
      </c>
      <c r="R291" s="316"/>
      <c r="S291" s="316"/>
    </row>
    <row r="292" spans="1:19" ht="50.1" hidden="1" customHeight="1" x14ac:dyDescent="0.25">
      <c r="A292" s="100" t="s">
        <v>406</v>
      </c>
      <c r="B292" s="337"/>
      <c r="C292" s="413"/>
      <c r="D292" s="244"/>
      <c r="E292" s="244"/>
      <c r="F292" s="244"/>
      <c r="G292" s="244"/>
      <c r="H292" s="434"/>
      <c r="I292" s="245"/>
      <c r="J292" s="245"/>
      <c r="K292" s="337"/>
      <c r="L292" s="249"/>
      <c r="M292" s="250"/>
      <c r="N292" s="98" t="e">
        <f t="shared" si="4"/>
        <v>#DIV/0!</v>
      </c>
      <c r="O292" s="317">
        <f>FŐLAP!$E$8</f>
        <v>0</v>
      </c>
      <c r="P292" s="316">
        <f>FŐLAP!$C$10</f>
        <v>0</v>
      </c>
      <c r="Q292" s="316" t="s">
        <v>562</v>
      </c>
      <c r="R292" s="316"/>
      <c r="S292" s="316"/>
    </row>
    <row r="293" spans="1:19" ht="50.1" hidden="1" customHeight="1" x14ac:dyDescent="0.25">
      <c r="A293" s="101" t="s">
        <v>407</v>
      </c>
      <c r="B293" s="337"/>
      <c r="C293" s="413"/>
      <c r="D293" s="244"/>
      <c r="E293" s="244"/>
      <c r="F293" s="244"/>
      <c r="G293" s="244"/>
      <c r="H293" s="434"/>
      <c r="I293" s="245"/>
      <c r="J293" s="245"/>
      <c r="K293" s="337"/>
      <c r="L293" s="249"/>
      <c r="M293" s="250"/>
      <c r="N293" s="98" t="e">
        <f t="shared" si="4"/>
        <v>#DIV/0!</v>
      </c>
      <c r="O293" s="317">
        <f>FŐLAP!$E$8</f>
        <v>0</v>
      </c>
      <c r="P293" s="316">
        <f>FŐLAP!$C$10</f>
        <v>0</v>
      </c>
      <c r="Q293" s="316" t="s">
        <v>562</v>
      </c>
      <c r="R293" s="316"/>
      <c r="S293" s="316"/>
    </row>
    <row r="294" spans="1:19" ht="50.1" hidden="1" customHeight="1" x14ac:dyDescent="0.25">
      <c r="A294" s="100" t="s">
        <v>408</v>
      </c>
      <c r="B294" s="337"/>
      <c r="C294" s="413"/>
      <c r="D294" s="244"/>
      <c r="E294" s="244"/>
      <c r="F294" s="244"/>
      <c r="G294" s="244"/>
      <c r="H294" s="434"/>
      <c r="I294" s="245"/>
      <c r="J294" s="245"/>
      <c r="K294" s="337"/>
      <c r="L294" s="249"/>
      <c r="M294" s="250"/>
      <c r="N294" s="98" t="e">
        <f t="shared" si="4"/>
        <v>#DIV/0!</v>
      </c>
      <c r="O294" s="317">
        <f>FŐLAP!$E$8</f>
        <v>0</v>
      </c>
      <c r="P294" s="316">
        <f>FŐLAP!$C$10</f>
        <v>0</v>
      </c>
      <c r="Q294" s="316" t="s">
        <v>562</v>
      </c>
      <c r="R294" s="316"/>
      <c r="S294" s="316"/>
    </row>
    <row r="295" spans="1:19" ht="50.1" hidden="1" customHeight="1" x14ac:dyDescent="0.25">
      <c r="A295" s="100" t="s">
        <v>409</v>
      </c>
      <c r="B295" s="337"/>
      <c r="C295" s="413"/>
      <c r="D295" s="244"/>
      <c r="E295" s="244"/>
      <c r="F295" s="244"/>
      <c r="G295" s="244"/>
      <c r="H295" s="434"/>
      <c r="I295" s="245"/>
      <c r="J295" s="245"/>
      <c r="K295" s="337"/>
      <c r="L295" s="249"/>
      <c r="M295" s="250"/>
      <c r="N295" s="98" t="e">
        <f t="shared" si="4"/>
        <v>#DIV/0!</v>
      </c>
      <c r="O295" s="317">
        <f>FŐLAP!$E$8</f>
        <v>0</v>
      </c>
      <c r="P295" s="316">
        <f>FŐLAP!$C$10</f>
        <v>0</v>
      </c>
      <c r="Q295" s="316" t="s">
        <v>562</v>
      </c>
      <c r="R295" s="316"/>
      <c r="S295" s="316"/>
    </row>
    <row r="296" spans="1:19" ht="50.1" hidden="1" customHeight="1" x14ac:dyDescent="0.25">
      <c r="A296" s="101" t="s">
        <v>410</v>
      </c>
      <c r="B296" s="337"/>
      <c r="C296" s="413"/>
      <c r="D296" s="244"/>
      <c r="E296" s="244"/>
      <c r="F296" s="244"/>
      <c r="G296" s="244"/>
      <c r="H296" s="434"/>
      <c r="I296" s="245"/>
      <c r="J296" s="245"/>
      <c r="K296" s="337"/>
      <c r="L296" s="249"/>
      <c r="M296" s="250"/>
      <c r="N296" s="98" t="e">
        <f t="shared" si="4"/>
        <v>#DIV/0!</v>
      </c>
      <c r="O296" s="317">
        <f>FŐLAP!$E$8</f>
        <v>0</v>
      </c>
      <c r="P296" s="316">
        <f>FŐLAP!$C$10</f>
        <v>0</v>
      </c>
      <c r="Q296" s="316" t="s">
        <v>562</v>
      </c>
      <c r="R296" s="316"/>
      <c r="S296" s="316"/>
    </row>
    <row r="297" spans="1:19" ht="50.1" hidden="1" customHeight="1" x14ac:dyDescent="0.25">
      <c r="A297" s="100" t="s">
        <v>411</v>
      </c>
      <c r="B297" s="337"/>
      <c r="C297" s="413"/>
      <c r="D297" s="244"/>
      <c r="E297" s="244"/>
      <c r="F297" s="244"/>
      <c r="G297" s="244"/>
      <c r="H297" s="434"/>
      <c r="I297" s="245"/>
      <c r="J297" s="245"/>
      <c r="K297" s="337"/>
      <c r="L297" s="249"/>
      <c r="M297" s="250"/>
      <c r="N297" s="98" t="e">
        <f t="shared" si="4"/>
        <v>#DIV/0!</v>
      </c>
      <c r="O297" s="317">
        <f>FŐLAP!$E$8</f>
        <v>0</v>
      </c>
      <c r="P297" s="316">
        <f>FŐLAP!$C$10</f>
        <v>0</v>
      </c>
      <c r="Q297" s="316" t="s">
        <v>562</v>
      </c>
      <c r="R297" s="316"/>
      <c r="S297" s="316"/>
    </row>
    <row r="298" spans="1:19" ht="50.1" hidden="1" customHeight="1" x14ac:dyDescent="0.25">
      <c r="A298" s="100" t="s">
        <v>412</v>
      </c>
      <c r="B298" s="337"/>
      <c r="C298" s="413"/>
      <c r="D298" s="244"/>
      <c r="E298" s="244"/>
      <c r="F298" s="244"/>
      <c r="G298" s="244"/>
      <c r="H298" s="434"/>
      <c r="I298" s="245"/>
      <c r="J298" s="245"/>
      <c r="K298" s="337"/>
      <c r="L298" s="249"/>
      <c r="M298" s="250"/>
      <c r="N298" s="98" t="e">
        <f t="shared" si="4"/>
        <v>#DIV/0!</v>
      </c>
      <c r="O298" s="317">
        <f>FŐLAP!$E$8</f>
        <v>0</v>
      </c>
      <c r="P298" s="316">
        <f>FŐLAP!$C$10</f>
        <v>0</v>
      </c>
      <c r="Q298" s="316" t="s">
        <v>562</v>
      </c>
      <c r="R298" s="316"/>
      <c r="S298" s="316"/>
    </row>
    <row r="299" spans="1:19" ht="50.1" hidden="1" customHeight="1" x14ac:dyDescent="0.25">
      <c r="A299" s="101" t="s">
        <v>413</v>
      </c>
      <c r="B299" s="337"/>
      <c r="C299" s="413"/>
      <c r="D299" s="244"/>
      <c r="E299" s="244"/>
      <c r="F299" s="244"/>
      <c r="G299" s="244"/>
      <c r="H299" s="434"/>
      <c r="I299" s="245"/>
      <c r="J299" s="245"/>
      <c r="K299" s="337"/>
      <c r="L299" s="249"/>
      <c r="M299" s="250"/>
      <c r="N299" s="98" t="e">
        <f t="shared" si="4"/>
        <v>#DIV/0!</v>
      </c>
      <c r="O299" s="317">
        <f>FŐLAP!$E$8</f>
        <v>0</v>
      </c>
      <c r="P299" s="316">
        <f>FŐLAP!$C$10</f>
        <v>0</v>
      </c>
      <c r="Q299" s="316" t="s">
        <v>562</v>
      </c>
      <c r="R299" s="316"/>
      <c r="S299" s="316"/>
    </row>
    <row r="300" spans="1:19" ht="50.1" hidden="1" customHeight="1" x14ac:dyDescent="0.25">
      <c r="A300" s="100" t="s">
        <v>414</v>
      </c>
      <c r="B300" s="337"/>
      <c r="C300" s="413"/>
      <c r="D300" s="244"/>
      <c r="E300" s="244"/>
      <c r="F300" s="244"/>
      <c r="G300" s="244"/>
      <c r="H300" s="434"/>
      <c r="I300" s="245"/>
      <c r="J300" s="245"/>
      <c r="K300" s="337"/>
      <c r="L300" s="249"/>
      <c r="M300" s="250"/>
      <c r="N300" s="98" t="e">
        <f t="shared" si="4"/>
        <v>#DIV/0!</v>
      </c>
      <c r="O300" s="317">
        <f>FŐLAP!$E$8</f>
        <v>0</v>
      </c>
      <c r="P300" s="316">
        <f>FŐLAP!$C$10</f>
        <v>0</v>
      </c>
      <c r="Q300" s="316" t="s">
        <v>562</v>
      </c>
      <c r="R300" s="316"/>
      <c r="S300" s="316"/>
    </row>
    <row r="301" spans="1:19" ht="50.1" hidden="1" customHeight="1" x14ac:dyDescent="0.25">
      <c r="A301" s="100" t="s">
        <v>415</v>
      </c>
      <c r="B301" s="337"/>
      <c r="C301" s="413"/>
      <c r="D301" s="244"/>
      <c r="E301" s="244"/>
      <c r="F301" s="244"/>
      <c r="G301" s="244"/>
      <c r="H301" s="434"/>
      <c r="I301" s="245"/>
      <c r="J301" s="245"/>
      <c r="K301" s="337"/>
      <c r="L301" s="249"/>
      <c r="M301" s="250"/>
      <c r="N301" s="98" t="e">
        <f t="shared" si="4"/>
        <v>#DIV/0!</v>
      </c>
      <c r="O301" s="317">
        <f>FŐLAP!$E$8</f>
        <v>0</v>
      </c>
      <c r="P301" s="316">
        <f>FŐLAP!$C$10</f>
        <v>0</v>
      </c>
      <c r="Q301" s="316" t="s">
        <v>562</v>
      </c>
      <c r="R301" s="316"/>
      <c r="S301" s="316"/>
    </row>
    <row r="302" spans="1:19" ht="49.5" hidden="1" customHeight="1" x14ac:dyDescent="0.25">
      <c r="A302" s="100" t="s">
        <v>416</v>
      </c>
      <c r="B302" s="337"/>
      <c r="C302" s="413"/>
      <c r="D302" s="244"/>
      <c r="E302" s="244"/>
      <c r="F302" s="244"/>
      <c r="G302" s="244"/>
      <c r="H302" s="434"/>
      <c r="I302" s="245"/>
      <c r="J302" s="245"/>
      <c r="K302" s="337"/>
      <c r="L302" s="249"/>
      <c r="M302" s="250"/>
      <c r="N302" s="98" t="e">
        <f t="shared" si="4"/>
        <v>#DIV/0!</v>
      </c>
      <c r="O302" s="317">
        <f>FŐLAP!$E$8</f>
        <v>0</v>
      </c>
      <c r="P302" s="316">
        <f>FŐLAP!$C$10</f>
        <v>0</v>
      </c>
      <c r="Q302" s="316" t="s">
        <v>562</v>
      </c>
      <c r="R302" s="316"/>
      <c r="S302" s="316"/>
    </row>
    <row r="303" spans="1:19" ht="50.1" hidden="1" customHeight="1" x14ac:dyDescent="0.25">
      <c r="A303" s="101" t="s">
        <v>417</v>
      </c>
      <c r="B303" s="337"/>
      <c r="C303" s="413"/>
      <c r="D303" s="244"/>
      <c r="E303" s="244"/>
      <c r="F303" s="244"/>
      <c r="G303" s="244"/>
      <c r="H303" s="434"/>
      <c r="I303" s="245"/>
      <c r="J303" s="245"/>
      <c r="K303" s="337"/>
      <c r="L303" s="249"/>
      <c r="M303" s="250"/>
      <c r="N303" s="98" t="e">
        <f t="shared" si="4"/>
        <v>#DIV/0!</v>
      </c>
      <c r="O303" s="317">
        <f>FŐLAP!$E$8</f>
        <v>0</v>
      </c>
      <c r="P303" s="316">
        <f>FŐLAP!$C$10</f>
        <v>0</v>
      </c>
      <c r="Q303" s="316" t="s">
        <v>562</v>
      </c>
      <c r="R303" s="316"/>
      <c r="S303" s="316"/>
    </row>
    <row r="304" spans="1:19" ht="50.1" hidden="1" customHeight="1" x14ac:dyDescent="0.25">
      <c r="A304" s="100" t="s">
        <v>418</v>
      </c>
      <c r="B304" s="337"/>
      <c r="C304" s="413"/>
      <c r="D304" s="244"/>
      <c r="E304" s="244"/>
      <c r="F304" s="244"/>
      <c r="G304" s="244"/>
      <c r="H304" s="434"/>
      <c r="I304" s="245"/>
      <c r="J304" s="245"/>
      <c r="K304" s="337"/>
      <c r="L304" s="249"/>
      <c r="M304" s="250"/>
      <c r="N304" s="98" t="e">
        <f t="shared" si="4"/>
        <v>#DIV/0!</v>
      </c>
      <c r="O304" s="317">
        <f>FŐLAP!$E$8</f>
        <v>0</v>
      </c>
      <c r="P304" s="316">
        <f>FŐLAP!$C$10</f>
        <v>0</v>
      </c>
      <c r="Q304" s="316" t="s">
        <v>562</v>
      </c>
      <c r="R304" s="316"/>
      <c r="S304" s="316"/>
    </row>
    <row r="305" spans="1:19" ht="49.5" hidden="1" customHeight="1" x14ac:dyDescent="0.25">
      <c r="A305" s="100" t="s">
        <v>419</v>
      </c>
      <c r="B305" s="337"/>
      <c r="C305" s="413"/>
      <c r="D305" s="244"/>
      <c r="E305" s="244"/>
      <c r="F305" s="244"/>
      <c r="G305" s="244"/>
      <c r="H305" s="434"/>
      <c r="I305" s="245"/>
      <c r="J305" s="245"/>
      <c r="K305" s="337"/>
      <c r="L305" s="249"/>
      <c r="M305" s="250"/>
      <c r="N305" s="98" t="e">
        <f t="shared" si="4"/>
        <v>#DIV/0!</v>
      </c>
      <c r="O305" s="317">
        <f>FŐLAP!$E$8</f>
        <v>0</v>
      </c>
      <c r="P305" s="316">
        <f>FŐLAP!$C$10</f>
        <v>0</v>
      </c>
      <c r="Q305" s="316" t="s">
        <v>562</v>
      </c>
      <c r="R305" s="316"/>
      <c r="S305" s="316"/>
    </row>
    <row r="306" spans="1:19" ht="50.1" hidden="1" customHeight="1" x14ac:dyDescent="0.25">
      <c r="A306" s="100" t="s">
        <v>420</v>
      </c>
      <c r="B306" s="337"/>
      <c r="C306" s="413"/>
      <c r="D306" s="244"/>
      <c r="E306" s="244"/>
      <c r="F306" s="244"/>
      <c r="G306" s="244"/>
      <c r="H306" s="434"/>
      <c r="I306" s="245"/>
      <c r="J306" s="245"/>
      <c r="K306" s="337"/>
      <c r="L306" s="249"/>
      <c r="M306" s="250"/>
      <c r="N306" s="98" t="e">
        <f t="shared" si="4"/>
        <v>#DIV/0!</v>
      </c>
      <c r="O306" s="317">
        <f>FŐLAP!$E$8</f>
        <v>0</v>
      </c>
      <c r="P306" s="316">
        <f>FŐLAP!$C$10</f>
        <v>0</v>
      </c>
      <c r="Q306" s="316" t="s">
        <v>562</v>
      </c>
      <c r="R306" s="316"/>
      <c r="S306" s="316"/>
    </row>
    <row r="307" spans="1:19" ht="49.5" hidden="1" customHeight="1" x14ac:dyDescent="0.25">
      <c r="A307" s="101" t="s">
        <v>421</v>
      </c>
      <c r="B307" s="337"/>
      <c r="C307" s="413"/>
      <c r="D307" s="244"/>
      <c r="E307" s="244"/>
      <c r="F307" s="244"/>
      <c r="G307" s="244"/>
      <c r="H307" s="434"/>
      <c r="I307" s="245"/>
      <c r="J307" s="245"/>
      <c r="K307" s="337"/>
      <c r="L307" s="249"/>
      <c r="M307" s="250"/>
      <c r="N307" s="98" t="e">
        <f t="shared" si="4"/>
        <v>#DIV/0!</v>
      </c>
      <c r="O307" s="317">
        <f>FŐLAP!$E$8</f>
        <v>0</v>
      </c>
      <c r="P307" s="316">
        <f>FŐLAP!$C$10</f>
        <v>0</v>
      </c>
      <c r="Q307" s="316" t="s">
        <v>562</v>
      </c>
      <c r="R307" s="316"/>
      <c r="S307" s="316"/>
    </row>
    <row r="308" spans="1:19" ht="50.1" customHeight="1" x14ac:dyDescent="0.25">
      <c r="A308" s="100" t="s">
        <v>422</v>
      </c>
      <c r="B308" s="337"/>
      <c r="C308" s="420"/>
      <c r="D308" s="244"/>
      <c r="E308" s="244"/>
      <c r="F308" s="311"/>
      <c r="G308" s="244"/>
      <c r="H308" s="434"/>
      <c r="I308" s="245"/>
      <c r="J308" s="245"/>
      <c r="K308" s="337"/>
      <c r="L308" s="249"/>
      <c r="M308" s="250"/>
      <c r="N308" s="98" t="e">
        <f t="shared" si="4"/>
        <v>#DIV/0!</v>
      </c>
      <c r="O308" s="317">
        <f>FŐLAP!$E$8</f>
        <v>0</v>
      </c>
      <c r="P308" s="316">
        <f>FŐLAP!$C$10</f>
        <v>0</v>
      </c>
      <c r="Q308" s="316" t="s">
        <v>562</v>
      </c>
      <c r="R308" s="316"/>
      <c r="S308" s="316"/>
    </row>
    <row r="309" spans="1:19" ht="50.1" customHeight="1" x14ac:dyDescent="0.25">
      <c r="A309" s="572" t="s">
        <v>45</v>
      </c>
      <c r="B309" s="573"/>
      <c r="C309" s="573"/>
      <c r="D309" s="573"/>
      <c r="E309" s="573"/>
      <c r="F309" s="573"/>
      <c r="G309" s="573"/>
      <c r="H309" s="573"/>
      <c r="I309" s="573"/>
      <c r="J309" s="573"/>
      <c r="K309" s="574"/>
      <c r="L309" s="99">
        <f>SUM(L9:L308)</f>
        <v>0</v>
      </c>
      <c r="M309" s="99">
        <f>SUM(M9:M308)</f>
        <v>0</v>
      </c>
      <c r="N309" s="22"/>
    </row>
    <row r="310" spans="1:19" ht="50.1" customHeight="1" x14ac:dyDescent="0.25">
      <c r="A310" s="114"/>
      <c r="B310" s="115"/>
      <c r="C310" s="115"/>
      <c r="D310" s="115"/>
      <c r="E310" s="115"/>
      <c r="F310" s="115"/>
      <c r="G310" s="115"/>
      <c r="H310" s="573" t="s">
        <v>489</v>
      </c>
      <c r="I310" s="573"/>
      <c r="J310" s="573"/>
      <c r="K310" s="574"/>
      <c r="L310" s="99">
        <f>SUMIF(G9:G308,"141016030",L9:L308)</f>
        <v>0</v>
      </c>
      <c r="M310" s="99">
        <f>SUMIF(G9:G308,"141016030",M9:M308)</f>
        <v>0</v>
      </c>
      <c r="N310" s="22"/>
    </row>
    <row r="311" spans="1:19" ht="50.1" customHeight="1" x14ac:dyDescent="0.25">
      <c r="A311" s="114"/>
      <c r="B311" s="115"/>
      <c r="C311" s="115"/>
      <c r="D311" s="115"/>
      <c r="E311" s="115"/>
      <c r="F311" s="115"/>
      <c r="G311" s="115"/>
      <c r="H311" s="573" t="s">
        <v>490</v>
      </c>
      <c r="I311" s="573"/>
      <c r="J311" s="573"/>
      <c r="K311" s="574"/>
      <c r="L311" s="99">
        <f>SUMIF(G9:G308,"241016030",L9:L308)</f>
        <v>0</v>
      </c>
      <c r="M311" s="99">
        <f>SUMIF(G9:G308,"241016030",M9:M308)</f>
        <v>0</v>
      </c>
      <c r="N311" s="22"/>
    </row>
    <row r="312" spans="1:19" ht="50.1" customHeight="1" x14ac:dyDescent="0.25">
      <c r="A312" s="572" t="s">
        <v>600</v>
      </c>
      <c r="B312" s="573"/>
      <c r="C312" s="573"/>
      <c r="D312" s="573"/>
      <c r="E312" s="573"/>
      <c r="F312" s="573"/>
      <c r="G312" s="573"/>
      <c r="H312" s="573"/>
      <c r="I312" s="573"/>
      <c r="J312" s="573"/>
      <c r="K312" s="574"/>
      <c r="L312" s="251">
        <v>0</v>
      </c>
      <c r="M312" s="251">
        <v>0</v>
      </c>
      <c r="N312" s="22"/>
    </row>
    <row r="313" spans="1:19" ht="50.1" customHeight="1" x14ac:dyDescent="0.25">
      <c r="A313" s="572" t="s">
        <v>601</v>
      </c>
      <c r="B313" s="573"/>
      <c r="C313" s="573"/>
      <c r="D313" s="573"/>
      <c r="E313" s="573"/>
      <c r="F313" s="573"/>
      <c r="G313" s="573"/>
      <c r="H313" s="573"/>
      <c r="I313" s="573"/>
      <c r="J313" s="573"/>
      <c r="K313" s="574"/>
      <c r="L313" s="251">
        <v>0</v>
      </c>
      <c r="M313" s="251">
        <v>0</v>
      </c>
      <c r="N313" s="22"/>
    </row>
    <row r="314" spans="1:19" ht="50.1" customHeight="1" x14ac:dyDescent="0.25">
      <c r="A314" s="575" t="s">
        <v>597</v>
      </c>
      <c r="B314" s="576"/>
      <c r="C314" s="576"/>
      <c r="D314" s="576"/>
      <c r="E314" s="576"/>
      <c r="F314" s="576"/>
      <c r="G314" s="576"/>
      <c r="H314" s="576"/>
      <c r="I314" s="576"/>
      <c r="J314" s="576"/>
      <c r="K314" s="577"/>
      <c r="L314" s="252">
        <f>ROUNDUP((L310-L312),0)</f>
        <v>0</v>
      </c>
      <c r="M314" s="252">
        <f>ROUNDUP((M310-M312),0)</f>
        <v>0</v>
      </c>
      <c r="N314" s="22"/>
    </row>
    <row r="315" spans="1:19" ht="50.1" customHeight="1" x14ac:dyDescent="0.25">
      <c r="A315" s="575" t="s">
        <v>598</v>
      </c>
      <c r="B315" s="576"/>
      <c r="C315" s="576"/>
      <c r="D315" s="576"/>
      <c r="E315" s="576"/>
      <c r="F315" s="576"/>
      <c r="G315" s="576"/>
      <c r="H315" s="576"/>
      <c r="I315" s="576"/>
      <c r="J315" s="576"/>
      <c r="K315" s="577"/>
      <c r="L315" s="252">
        <f>ROUNDUP((L311-L313),0)</f>
        <v>0</v>
      </c>
      <c r="M315" s="252">
        <f>ROUNDUP((M311-M313),0)</f>
        <v>0</v>
      </c>
      <c r="N315" s="22"/>
    </row>
    <row r="316" spans="1:19" ht="50.1" customHeight="1" x14ac:dyDescent="0.25">
      <c r="A316" s="572" t="s">
        <v>599</v>
      </c>
      <c r="B316" s="573"/>
      <c r="C316" s="573"/>
      <c r="D316" s="573"/>
      <c r="E316" s="573"/>
      <c r="F316" s="573"/>
      <c r="G316" s="573"/>
      <c r="H316" s="573"/>
      <c r="I316" s="573"/>
      <c r="J316" s="573"/>
      <c r="K316" s="574"/>
      <c r="L316" s="99">
        <f>SUM(L314:L315)</f>
        <v>0</v>
      </c>
      <c r="M316" s="99">
        <f>SUM(M314:M315)</f>
        <v>0</v>
      </c>
      <c r="N316" s="22"/>
    </row>
    <row r="317" spans="1:19" ht="33" x14ac:dyDescent="0.25">
      <c r="A317" s="54" t="s">
        <v>602</v>
      </c>
      <c r="L317" s="105"/>
      <c r="M317" s="105"/>
    </row>
    <row r="318" spans="1:19" ht="50.25" customHeight="1" x14ac:dyDescent="0.25">
      <c r="A318" s="54" t="s">
        <v>652</v>
      </c>
      <c r="L318" s="105"/>
      <c r="M318" s="105"/>
    </row>
    <row r="319" spans="1:19" ht="35.25" customHeight="1" x14ac:dyDescent="0.25">
      <c r="A319" s="294" t="s">
        <v>653</v>
      </c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9" ht="35.25" customHeight="1" x14ac:dyDescent="0.25">
      <c r="A320" s="54" t="s">
        <v>684</v>
      </c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ht="35.25" customHeight="1" x14ac:dyDescent="0.25">
      <c r="A321" s="22" t="s">
        <v>520</v>
      </c>
      <c r="B321" s="23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ht="35.25" customHeight="1" x14ac:dyDescent="0.25">
      <c r="A322" s="23" t="s">
        <v>542</v>
      </c>
      <c r="B322" s="24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ht="35.25" customHeight="1" x14ac:dyDescent="0.25">
      <c r="A323" s="23" t="s">
        <v>522</v>
      </c>
      <c r="B323" s="24"/>
      <c r="C323" s="23"/>
      <c r="D323" s="23"/>
      <c r="E323" s="23"/>
      <c r="F323" s="23"/>
      <c r="G323" s="23"/>
    </row>
    <row r="324" spans="1:15" ht="18.75" customHeight="1" x14ac:dyDescent="0.25">
      <c r="A324" s="24"/>
      <c r="B324" s="24"/>
      <c r="C324" s="24"/>
      <c r="D324" s="24"/>
      <c r="E324" s="24"/>
      <c r="F324" s="24"/>
      <c r="G324" s="24"/>
      <c r="L324" s="24"/>
      <c r="M324" s="24"/>
      <c r="N324" s="24"/>
      <c r="O324" s="24"/>
    </row>
    <row r="325" spans="1:15" ht="32.25" customHeight="1" x14ac:dyDescent="0.25">
      <c r="A325" s="580" t="s">
        <v>44</v>
      </c>
      <c r="B325" s="580"/>
      <c r="C325" s="416"/>
      <c r="D325" s="24"/>
      <c r="E325" s="24"/>
      <c r="F325" s="24"/>
      <c r="G325" s="24"/>
      <c r="L325" s="579"/>
      <c r="M325" s="579"/>
      <c r="N325" s="24"/>
    </row>
    <row r="326" spans="1:15" ht="36" customHeight="1" x14ac:dyDescent="0.25">
      <c r="A326" s="24"/>
      <c r="B326" s="24"/>
      <c r="C326" s="24"/>
      <c r="D326" s="24"/>
      <c r="E326" s="24"/>
      <c r="F326" s="24"/>
      <c r="G326" s="24"/>
      <c r="L326" s="578"/>
      <c r="M326" s="578"/>
      <c r="N326" s="24"/>
    </row>
    <row r="327" spans="1:15" ht="27" customHeight="1" x14ac:dyDescent="0.25">
      <c r="A327" s="23"/>
      <c r="B327" s="23"/>
      <c r="C327" s="23"/>
      <c r="D327" s="23"/>
      <c r="E327" s="23"/>
      <c r="F327" s="23"/>
      <c r="G327" s="23"/>
      <c r="L327" s="578"/>
      <c r="M327" s="578"/>
    </row>
    <row r="328" spans="1:15" x14ac:dyDescent="0.25">
      <c r="L328" s="24"/>
      <c r="M328" s="24"/>
    </row>
  </sheetData>
  <sheetProtection password="9D8B" sheet="1" objects="1" scenarios="1" formatRows="0" selectLockedCells="1"/>
  <dataConsolidate/>
  <mergeCells count="18">
    <mergeCell ref="L326:M326"/>
    <mergeCell ref="L327:M327"/>
    <mergeCell ref="A309:K309"/>
    <mergeCell ref="H310:K310"/>
    <mergeCell ref="H311:K311"/>
    <mergeCell ref="A312:K312"/>
    <mergeCell ref="A313:K313"/>
    <mergeCell ref="A6:B6"/>
    <mergeCell ref="L325:M325"/>
    <mergeCell ref="A314:K314"/>
    <mergeCell ref="A315:K315"/>
    <mergeCell ref="A316:K316"/>
    <mergeCell ref="A325:B325"/>
    <mergeCell ref="M2:N2"/>
    <mergeCell ref="A3:N3"/>
    <mergeCell ref="A4:N4"/>
    <mergeCell ref="A5:B5"/>
    <mergeCell ref="C5:L5"/>
  </mergeCells>
  <conditionalFormatting sqref="N9:N26">
    <cfRule type="cellIs" dxfId="413" priority="379" operator="lessThan">
      <formula>0</formula>
    </cfRule>
    <cfRule type="cellIs" dxfId="412" priority="380" operator="lessThan">
      <formula>0</formula>
    </cfRule>
    <cfRule type="containsErrors" dxfId="411" priority="381">
      <formula>ISERROR(N9)</formula>
    </cfRule>
  </conditionalFormatting>
  <conditionalFormatting sqref="N33:N37 N48">
    <cfRule type="cellIs" dxfId="410" priority="376" operator="lessThan">
      <formula>0</formula>
    </cfRule>
    <cfRule type="cellIs" dxfId="409" priority="377" operator="lessThan">
      <formula>0</formula>
    </cfRule>
    <cfRule type="containsErrors" dxfId="408" priority="378">
      <formula>ISERROR(N33)</formula>
    </cfRule>
  </conditionalFormatting>
  <conditionalFormatting sqref="N27:N30">
    <cfRule type="cellIs" dxfId="407" priority="373" operator="lessThan">
      <formula>0</formula>
    </cfRule>
    <cfRule type="cellIs" dxfId="406" priority="374" operator="lessThan">
      <formula>0</formula>
    </cfRule>
    <cfRule type="containsErrors" dxfId="405" priority="375">
      <formula>ISERROR(N27)</formula>
    </cfRule>
  </conditionalFormatting>
  <conditionalFormatting sqref="N31:N32">
    <cfRule type="cellIs" dxfId="404" priority="370" operator="lessThan">
      <formula>0</formula>
    </cfRule>
    <cfRule type="cellIs" dxfId="403" priority="371" operator="lessThan">
      <formula>0</formula>
    </cfRule>
    <cfRule type="containsErrors" dxfId="402" priority="372">
      <formula>ISERROR(N31)</formula>
    </cfRule>
  </conditionalFormatting>
  <conditionalFormatting sqref="N44:N47">
    <cfRule type="cellIs" dxfId="401" priority="367" operator="lessThan">
      <formula>0</formula>
    </cfRule>
    <cfRule type="cellIs" dxfId="400" priority="368" operator="lessThan">
      <formula>0</formula>
    </cfRule>
    <cfRule type="containsErrors" dxfId="399" priority="369">
      <formula>ISERROR(N44)</formula>
    </cfRule>
  </conditionalFormatting>
  <conditionalFormatting sqref="N38:N41">
    <cfRule type="cellIs" dxfId="398" priority="364" operator="lessThan">
      <formula>0</formula>
    </cfRule>
    <cfRule type="cellIs" dxfId="397" priority="365" operator="lessThan">
      <formula>0</formula>
    </cfRule>
    <cfRule type="containsErrors" dxfId="396" priority="366">
      <formula>ISERROR(N38)</formula>
    </cfRule>
  </conditionalFormatting>
  <conditionalFormatting sqref="N42:N43">
    <cfRule type="cellIs" dxfId="395" priority="361" operator="lessThan">
      <formula>0</formula>
    </cfRule>
    <cfRule type="cellIs" dxfId="394" priority="362" operator="lessThan">
      <formula>0</formula>
    </cfRule>
    <cfRule type="containsErrors" dxfId="393" priority="363">
      <formula>ISERROR(N42)</formula>
    </cfRule>
  </conditionalFormatting>
  <conditionalFormatting sqref="N59">
    <cfRule type="cellIs" dxfId="392" priority="358" operator="lessThan">
      <formula>0</formula>
    </cfRule>
    <cfRule type="cellIs" dxfId="391" priority="359" operator="lessThan">
      <formula>0</formula>
    </cfRule>
    <cfRule type="containsErrors" dxfId="390" priority="360">
      <formula>ISERROR(N59)</formula>
    </cfRule>
  </conditionalFormatting>
  <conditionalFormatting sqref="N55:N58">
    <cfRule type="cellIs" dxfId="389" priority="355" operator="lessThan">
      <formula>0</formula>
    </cfRule>
    <cfRule type="cellIs" dxfId="388" priority="356" operator="lessThan">
      <formula>0</formula>
    </cfRule>
    <cfRule type="containsErrors" dxfId="387" priority="357">
      <formula>ISERROR(N55)</formula>
    </cfRule>
  </conditionalFormatting>
  <conditionalFormatting sqref="N49:N52">
    <cfRule type="cellIs" dxfId="386" priority="352" operator="lessThan">
      <formula>0</formula>
    </cfRule>
    <cfRule type="cellIs" dxfId="385" priority="353" operator="lessThan">
      <formula>0</formula>
    </cfRule>
    <cfRule type="containsErrors" dxfId="384" priority="354">
      <formula>ISERROR(N49)</formula>
    </cfRule>
  </conditionalFormatting>
  <conditionalFormatting sqref="N53:N54">
    <cfRule type="cellIs" dxfId="383" priority="349" operator="lessThan">
      <formula>0</formula>
    </cfRule>
    <cfRule type="cellIs" dxfId="382" priority="350" operator="lessThan">
      <formula>0</formula>
    </cfRule>
    <cfRule type="containsErrors" dxfId="381" priority="351">
      <formula>ISERROR(N53)</formula>
    </cfRule>
  </conditionalFormatting>
  <conditionalFormatting sqref="N70">
    <cfRule type="cellIs" dxfId="380" priority="346" operator="lessThan">
      <formula>0</formula>
    </cfRule>
    <cfRule type="cellIs" dxfId="379" priority="347" operator="lessThan">
      <formula>0</formula>
    </cfRule>
    <cfRule type="containsErrors" dxfId="378" priority="348">
      <formula>ISERROR(N70)</formula>
    </cfRule>
  </conditionalFormatting>
  <conditionalFormatting sqref="N66:N69">
    <cfRule type="cellIs" dxfId="377" priority="343" operator="lessThan">
      <formula>0</formula>
    </cfRule>
    <cfRule type="cellIs" dxfId="376" priority="344" operator="lessThan">
      <formula>0</formula>
    </cfRule>
    <cfRule type="containsErrors" dxfId="375" priority="345">
      <formula>ISERROR(N66)</formula>
    </cfRule>
  </conditionalFormatting>
  <conditionalFormatting sqref="N60:N63">
    <cfRule type="cellIs" dxfId="374" priority="340" operator="lessThan">
      <formula>0</formula>
    </cfRule>
    <cfRule type="cellIs" dxfId="373" priority="341" operator="lessThan">
      <formula>0</formula>
    </cfRule>
    <cfRule type="containsErrors" dxfId="372" priority="342">
      <formula>ISERROR(N60)</formula>
    </cfRule>
  </conditionalFormatting>
  <conditionalFormatting sqref="N102">
    <cfRule type="cellIs" dxfId="371" priority="322" operator="lessThan">
      <formula>0</formula>
    </cfRule>
    <cfRule type="cellIs" dxfId="370" priority="323" operator="lessThan">
      <formula>0</formula>
    </cfRule>
    <cfRule type="containsErrors" dxfId="369" priority="324">
      <formula>ISERROR(N102)</formula>
    </cfRule>
  </conditionalFormatting>
  <conditionalFormatting sqref="N64:N65">
    <cfRule type="cellIs" dxfId="368" priority="337" operator="lessThan">
      <formula>0</formula>
    </cfRule>
    <cfRule type="cellIs" dxfId="367" priority="338" operator="lessThan">
      <formula>0</formula>
    </cfRule>
    <cfRule type="containsErrors" dxfId="366" priority="339">
      <formula>ISERROR(N64)</formula>
    </cfRule>
  </conditionalFormatting>
  <conditionalFormatting sqref="N98:N101">
    <cfRule type="cellIs" dxfId="365" priority="319" operator="lessThan">
      <formula>0</formula>
    </cfRule>
    <cfRule type="cellIs" dxfId="364" priority="320" operator="lessThan">
      <formula>0</formula>
    </cfRule>
    <cfRule type="containsErrors" dxfId="363" priority="321">
      <formula>ISERROR(N98)</formula>
    </cfRule>
  </conditionalFormatting>
  <conditionalFormatting sqref="N81">
    <cfRule type="cellIs" dxfId="362" priority="334" operator="lessThan">
      <formula>0</formula>
    </cfRule>
    <cfRule type="cellIs" dxfId="361" priority="335" operator="lessThan">
      <formula>0</formula>
    </cfRule>
    <cfRule type="containsErrors" dxfId="360" priority="336">
      <formula>ISERROR(N81)</formula>
    </cfRule>
  </conditionalFormatting>
  <conditionalFormatting sqref="N77:N80">
    <cfRule type="cellIs" dxfId="359" priority="331" operator="lessThan">
      <formula>0</formula>
    </cfRule>
    <cfRule type="cellIs" dxfId="358" priority="332" operator="lessThan">
      <formula>0</formula>
    </cfRule>
    <cfRule type="containsErrors" dxfId="357" priority="333">
      <formula>ISERROR(N77)</formula>
    </cfRule>
  </conditionalFormatting>
  <conditionalFormatting sqref="N86 N97">
    <cfRule type="cellIs" dxfId="356" priority="313" operator="lessThan">
      <formula>0</formula>
    </cfRule>
    <cfRule type="cellIs" dxfId="355" priority="314" operator="lessThan">
      <formula>0</formula>
    </cfRule>
    <cfRule type="containsErrors" dxfId="354" priority="315">
      <formula>ISERROR(N86)</formula>
    </cfRule>
  </conditionalFormatting>
  <conditionalFormatting sqref="N82:N85">
    <cfRule type="cellIs" dxfId="353" priority="316" operator="lessThan">
      <formula>0</formula>
    </cfRule>
    <cfRule type="cellIs" dxfId="352" priority="317" operator="lessThan">
      <formula>0</formula>
    </cfRule>
    <cfRule type="containsErrors" dxfId="351" priority="318">
      <formula>ISERROR(N82)</formula>
    </cfRule>
  </conditionalFormatting>
  <conditionalFormatting sqref="N75:N76">
    <cfRule type="cellIs" dxfId="350" priority="325" operator="lessThan">
      <formula>0</formula>
    </cfRule>
    <cfRule type="cellIs" dxfId="349" priority="326" operator="lessThan">
      <formula>0</formula>
    </cfRule>
    <cfRule type="containsErrors" dxfId="348" priority="327">
      <formula>ISERROR(N75)</formula>
    </cfRule>
  </conditionalFormatting>
  <conditionalFormatting sqref="N71:N74">
    <cfRule type="cellIs" dxfId="347" priority="328" operator="lessThan">
      <formula>0</formula>
    </cfRule>
    <cfRule type="cellIs" dxfId="346" priority="329" operator="lessThan">
      <formula>0</formula>
    </cfRule>
    <cfRule type="containsErrors" dxfId="345" priority="330">
      <formula>ISERROR(N71)</formula>
    </cfRule>
  </conditionalFormatting>
  <conditionalFormatting sqref="N117:N118">
    <cfRule type="cellIs" dxfId="344" priority="301" operator="lessThan">
      <formula>0</formula>
    </cfRule>
    <cfRule type="cellIs" dxfId="343" priority="302" operator="lessThan">
      <formula>0</formula>
    </cfRule>
    <cfRule type="containsErrors" dxfId="342" priority="303">
      <formula>ISERROR(N117)</formula>
    </cfRule>
  </conditionalFormatting>
  <conditionalFormatting sqref="N144">
    <cfRule type="cellIs" dxfId="341" priority="298" operator="lessThan">
      <formula>0</formula>
    </cfRule>
    <cfRule type="cellIs" dxfId="340" priority="299" operator="lessThan">
      <formula>0</formula>
    </cfRule>
    <cfRule type="containsErrors" dxfId="339" priority="300">
      <formula>ISERROR(N144)</formula>
    </cfRule>
  </conditionalFormatting>
  <conditionalFormatting sqref="N123">
    <cfRule type="cellIs" dxfId="338" priority="310" operator="lessThan">
      <formula>0</formula>
    </cfRule>
    <cfRule type="cellIs" dxfId="337" priority="311" operator="lessThan">
      <formula>0</formula>
    </cfRule>
    <cfRule type="containsErrors" dxfId="336" priority="312">
      <formula>ISERROR(N123)</formula>
    </cfRule>
  </conditionalFormatting>
  <conditionalFormatting sqref="N119:N122">
    <cfRule type="cellIs" dxfId="335" priority="307" operator="lessThan">
      <formula>0</formula>
    </cfRule>
    <cfRule type="cellIs" dxfId="334" priority="308" operator="lessThan">
      <formula>0</formula>
    </cfRule>
    <cfRule type="containsErrors" dxfId="333" priority="309">
      <formula>ISERROR(N119)</formula>
    </cfRule>
  </conditionalFormatting>
  <conditionalFormatting sqref="N165">
    <cfRule type="cellIs" dxfId="332" priority="286" operator="lessThan">
      <formula>0</formula>
    </cfRule>
    <cfRule type="cellIs" dxfId="331" priority="287" operator="lessThan">
      <formula>0</formula>
    </cfRule>
    <cfRule type="containsErrors" dxfId="330" priority="288">
      <formula>ISERROR(N165)</formula>
    </cfRule>
  </conditionalFormatting>
  <conditionalFormatting sqref="N140:N143">
    <cfRule type="cellIs" dxfId="329" priority="295" operator="lessThan">
      <formula>0</formula>
    </cfRule>
    <cfRule type="cellIs" dxfId="328" priority="296" operator="lessThan">
      <formula>0</formula>
    </cfRule>
    <cfRule type="containsErrors" dxfId="327" priority="297">
      <formula>ISERROR(N140)</formula>
    </cfRule>
  </conditionalFormatting>
  <conditionalFormatting sqref="N124:N127">
    <cfRule type="cellIs" dxfId="326" priority="292" operator="lessThan">
      <formula>0</formula>
    </cfRule>
    <cfRule type="cellIs" dxfId="325" priority="293" operator="lessThan">
      <formula>0</formula>
    </cfRule>
    <cfRule type="containsErrors" dxfId="324" priority="294">
      <formula>ISERROR(N124)</formula>
    </cfRule>
  </conditionalFormatting>
  <conditionalFormatting sqref="N103:N106">
    <cfRule type="cellIs" dxfId="323" priority="304" operator="lessThan">
      <formula>0</formula>
    </cfRule>
    <cfRule type="cellIs" dxfId="322" priority="305" operator="lessThan">
      <formula>0</formula>
    </cfRule>
    <cfRule type="containsErrors" dxfId="321" priority="306">
      <formula>ISERROR(N103)</formula>
    </cfRule>
  </conditionalFormatting>
  <conditionalFormatting sqref="N182:N185">
    <cfRule type="cellIs" dxfId="320" priority="271" operator="lessThan">
      <formula>0</formula>
    </cfRule>
    <cfRule type="cellIs" dxfId="319" priority="272" operator="lessThan">
      <formula>0</formula>
    </cfRule>
    <cfRule type="containsErrors" dxfId="318" priority="273">
      <formula>ISERROR(N182)</formula>
    </cfRule>
  </conditionalFormatting>
  <conditionalFormatting sqref="N161:N164">
    <cfRule type="cellIs" dxfId="317" priority="283" operator="lessThan">
      <formula>0</formula>
    </cfRule>
    <cfRule type="cellIs" dxfId="316" priority="284" operator="lessThan">
      <formula>0</formula>
    </cfRule>
    <cfRule type="containsErrors" dxfId="315" priority="285">
      <formula>ISERROR(N161)</formula>
    </cfRule>
  </conditionalFormatting>
  <conditionalFormatting sqref="N145:N148">
    <cfRule type="cellIs" dxfId="314" priority="280" operator="lessThan">
      <formula>0</formula>
    </cfRule>
    <cfRule type="cellIs" dxfId="313" priority="281" operator="lessThan">
      <formula>0</formula>
    </cfRule>
    <cfRule type="containsErrors" dxfId="312" priority="282">
      <formula>ISERROR(N145)</formula>
    </cfRule>
  </conditionalFormatting>
  <conditionalFormatting sqref="N149 N160">
    <cfRule type="cellIs" dxfId="311" priority="277" operator="lessThan">
      <formula>0</formula>
    </cfRule>
    <cfRule type="cellIs" dxfId="310" priority="278" operator="lessThan">
      <formula>0</formula>
    </cfRule>
    <cfRule type="containsErrors" dxfId="309" priority="279">
      <formula>ISERROR(N149)</formula>
    </cfRule>
  </conditionalFormatting>
  <conditionalFormatting sqref="N128:N129">
    <cfRule type="cellIs" dxfId="308" priority="289" operator="lessThan">
      <formula>0</formula>
    </cfRule>
    <cfRule type="cellIs" dxfId="307" priority="290" operator="lessThan">
      <formula>0</formula>
    </cfRule>
    <cfRule type="containsErrors" dxfId="306" priority="291">
      <formula>ISERROR(N128)</formula>
    </cfRule>
  </conditionalFormatting>
  <conditionalFormatting sqref="N187:N190">
    <cfRule type="cellIs" dxfId="305" priority="256" operator="lessThan">
      <formula>0</formula>
    </cfRule>
    <cfRule type="cellIs" dxfId="304" priority="257" operator="lessThan">
      <formula>0</formula>
    </cfRule>
    <cfRule type="containsErrors" dxfId="303" priority="258">
      <formula>ISERROR(N187)</formula>
    </cfRule>
  </conditionalFormatting>
  <conditionalFormatting sqref="N166:N169">
    <cfRule type="cellIs" dxfId="302" priority="268" operator="lessThan">
      <formula>0</formula>
    </cfRule>
    <cfRule type="cellIs" dxfId="301" priority="269" operator="lessThan">
      <formula>0</formula>
    </cfRule>
    <cfRule type="containsErrors" dxfId="300" priority="270">
      <formula>ISERROR(N166)</formula>
    </cfRule>
  </conditionalFormatting>
  <conditionalFormatting sqref="N170 N181">
    <cfRule type="cellIs" dxfId="299" priority="265" operator="lessThan">
      <formula>0</formula>
    </cfRule>
    <cfRule type="cellIs" dxfId="298" priority="266" operator="lessThan">
      <formula>0</formula>
    </cfRule>
    <cfRule type="containsErrors" dxfId="297" priority="267">
      <formula>ISERROR(N170)</formula>
    </cfRule>
  </conditionalFormatting>
  <conditionalFormatting sqref="N207">
    <cfRule type="cellIs" dxfId="296" priority="262" operator="lessThan">
      <formula>0</formula>
    </cfRule>
    <cfRule type="cellIs" dxfId="295" priority="263" operator="lessThan">
      <formula>0</formula>
    </cfRule>
    <cfRule type="containsErrors" dxfId="294" priority="264">
      <formula>ISERROR(N207)</formula>
    </cfRule>
  </conditionalFormatting>
  <conditionalFormatting sqref="N186">
    <cfRule type="cellIs" dxfId="293" priority="274" operator="lessThan">
      <formula>0</formula>
    </cfRule>
    <cfRule type="cellIs" dxfId="292" priority="275" operator="lessThan">
      <formula>0</formula>
    </cfRule>
    <cfRule type="containsErrors" dxfId="291" priority="276">
      <formula>ISERROR(N186)</formula>
    </cfRule>
  </conditionalFormatting>
  <conditionalFormatting sqref="N212:N213">
    <cfRule type="cellIs" dxfId="290" priority="241" operator="lessThan">
      <formula>0</formula>
    </cfRule>
    <cfRule type="cellIs" dxfId="289" priority="242" operator="lessThan">
      <formula>0</formula>
    </cfRule>
    <cfRule type="containsErrors" dxfId="288" priority="243">
      <formula>ISERROR(N212)</formula>
    </cfRule>
  </conditionalFormatting>
  <conditionalFormatting sqref="N191 N202">
    <cfRule type="cellIs" dxfId="287" priority="253" operator="lessThan">
      <formula>0</formula>
    </cfRule>
    <cfRule type="cellIs" dxfId="286" priority="254" operator="lessThan">
      <formula>0</formula>
    </cfRule>
    <cfRule type="containsErrors" dxfId="285" priority="255">
      <formula>ISERROR(N191)</formula>
    </cfRule>
  </conditionalFormatting>
  <conditionalFormatting sqref="N228">
    <cfRule type="cellIs" dxfId="284" priority="250" operator="lessThan">
      <formula>0</formula>
    </cfRule>
    <cfRule type="cellIs" dxfId="283" priority="251" operator="lessThan">
      <formula>0</formula>
    </cfRule>
    <cfRule type="containsErrors" dxfId="282" priority="252">
      <formula>ISERROR(N228)</formula>
    </cfRule>
  </conditionalFormatting>
  <conditionalFormatting sqref="N214 N225:N227">
    <cfRule type="cellIs" dxfId="281" priority="247" operator="lessThan">
      <formula>0</formula>
    </cfRule>
    <cfRule type="cellIs" dxfId="280" priority="248" operator="lessThan">
      <formula>0</formula>
    </cfRule>
    <cfRule type="containsErrors" dxfId="279" priority="249">
      <formula>ISERROR(N214)</formula>
    </cfRule>
  </conditionalFormatting>
  <conditionalFormatting sqref="N203:N206">
    <cfRule type="cellIs" dxfId="278" priority="259" operator="lessThan">
      <formula>0</formula>
    </cfRule>
    <cfRule type="cellIs" dxfId="277" priority="260" operator="lessThan">
      <formula>0</formula>
    </cfRule>
    <cfRule type="containsErrors" dxfId="276" priority="261">
      <formula>ISERROR(N203)</formula>
    </cfRule>
  </conditionalFormatting>
  <conditionalFormatting sqref="N249">
    <cfRule type="cellIs" dxfId="275" priority="238" operator="lessThan">
      <formula>0</formula>
    </cfRule>
    <cfRule type="cellIs" dxfId="274" priority="239" operator="lessThan">
      <formula>0</formula>
    </cfRule>
    <cfRule type="containsErrors" dxfId="273" priority="240">
      <formula>ISERROR(N249)</formula>
    </cfRule>
  </conditionalFormatting>
  <conditionalFormatting sqref="N235:N237 N248">
    <cfRule type="cellIs" dxfId="272" priority="235" operator="lessThan">
      <formula>0</formula>
    </cfRule>
    <cfRule type="cellIs" dxfId="271" priority="236" operator="lessThan">
      <formula>0</formula>
    </cfRule>
    <cfRule type="containsErrors" dxfId="270" priority="237">
      <formula>ISERROR(N235)</formula>
    </cfRule>
  </conditionalFormatting>
  <conditionalFormatting sqref="N229:N232">
    <cfRule type="cellIs" dxfId="269" priority="232" operator="lessThan">
      <formula>0</formula>
    </cfRule>
    <cfRule type="cellIs" dxfId="268" priority="233" operator="lessThan">
      <formula>0</formula>
    </cfRule>
    <cfRule type="containsErrors" dxfId="267" priority="234">
      <formula>ISERROR(N229)</formula>
    </cfRule>
  </conditionalFormatting>
  <conditionalFormatting sqref="N208:N211">
    <cfRule type="cellIs" dxfId="266" priority="244" operator="lessThan">
      <formula>0</formula>
    </cfRule>
    <cfRule type="cellIs" dxfId="265" priority="245" operator="lessThan">
      <formula>0</formula>
    </cfRule>
    <cfRule type="containsErrors" dxfId="264" priority="246">
      <formula>ISERROR(N208)</formula>
    </cfRule>
  </conditionalFormatting>
  <conditionalFormatting sqref="N233:N234">
    <cfRule type="cellIs" dxfId="263" priority="229" operator="lessThan">
      <formula>0</formula>
    </cfRule>
    <cfRule type="cellIs" dxfId="262" priority="230" operator="lessThan">
      <formula>0</formula>
    </cfRule>
    <cfRule type="containsErrors" dxfId="261" priority="231">
      <formula>ISERROR(N233)</formula>
    </cfRule>
  </conditionalFormatting>
  <conditionalFormatting sqref="N238:N239">
    <cfRule type="cellIs" dxfId="260" priority="220" operator="lessThan">
      <formula>0</formula>
    </cfRule>
    <cfRule type="cellIs" dxfId="259" priority="221" operator="lessThan">
      <formula>0</formula>
    </cfRule>
    <cfRule type="containsErrors" dxfId="258" priority="222">
      <formula>ISERROR(N238)</formula>
    </cfRule>
  </conditionalFormatting>
  <conditionalFormatting sqref="N240:N241">
    <cfRule type="cellIs" dxfId="257" priority="217" operator="lessThan">
      <formula>0</formula>
    </cfRule>
    <cfRule type="cellIs" dxfId="256" priority="218" operator="lessThan">
      <formula>0</formula>
    </cfRule>
    <cfRule type="containsErrors" dxfId="255" priority="219">
      <formula>ISERROR(N240)</formula>
    </cfRule>
  </conditionalFormatting>
  <conditionalFormatting sqref="N224">
    <cfRule type="cellIs" dxfId="254" priority="202" operator="lessThan">
      <formula>0</formula>
    </cfRule>
    <cfRule type="cellIs" dxfId="253" priority="203" operator="lessThan">
      <formula>0</formula>
    </cfRule>
    <cfRule type="containsErrors" dxfId="252" priority="204">
      <formula>ISERROR(N224)</formula>
    </cfRule>
  </conditionalFormatting>
  <conditionalFormatting sqref="N243:N244">
    <cfRule type="cellIs" dxfId="251" priority="214" operator="lessThan">
      <formula>0</formula>
    </cfRule>
    <cfRule type="cellIs" dxfId="250" priority="215" operator="lessThan">
      <formula>0</formula>
    </cfRule>
    <cfRule type="containsErrors" dxfId="249" priority="216">
      <formula>ISERROR(N243)</formula>
    </cfRule>
  </conditionalFormatting>
  <conditionalFormatting sqref="N245:N246">
    <cfRule type="cellIs" dxfId="248" priority="211" operator="lessThan">
      <formula>0</formula>
    </cfRule>
    <cfRule type="cellIs" dxfId="247" priority="212" operator="lessThan">
      <formula>0</formula>
    </cfRule>
    <cfRule type="containsErrors" dxfId="246" priority="213">
      <formula>ISERROR(N245)</formula>
    </cfRule>
  </conditionalFormatting>
  <conditionalFormatting sqref="N247">
    <cfRule type="cellIs" dxfId="245" priority="226" operator="lessThan">
      <formula>0</formula>
    </cfRule>
    <cfRule type="cellIs" dxfId="244" priority="227" operator="lessThan">
      <formula>0</formula>
    </cfRule>
    <cfRule type="containsErrors" dxfId="243" priority="228">
      <formula>ISERROR(N247)</formula>
    </cfRule>
  </conditionalFormatting>
  <conditionalFormatting sqref="N242">
    <cfRule type="cellIs" dxfId="242" priority="223" operator="lessThan">
      <formula>0</formula>
    </cfRule>
    <cfRule type="cellIs" dxfId="241" priority="224" operator="lessThan">
      <formula>0</formula>
    </cfRule>
    <cfRule type="containsErrors" dxfId="240" priority="225">
      <formula>ISERROR(N242)</formula>
    </cfRule>
  </conditionalFormatting>
  <conditionalFormatting sqref="N215:N216">
    <cfRule type="cellIs" dxfId="239" priority="205" operator="lessThan">
      <formula>0</formula>
    </cfRule>
    <cfRule type="cellIs" dxfId="238" priority="206" operator="lessThan">
      <formula>0</formula>
    </cfRule>
    <cfRule type="containsErrors" dxfId="237" priority="207">
      <formula>ISERROR(N215)</formula>
    </cfRule>
  </conditionalFormatting>
  <conditionalFormatting sqref="N201">
    <cfRule type="cellIs" dxfId="236" priority="187" operator="lessThan">
      <formula>0</formula>
    </cfRule>
    <cfRule type="cellIs" dxfId="235" priority="188" operator="lessThan">
      <formula>0</formula>
    </cfRule>
    <cfRule type="containsErrors" dxfId="234" priority="189">
      <formula>ISERROR(N201)</formula>
    </cfRule>
  </conditionalFormatting>
  <conditionalFormatting sqref="N220:N221">
    <cfRule type="cellIs" dxfId="233" priority="199" operator="lessThan">
      <formula>0</formula>
    </cfRule>
    <cfRule type="cellIs" dxfId="232" priority="200" operator="lessThan">
      <formula>0</formula>
    </cfRule>
    <cfRule type="containsErrors" dxfId="231" priority="201">
      <formula>ISERROR(N220)</formula>
    </cfRule>
  </conditionalFormatting>
  <conditionalFormatting sqref="N222:N223">
    <cfRule type="cellIs" dxfId="230" priority="196" operator="lessThan">
      <formula>0</formula>
    </cfRule>
    <cfRule type="cellIs" dxfId="229" priority="197" operator="lessThan">
      <formula>0</formula>
    </cfRule>
    <cfRule type="containsErrors" dxfId="228" priority="198">
      <formula>ISERROR(N222)</formula>
    </cfRule>
  </conditionalFormatting>
  <conditionalFormatting sqref="N217:N219">
    <cfRule type="cellIs" dxfId="227" priority="208" operator="lessThan">
      <formula>0</formula>
    </cfRule>
    <cfRule type="cellIs" dxfId="226" priority="209" operator="lessThan">
      <formula>0</formula>
    </cfRule>
    <cfRule type="containsErrors" dxfId="225" priority="210">
      <formula>ISERROR(N217)</formula>
    </cfRule>
  </conditionalFormatting>
  <conditionalFormatting sqref="N192:N193">
    <cfRule type="cellIs" dxfId="224" priority="190" operator="lessThan">
      <formula>0</formula>
    </cfRule>
    <cfRule type="cellIs" dxfId="223" priority="191" operator="lessThan">
      <formula>0</formula>
    </cfRule>
    <cfRule type="containsErrors" dxfId="222" priority="192">
      <formula>ISERROR(N192)</formula>
    </cfRule>
  </conditionalFormatting>
  <conditionalFormatting sqref="N197:N198">
    <cfRule type="cellIs" dxfId="221" priority="184" operator="lessThan">
      <formula>0</formula>
    </cfRule>
    <cfRule type="cellIs" dxfId="220" priority="185" operator="lessThan">
      <formula>0</formula>
    </cfRule>
    <cfRule type="containsErrors" dxfId="219" priority="186">
      <formula>ISERROR(N197)</formula>
    </cfRule>
  </conditionalFormatting>
  <conditionalFormatting sqref="N199:N200">
    <cfRule type="cellIs" dxfId="218" priority="181" operator="lessThan">
      <formula>0</formula>
    </cfRule>
    <cfRule type="cellIs" dxfId="217" priority="182" operator="lessThan">
      <formula>0</formula>
    </cfRule>
    <cfRule type="containsErrors" dxfId="216" priority="183">
      <formula>ISERROR(N199)</formula>
    </cfRule>
  </conditionalFormatting>
  <conditionalFormatting sqref="N180">
    <cfRule type="cellIs" dxfId="215" priority="172" operator="lessThan">
      <formula>0</formula>
    </cfRule>
    <cfRule type="cellIs" dxfId="214" priority="173" operator="lessThan">
      <formula>0</formula>
    </cfRule>
    <cfRule type="containsErrors" dxfId="213" priority="174">
      <formula>ISERROR(N180)</formula>
    </cfRule>
  </conditionalFormatting>
  <conditionalFormatting sqref="N171:N172">
    <cfRule type="cellIs" dxfId="212" priority="175" operator="lessThan">
      <formula>0</formula>
    </cfRule>
    <cfRule type="cellIs" dxfId="211" priority="176" operator="lessThan">
      <formula>0</formula>
    </cfRule>
    <cfRule type="containsErrors" dxfId="210" priority="177">
      <formula>ISERROR(N171)</formula>
    </cfRule>
  </conditionalFormatting>
  <conditionalFormatting sqref="N159">
    <cfRule type="cellIs" dxfId="209" priority="157" operator="lessThan">
      <formula>0</formula>
    </cfRule>
    <cfRule type="cellIs" dxfId="208" priority="158" operator="lessThan">
      <formula>0</formula>
    </cfRule>
    <cfRule type="containsErrors" dxfId="207" priority="159">
      <formula>ISERROR(N159)</formula>
    </cfRule>
  </conditionalFormatting>
  <conditionalFormatting sqref="N176:N177">
    <cfRule type="cellIs" dxfId="206" priority="169" operator="lessThan">
      <formula>0</formula>
    </cfRule>
    <cfRule type="cellIs" dxfId="205" priority="170" operator="lessThan">
      <formula>0</formula>
    </cfRule>
    <cfRule type="containsErrors" dxfId="204" priority="171">
      <formula>ISERROR(N176)</formula>
    </cfRule>
  </conditionalFormatting>
  <conditionalFormatting sqref="N178:N179">
    <cfRule type="cellIs" dxfId="203" priority="166" operator="lessThan">
      <formula>0</formula>
    </cfRule>
    <cfRule type="cellIs" dxfId="202" priority="167" operator="lessThan">
      <formula>0</formula>
    </cfRule>
    <cfRule type="containsErrors" dxfId="201" priority="168">
      <formula>ISERROR(N178)</formula>
    </cfRule>
  </conditionalFormatting>
  <conditionalFormatting sqref="N194:N196">
    <cfRule type="cellIs" dxfId="200" priority="193" operator="lessThan">
      <formula>0</formula>
    </cfRule>
    <cfRule type="cellIs" dxfId="199" priority="194" operator="lessThan">
      <formula>0</formula>
    </cfRule>
    <cfRule type="containsErrors" dxfId="198" priority="195">
      <formula>ISERROR(N194)</formula>
    </cfRule>
  </conditionalFormatting>
  <conditionalFormatting sqref="N150:N151">
    <cfRule type="cellIs" dxfId="197" priority="160" operator="lessThan">
      <formula>0</formula>
    </cfRule>
    <cfRule type="cellIs" dxfId="196" priority="161" operator="lessThan">
      <formula>0</formula>
    </cfRule>
    <cfRule type="containsErrors" dxfId="195" priority="162">
      <formula>ISERROR(N150)</formula>
    </cfRule>
  </conditionalFormatting>
  <conditionalFormatting sqref="N155:N156">
    <cfRule type="cellIs" dxfId="194" priority="154" operator="lessThan">
      <formula>0</formula>
    </cfRule>
    <cfRule type="cellIs" dxfId="193" priority="155" operator="lessThan">
      <formula>0</formula>
    </cfRule>
    <cfRule type="containsErrors" dxfId="192" priority="156">
      <formula>ISERROR(N155)</formula>
    </cfRule>
  </conditionalFormatting>
  <conditionalFormatting sqref="N157:N158">
    <cfRule type="cellIs" dxfId="191" priority="151" operator="lessThan">
      <formula>0</formula>
    </cfRule>
    <cfRule type="cellIs" dxfId="190" priority="152" operator="lessThan">
      <formula>0</formula>
    </cfRule>
    <cfRule type="containsErrors" dxfId="189" priority="153">
      <formula>ISERROR(N157)</formula>
    </cfRule>
  </conditionalFormatting>
  <conditionalFormatting sqref="N139">
    <cfRule type="cellIs" dxfId="188" priority="142" operator="lessThan">
      <formula>0</formula>
    </cfRule>
    <cfRule type="cellIs" dxfId="187" priority="143" operator="lessThan">
      <formula>0</formula>
    </cfRule>
    <cfRule type="containsErrors" dxfId="186" priority="144">
      <formula>ISERROR(N139)</formula>
    </cfRule>
  </conditionalFormatting>
  <conditionalFormatting sqref="N173:N175">
    <cfRule type="cellIs" dxfId="185" priority="178" operator="lessThan">
      <formula>0</formula>
    </cfRule>
    <cfRule type="cellIs" dxfId="184" priority="179" operator="lessThan">
      <formula>0</formula>
    </cfRule>
    <cfRule type="containsErrors" dxfId="183" priority="180">
      <formula>ISERROR(N173)</formula>
    </cfRule>
  </conditionalFormatting>
  <conditionalFormatting sqref="N130:N131">
    <cfRule type="cellIs" dxfId="182" priority="145" operator="lessThan">
      <formula>0</formula>
    </cfRule>
    <cfRule type="cellIs" dxfId="181" priority="146" operator="lessThan">
      <formula>0</formula>
    </cfRule>
    <cfRule type="containsErrors" dxfId="180" priority="147">
      <formula>ISERROR(N130)</formula>
    </cfRule>
  </conditionalFormatting>
  <conditionalFormatting sqref="N116">
    <cfRule type="cellIs" dxfId="179" priority="127" operator="lessThan">
      <formula>0</formula>
    </cfRule>
    <cfRule type="cellIs" dxfId="178" priority="128" operator="lessThan">
      <formula>0</formula>
    </cfRule>
    <cfRule type="containsErrors" dxfId="177" priority="129">
      <formula>ISERROR(N116)</formula>
    </cfRule>
  </conditionalFormatting>
  <conditionalFormatting sqref="N135:N136">
    <cfRule type="cellIs" dxfId="176" priority="139" operator="lessThan">
      <formula>0</formula>
    </cfRule>
    <cfRule type="cellIs" dxfId="175" priority="140" operator="lessThan">
      <formula>0</formula>
    </cfRule>
    <cfRule type="containsErrors" dxfId="174" priority="141">
      <formula>ISERROR(N135)</formula>
    </cfRule>
  </conditionalFormatting>
  <conditionalFormatting sqref="N137:N138">
    <cfRule type="cellIs" dxfId="173" priority="136" operator="lessThan">
      <formula>0</formula>
    </cfRule>
    <cfRule type="cellIs" dxfId="172" priority="137" operator="lessThan">
      <formula>0</formula>
    </cfRule>
    <cfRule type="containsErrors" dxfId="171" priority="138">
      <formula>ISERROR(N137)</formula>
    </cfRule>
  </conditionalFormatting>
  <conditionalFormatting sqref="N152:N154">
    <cfRule type="cellIs" dxfId="170" priority="163" operator="lessThan">
      <formula>0</formula>
    </cfRule>
    <cfRule type="cellIs" dxfId="169" priority="164" operator="lessThan">
      <formula>0</formula>
    </cfRule>
    <cfRule type="containsErrors" dxfId="168" priority="165">
      <formula>ISERROR(N152)</formula>
    </cfRule>
  </conditionalFormatting>
  <conditionalFormatting sqref="N107:N108">
    <cfRule type="cellIs" dxfId="167" priority="130" operator="lessThan">
      <formula>0</formula>
    </cfRule>
    <cfRule type="cellIs" dxfId="166" priority="131" operator="lessThan">
      <formula>0</formula>
    </cfRule>
    <cfRule type="containsErrors" dxfId="165" priority="132">
      <formula>ISERROR(N107)</formula>
    </cfRule>
  </conditionalFormatting>
  <conditionalFormatting sqref="N112:N113">
    <cfRule type="cellIs" dxfId="164" priority="124" operator="lessThan">
      <formula>0</formula>
    </cfRule>
    <cfRule type="cellIs" dxfId="163" priority="125" operator="lessThan">
      <formula>0</formula>
    </cfRule>
    <cfRule type="containsErrors" dxfId="162" priority="126">
      <formula>ISERROR(N112)</formula>
    </cfRule>
  </conditionalFormatting>
  <conditionalFormatting sqref="N114:N115">
    <cfRule type="cellIs" dxfId="161" priority="121" operator="lessThan">
      <formula>0</formula>
    </cfRule>
    <cfRule type="cellIs" dxfId="160" priority="122" operator="lessThan">
      <formula>0</formula>
    </cfRule>
    <cfRule type="containsErrors" dxfId="159" priority="123">
      <formula>ISERROR(N114)</formula>
    </cfRule>
  </conditionalFormatting>
  <conditionalFormatting sqref="N132:N134">
    <cfRule type="cellIs" dxfId="158" priority="148" operator="lessThan">
      <formula>0</formula>
    </cfRule>
    <cfRule type="cellIs" dxfId="157" priority="149" operator="lessThan">
      <formula>0</formula>
    </cfRule>
    <cfRule type="containsErrors" dxfId="156" priority="150">
      <formula>ISERROR(N132)</formula>
    </cfRule>
  </conditionalFormatting>
  <conditionalFormatting sqref="N87:N88">
    <cfRule type="cellIs" dxfId="155" priority="115" operator="lessThan">
      <formula>0</formula>
    </cfRule>
    <cfRule type="cellIs" dxfId="154" priority="116" operator="lessThan">
      <formula>0</formula>
    </cfRule>
    <cfRule type="containsErrors" dxfId="153" priority="117">
      <formula>ISERROR(N87)</formula>
    </cfRule>
  </conditionalFormatting>
  <conditionalFormatting sqref="N96">
    <cfRule type="cellIs" dxfId="152" priority="112" operator="lessThan">
      <formula>0</formula>
    </cfRule>
    <cfRule type="cellIs" dxfId="151" priority="113" operator="lessThan">
      <formula>0</formula>
    </cfRule>
    <cfRule type="containsErrors" dxfId="150" priority="114">
      <formula>ISERROR(N96)</formula>
    </cfRule>
  </conditionalFormatting>
  <conditionalFormatting sqref="N92:N93">
    <cfRule type="cellIs" dxfId="149" priority="109" operator="lessThan">
      <formula>0</formula>
    </cfRule>
    <cfRule type="cellIs" dxfId="148" priority="110" operator="lessThan">
      <formula>0</formula>
    </cfRule>
    <cfRule type="containsErrors" dxfId="147" priority="111">
      <formula>ISERROR(N92)</formula>
    </cfRule>
  </conditionalFormatting>
  <conditionalFormatting sqref="N94:N95">
    <cfRule type="cellIs" dxfId="146" priority="106" operator="lessThan">
      <formula>0</formula>
    </cfRule>
    <cfRule type="cellIs" dxfId="145" priority="107" operator="lessThan">
      <formula>0</formula>
    </cfRule>
    <cfRule type="containsErrors" dxfId="144" priority="108">
      <formula>ISERROR(N94)</formula>
    </cfRule>
  </conditionalFormatting>
  <conditionalFormatting sqref="N109:N111">
    <cfRule type="cellIs" dxfId="143" priority="133" operator="lessThan">
      <formula>0</formula>
    </cfRule>
    <cfRule type="cellIs" dxfId="142" priority="134" operator="lessThan">
      <formula>0</formula>
    </cfRule>
    <cfRule type="containsErrors" dxfId="141" priority="135">
      <formula>ISERROR(N109)</formula>
    </cfRule>
  </conditionalFormatting>
  <conditionalFormatting sqref="N89:N91">
    <cfRule type="cellIs" dxfId="140" priority="118" operator="lessThan">
      <formula>0</formula>
    </cfRule>
    <cfRule type="cellIs" dxfId="139" priority="119" operator="lessThan">
      <formula>0</formula>
    </cfRule>
    <cfRule type="containsErrors" dxfId="138" priority="120">
      <formula>ISERROR(N89)</formula>
    </cfRule>
  </conditionalFormatting>
  <conditionalFormatting sqref="N270">
    <cfRule type="cellIs" dxfId="137" priority="103" operator="lessThan">
      <formula>0</formula>
    </cfRule>
    <cfRule type="cellIs" dxfId="136" priority="104" operator="lessThan">
      <formula>0</formula>
    </cfRule>
    <cfRule type="containsErrors" dxfId="135" priority="105">
      <formula>ISERROR(N270)</formula>
    </cfRule>
  </conditionalFormatting>
  <conditionalFormatting sqref="N256:N258 N269">
    <cfRule type="cellIs" dxfId="134" priority="100" operator="lessThan">
      <formula>0</formula>
    </cfRule>
    <cfRule type="cellIs" dxfId="133" priority="101" operator="lessThan">
      <formula>0</formula>
    </cfRule>
    <cfRule type="containsErrors" dxfId="132" priority="102">
      <formula>ISERROR(N256)</formula>
    </cfRule>
  </conditionalFormatting>
  <conditionalFormatting sqref="N250:N253">
    <cfRule type="cellIs" dxfId="131" priority="97" operator="lessThan">
      <formula>0</formula>
    </cfRule>
    <cfRule type="cellIs" dxfId="130" priority="98" operator="lessThan">
      <formula>0</formula>
    </cfRule>
    <cfRule type="containsErrors" dxfId="129" priority="99">
      <formula>ISERROR(N250)</formula>
    </cfRule>
  </conditionalFormatting>
  <conditionalFormatting sqref="N254:N255">
    <cfRule type="cellIs" dxfId="128" priority="94" operator="lessThan">
      <formula>0</formula>
    </cfRule>
    <cfRule type="cellIs" dxfId="127" priority="95" operator="lessThan">
      <formula>0</formula>
    </cfRule>
    <cfRule type="containsErrors" dxfId="126" priority="96">
      <formula>ISERROR(N254)</formula>
    </cfRule>
  </conditionalFormatting>
  <conditionalFormatting sqref="N259:N260">
    <cfRule type="cellIs" dxfId="125" priority="85" operator="lessThan">
      <formula>0</formula>
    </cfRule>
    <cfRule type="cellIs" dxfId="124" priority="86" operator="lessThan">
      <formula>0</formula>
    </cfRule>
    <cfRule type="containsErrors" dxfId="123" priority="87">
      <formula>ISERROR(N259)</formula>
    </cfRule>
  </conditionalFormatting>
  <conditionalFormatting sqref="N261:N262">
    <cfRule type="cellIs" dxfId="122" priority="82" operator="lessThan">
      <formula>0</formula>
    </cfRule>
    <cfRule type="cellIs" dxfId="121" priority="83" operator="lessThan">
      <formula>0</formula>
    </cfRule>
    <cfRule type="containsErrors" dxfId="120" priority="84">
      <formula>ISERROR(N261)</formula>
    </cfRule>
  </conditionalFormatting>
  <conditionalFormatting sqref="N264:N265">
    <cfRule type="cellIs" dxfId="119" priority="79" operator="lessThan">
      <formula>0</formula>
    </cfRule>
    <cfRule type="cellIs" dxfId="118" priority="80" operator="lessThan">
      <formula>0</formula>
    </cfRule>
    <cfRule type="containsErrors" dxfId="117" priority="81">
      <formula>ISERROR(N264)</formula>
    </cfRule>
  </conditionalFormatting>
  <conditionalFormatting sqref="N266:N267">
    <cfRule type="cellIs" dxfId="116" priority="76" operator="lessThan">
      <formula>0</formula>
    </cfRule>
    <cfRule type="cellIs" dxfId="115" priority="77" operator="lessThan">
      <formula>0</formula>
    </cfRule>
    <cfRule type="containsErrors" dxfId="114" priority="78">
      <formula>ISERROR(N266)</formula>
    </cfRule>
  </conditionalFormatting>
  <conditionalFormatting sqref="N268">
    <cfRule type="cellIs" dxfId="113" priority="91" operator="lessThan">
      <formula>0</formula>
    </cfRule>
    <cfRule type="cellIs" dxfId="112" priority="92" operator="lessThan">
      <formula>0</formula>
    </cfRule>
    <cfRule type="containsErrors" dxfId="111" priority="93">
      <formula>ISERROR(N268)</formula>
    </cfRule>
  </conditionalFormatting>
  <conditionalFormatting sqref="N263">
    <cfRule type="cellIs" dxfId="110" priority="88" operator="lessThan">
      <formula>0</formula>
    </cfRule>
    <cfRule type="cellIs" dxfId="109" priority="89" operator="lessThan">
      <formula>0</formula>
    </cfRule>
    <cfRule type="containsErrors" dxfId="108" priority="90">
      <formula>ISERROR(N263)</formula>
    </cfRule>
  </conditionalFormatting>
  <conditionalFormatting sqref="N277:N279">
    <cfRule type="cellIs" dxfId="107" priority="73" operator="lessThan">
      <formula>0</formula>
    </cfRule>
    <cfRule type="cellIs" dxfId="106" priority="74" operator="lessThan">
      <formula>0</formula>
    </cfRule>
    <cfRule type="containsErrors" dxfId="105" priority="75">
      <formula>ISERROR(N277)</formula>
    </cfRule>
  </conditionalFormatting>
  <conditionalFormatting sqref="N271:N274">
    <cfRule type="cellIs" dxfId="104" priority="70" operator="lessThan">
      <formula>0</formula>
    </cfRule>
    <cfRule type="cellIs" dxfId="103" priority="71" operator="lessThan">
      <formula>0</formula>
    </cfRule>
    <cfRule type="containsErrors" dxfId="102" priority="72">
      <formula>ISERROR(N271)</formula>
    </cfRule>
  </conditionalFormatting>
  <conditionalFormatting sqref="N275:N276">
    <cfRule type="cellIs" dxfId="101" priority="67" operator="lessThan">
      <formula>0</formula>
    </cfRule>
    <cfRule type="cellIs" dxfId="100" priority="68" operator="lessThan">
      <formula>0</formula>
    </cfRule>
    <cfRule type="containsErrors" dxfId="99" priority="69">
      <formula>ISERROR(N275)</formula>
    </cfRule>
  </conditionalFormatting>
  <conditionalFormatting sqref="N280:N281">
    <cfRule type="cellIs" dxfId="98" priority="58" operator="lessThan">
      <formula>0</formula>
    </cfRule>
    <cfRule type="cellIs" dxfId="97" priority="59" operator="lessThan">
      <formula>0</formula>
    </cfRule>
    <cfRule type="containsErrors" dxfId="96" priority="60">
      <formula>ISERROR(N280)</formula>
    </cfRule>
  </conditionalFormatting>
  <conditionalFormatting sqref="N282 N296">
    <cfRule type="cellIs" dxfId="95" priority="55" operator="lessThan">
      <formula>0</formula>
    </cfRule>
    <cfRule type="cellIs" dxfId="94" priority="56" operator="lessThan">
      <formula>0</formula>
    </cfRule>
    <cfRule type="containsErrors" dxfId="93" priority="57">
      <formula>ISERROR(N282)</formula>
    </cfRule>
  </conditionalFormatting>
  <conditionalFormatting sqref="N298:N299">
    <cfRule type="cellIs" dxfId="92" priority="52" operator="lessThan">
      <formula>0</formula>
    </cfRule>
    <cfRule type="cellIs" dxfId="91" priority="53" operator="lessThan">
      <formula>0</formula>
    </cfRule>
    <cfRule type="containsErrors" dxfId="90" priority="54">
      <formula>ISERROR(N298)</formula>
    </cfRule>
  </conditionalFormatting>
  <conditionalFormatting sqref="N300:N301">
    <cfRule type="cellIs" dxfId="89" priority="49" operator="lessThan">
      <formula>0</formula>
    </cfRule>
    <cfRule type="cellIs" dxfId="88" priority="50" operator="lessThan">
      <formula>0</formula>
    </cfRule>
    <cfRule type="containsErrors" dxfId="87" priority="51">
      <formula>ISERROR(N300)</formula>
    </cfRule>
  </conditionalFormatting>
  <conditionalFormatting sqref="N302">
    <cfRule type="cellIs" dxfId="86" priority="64" operator="lessThan">
      <formula>0</formula>
    </cfRule>
    <cfRule type="cellIs" dxfId="85" priority="65" operator="lessThan">
      <formula>0</formula>
    </cfRule>
    <cfRule type="containsErrors" dxfId="84" priority="66">
      <formula>ISERROR(N302)</formula>
    </cfRule>
  </conditionalFormatting>
  <conditionalFormatting sqref="N297">
    <cfRule type="cellIs" dxfId="83" priority="61" operator="lessThan">
      <formula>0</formula>
    </cfRule>
    <cfRule type="cellIs" dxfId="82" priority="62" operator="lessThan">
      <formula>0</formula>
    </cfRule>
    <cfRule type="containsErrors" dxfId="81" priority="63">
      <formula>ISERROR(N297)</formula>
    </cfRule>
  </conditionalFormatting>
  <conditionalFormatting sqref="N295">
    <cfRule type="cellIs" dxfId="80" priority="46" operator="lessThan">
      <formula>0</formula>
    </cfRule>
    <cfRule type="cellIs" dxfId="79" priority="47" operator="lessThan">
      <formula>0</formula>
    </cfRule>
    <cfRule type="containsErrors" dxfId="78" priority="48">
      <formula>ISERROR(N295)</formula>
    </cfRule>
  </conditionalFormatting>
  <conditionalFormatting sqref="N284:N285">
    <cfRule type="cellIs" dxfId="77" priority="37" operator="lessThan">
      <formula>0</formula>
    </cfRule>
    <cfRule type="cellIs" dxfId="76" priority="38" operator="lessThan">
      <formula>0</formula>
    </cfRule>
    <cfRule type="containsErrors" dxfId="75" priority="39">
      <formula>ISERROR(N284)</formula>
    </cfRule>
  </conditionalFormatting>
  <conditionalFormatting sqref="N286:N287">
    <cfRule type="cellIs" dxfId="74" priority="34" operator="lessThan">
      <formula>0</formula>
    </cfRule>
    <cfRule type="cellIs" dxfId="73" priority="35" operator="lessThan">
      <formula>0</formula>
    </cfRule>
    <cfRule type="containsErrors" dxfId="72" priority="36">
      <formula>ISERROR(N286)</formula>
    </cfRule>
  </conditionalFormatting>
  <conditionalFormatting sqref="N294">
    <cfRule type="cellIs" dxfId="71" priority="43" operator="lessThan">
      <formula>0</formula>
    </cfRule>
    <cfRule type="cellIs" dxfId="70" priority="44" operator="lessThan">
      <formula>0</formula>
    </cfRule>
    <cfRule type="containsErrors" dxfId="69" priority="45">
      <formula>ISERROR(N294)</formula>
    </cfRule>
  </conditionalFormatting>
  <conditionalFormatting sqref="N283">
    <cfRule type="cellIs" dxfId="68" priority="40" operator="lessThan">
      <formula>0</formula>
    </cfRule>
    <cfRule type="cellIs" dxfId="67" priority="41" operator="lessThan">
      <formula>0</formula>
    </cfRule>
    <cfRule type="containsErrors" dxfId="66" priority="42">
      <formula>ISERROR(N283)</formula>
    </cfRule>
  </conditionalFormatting>
  <conditionalFormatting sqref="N290">
    <cfRule type="cellIs" dxfId="65" priority="28" operator="lessThan">
      <formula>0</formula>
    </cfRule>
    <cfRule type="cellIs" dxfId="64" priority="29" operator="lessThan">
      <formula>0</formula>
    </cfRule>
    <cfRule type="containsErrors" dxfId="63" priority="30">
      <formula>ISERROR(N290)</formula>
    </cfRule>
  </conditionalFormatting>
  <conditionalFormatting sqref="N292:N293">
    <cfRule type="cellIs" dxfId="62" priority="25" operator="lessThan">
      <formula>0</formula>
    </cfRule>
    <cfRule type="cellIs" dxfId="61" priority="26" operator="lessThan">
      <formula>0</formula>
    </cfRule>
    <cfRule type="containsErrors" dxfId="60" priority="27">
      <formula>ISERROR(N292)</formula>
    </cfRule>
  </conditionalFormatting>
  <conditionalFormatting sqref="N291">
    <cfRule type="cellIs" dxfId="59" priority="31" operator="lessThan">
      <formula>0</formula>
    </cfRule>
    <cfRule type="cellIs" dxfId="58" priority="32" operator="lessThan">
      <formula>0</formula>
    </cfRule>
    <cfRule type="containsErrors" dxfId="57" priority="33">
      <formula>ISERROR(N291)</formula>
    </cfRule>
  </conditionalFormatting>
  <conditionalFormatting sqref="N289">
    <cfRule type="cellIs" dxfId="56" priority="22" operator="lessThan">
      <formula>0</formula>
    </cfRule>
    <cfRule type="cellIs" dxfId="55" priority="23" operator="lessThan">
      <formula>0</formula>
    </cfRule>
    <cfRule type="containsErrors" dxfId="54" priority="24">
      <formula>ISERROR(N289)</formula>
    </cfRule>
  </conditionalFormatting>
  <conditionalFormatting sqref="N288">
    <cfRule type="cellIs" dxfId="53" priority="19" operator="lessThan">
      <formula>0</formula>
    </cfRule>
    <cfRule type="cellIs" dxfId="52" priority="20" operator="lessThan">
      <formula>0</formula>
    </cfRule>
    <cfRule type="containsErrors" dxfId="51" priority="21">
      <formula>ISERROR(N288)</formula>
    </cfRule>
  </conditionalFormatting>
  <conditionalFormatting sqref="N303">
    <cfRule type="cellIs" dxfId="50" priority="16" operator="lessThan">
      <formula>0</formula>
    </cfRule>
    <cfRule type="cellIs" dxfId="49" priority="17" operator="lessThan">
      <formula>0</formula>
    </cfRule>
    <cfRule type="containsErrors" dxfId="48" priority="18">
      <formula>ISERROR(N303)</formula>
    </cfRule>
  </conditionalFormatting>
  <conditionalFormatting sqref="N304">
    <cfRule type="cellIs" dxfId="47" priority="10" operator="lessThan">
      <formula>0</formula>
    </cfRule>
    <cfRule type="cellIs" dxfId="46" priority="11" operator="lessThan">
      <formula>0</formula>
    </cfRule>
    <cfRule type="containsErrors" dxfId="45" priority="12">
      <formula>ISERROR(N304)</formula>
    </cfRule>
  </conditionalFormatting>
  <conditionalFormatting sqref="N305">
    <cfRule type="cellIs" dxfId="44" priority="13" operator="lessThan">
      <formula>0</formula>
    </cfRule>
    <cfRule type="cellIs" dxfId="43" priority="14" operator="lessThan">
      <formula>0</formula>
    </cfRule>
    <cfRule type="containsErrors" dxfId="42" priority="15">
      <formula>ISERROR(N305)</formula>
    </cfRule>
  </conditionalFormatting>
  <conditionalFormatting sqref="N306">
    <cfRule type="cellIs" dxfId="41" priority="7" operator="lessThan">
      <formula>0</formula>
    </cfRule>
    <cfRule type="cellIs" dxfId="40" priority="8" operator="lessThan">
      <formula>0</formula>
    </cfRule>
    <cfRule type="containsErrors" dxfId="39" priority="9">
      <formula>ISERROR(N306)</formula>
    </cfRule>
  </conditionalFormatting>
  <conditionalFormatting sqref="N307">
    <cfRule type="cellIs" dxfId="38" priority="4" operator="lessThan">
      <formula>0</formula>
    </cfRule>
    <cfRule type="cellIs" dxfId="37" priority="5" operator="lessThan">
      <formula>0</formula>
    </cfRule>
    <cfRule type="containsErrors" dxfId="36" priority="6">
      <formula>ISERROR(N307)</formula>
    </cfRule>
  </conditionalFormatting>
  <conditionalFormatting sqref="N308">
    <cfRule type="cellIs" dxfId="35" priority="1" operator="lessThan">
      <formula>0</formula>
    </cfRule>
    <cfRule type="cellIs" dxfId="34" priority="2" operator="lessThan">
      <formula>0</formula>
    </cfRule>
    <cfRule type="containsErrors" dxfId="33" priority="3">
      <formula>ISERROR(N308)</formula>
    </cfRule>
  </conditionalFormatting>
  <dataValidations count="15">
    <dataValidation type="list" allowBlank="1" showInputMessage="1" showErrorMessage="1" sqref="G9:G308">
      <formula1>"141016030,241016030"</formula1>
    </dataValidation>
    <dataValidation type="whole" operator="lessThan" allowBlank="1" showErrorMessage="1" errorTitle="Tájékoztatás" error="A nettó átadott mennyiség nem lehet nagyobb a bruttó átadott mennyiségnél. _x000a__x000a_Kattintson a Mégse gombra és adja meg a helyes értéket." sqref="M309">
      <formula1>L309</formula1>
    </dataValidation>
    <dataValidation allowBlank="1" showErrorMessage="1" errorTitle="Tájékoztatás" error="A cellába egész számok írhatóak és pontosan 11 karaktert kell, hogy tartalmazzon!_x000a_" sqref="C6"/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L9">
      <formula1>0</formula1>
    </dataValidation>
    <dataValidation allowBlank="1" showErrorMessage="1" errorTitle="Tájékoztatás" error="A beírt szám 1 és 100 közé kell, hogy essen._x000a__x000a_Kattintson a Mégse gombra és adja meg a helyes értéket." sqref="A9:A308"/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8">
      <formula1>0</formula1>
    </dataValidation>
    <dataValidation type="whole" operator="lessThanOrEqual" showErrorMessage="1" errorTitle="Tájékoztatás" error="Nem lehet nagyobb, mint 100%!" sqref="N9:N308">
      <formula1>100</formula1>
    </dataValidation>
    <dataValidation type="list" allowBlank="1" showErrorMessage="1" errorTitle="Tájékoztatás" error="Csak hiánypótlás esetén töltendő ki!" sqref="M2">
      <formula1>"Kifizetési kérelem, Hiánypótlás"</formula1>
    </dataValidation>
    <dataValidation type="whole" allowBlank="1" showErrorMessage="1" errorTitle="Tájékoztatás" error="Az összesen átadott mennyiségnél nem lehet nagyobb a beírt összeg. _x000a__x000a_Kattintson a Mégse gombra és adja meg a helyes értéket." sqref="L312:L313">
      <formula1>0</formula1>
      <formula2>L310</formula2>
    </dataValidation>
    <dataValidation type="whole" allowBlank="1" showErrorMessage="1" errorTitle="Tájékoztatás" error="A nettó átadott mennyiség nem lehet nagyobb a bruttó átadott mennyiségnél. Valamint csak egész szám írható a cellába._x000a__x000a_Kattintson a Mégse gombra és adja meg a helyes értéket." sqref="M9:M308">
      <formula1>0</formula1>
      <formula2>L9</formula2>
    </dataValidation>
    <dataValidation type="whole" allowBlank="1" showErrorMessage="1" errorTitle="Tájékoztatás" error="A nettó átadott mennyiség nem lehet nagyobb a bruttó átadott mennyiségnél. _x000a__x000a_Kattintson a Mégse gombra és adja meg a helyes értéket." sqref="M312:M313">
      <formula1>0</formula1>
      <formula2>M310</formula2>
    </dataValidation>
    <dataValidation operator="greaterThan" allowBlank="1" showInputMessage="1" showErrorMessage="1" sqref="O9:Q308"/>
    <dataValidation type="list" allowBlank="1" showInputMessage="1" showErrorMessage="1" sqref="F9:F308">
      <formula1>"GYŰJTÉS,ELŐKEZELÉS,HASZNOSÍTÁS,KEZELÉS,KERESKEDÉS"</formula1>
    </dataValidation>
    <dataValidation type="date" allowBlank="1" showErrorMessage="1" errorTitle="Tájékoztatás" error="A beírt dátum 2012.12.01 és 2014.12.31 közé kell, hogy essen._x000a__x000a_Kattintson a Mégse gombra és adja meg a helyes értéket." sqref="K9:K308 B9:B308">
      <formula1>41244</formula1>
      <formula2>42004</formula2>
    </dataValidation>
    <dataValidation type="date" allowBlank="1" showErrorMessage="1" errorTitle="Tájékoztatás" error="A beírt dátum 2012.01.01 és 2014.12.31 közé kell, hogy essen._x000a__x000a_Kattintson a Mégse gombra és adja meg a helyes értéket." sqref="C325">
      <formula1>40909</formula1>
      <formula2>42004</formula2>
    </dataValidation>
  </dataValidations>
  <printOptions horizontalCentered="1"/>
  <pageMargins left="0.25" right="0.25" top="0.75" bottom="0.75" header="0.3" footer="0.3"/>
  <pageSetup paperSize="9" scale="26" orientation="landscape" r:id="rId1"/>
  <headerFooter>
    <oddHeader>&amp;L&amp;"Times New Roman,Normál"&amp;20&amp;A</oddHeader>
    <oddFooter>&amp;L&amp;14
&amp;18
&amp;C&amp;"Times New Roman,Félkövér"&amp;20&amp;P&amp;R&amp;28Cégszerű aláírás(P.H.):__________________________________________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84"/>
  <sheetViews>
    <sheetView view="pageBreakPreview" zoomScale="68" zoomScaleNormal="100" zoomScaleSheetLayoutView="68" workbookViewId="0">
      <selection activeCell="B4" sqref="B4"/>
    </sheetView>
  </sheetViews>
  <sheetFormatPr defaultColWidth="8.7109375" defaultRowHeight="15.75" x14ac:dyDescent="0.25"/>
  <cols>
    <col min="1" max="1" width="28.7109375" style="211" customWidth="1"/>
    <col min="2" max="2" width="32.28515625" style="211" customWidth="1"/>
    <col min="3" max="3" width="18" style="211" customWidth="1"/>
    <col min="4" max="4" width="19" style="211" customWidth="1"/>
    <col min="5" max="5" width="21.5703125" style="211" customWidth="1"/>
    <col min="6" max="6" width="17.85546875" style="211" customWidth="1"/>
    <col min="7" max="7" width="15" style="211" customWidth="1"/>
    <col min="8" max="8" width="36.28515625" style="209" customWidth="1"/>
    <col min="9" max="9" width="4" style="209" customWidth="1"/>
    <col min="10" max="12" width="8.7109375" style="209"/>
    <col min="13" max="13" width="10" style="209" bestFit="1" customWidth="1"/>
    <col min="14" max="16384" width="8.7109375" style="209"/>
  </cols>
  <sheetData>
    <row r="1" spans="1:16" ht="20.25" x14ac:dyDescent="0.25">
      <c r="A1" s="463" t="s">
        <v>697</v>
      </c>
      <c r="B1" s="209"/>
      <c r="C1" s="209"/>
      <c r="D1" s="209"/>
      <c r="E1" s="209"/>
      <c r="F1" s="209"/>
      <c r="G1" s="209"/>
    </row>
    <row r="2" spans="1:16" ht="22.5" x14ac:dyDescent="0.25">
      <c r="A2" s="672" t="s">
        <v>86</v>
      </c>
      <c r="B2" s="672"/>
      <c r="C2" s="672"/>
      <c r="D2" s="672"/>
      <c r="E2" s="672"/>
      <c r="F2" s="672"/>
      <c r="G2" s="672"/>
      <c r="H2" s="672"/>
      <c r="J2" s="210"/>
      <c r="K2" s="210"/>
      <c r="L2" s="210"/>
      <c r="M2" s="210"/>
      <c r="N2" s="210"/>
      <c r="O2" s="210"/>
      <c r="P2" s="210"/>
    </row>
    <row r="3" spans="1:16" ht="11.25" customHeight="1" x14ac:dyDescent="0.25">
      <c r="A3" s="208"/>
      <c r="B3" s="208"/>
      <c r="C3" s="208"/>
      <c r="D3" s="208"/>
      <c r="E3" s="208"/>
      <c r="F3" s="208"/>
      <c r="G3" s="208"/>
      <c r="H3" s="208"/>
      <c r="J3" s="210"/>
      <c r="K3" s="210"/>
      <c r="L3" s="210"/>
      <c r="M3" s="210"/>
      <c r="N3" s="210"/>
      <c r="O3" s="210"/>
      <c r="P3" s="210"/>
    </row>
    <row r="4" spans="1:16" ht="27.75" x14ac:dyDescent="0.25">
      <c r="A4" s="334" t="s">
        <v>589</v>
      </c>
      <c r="B4" s="335"/>
      <c r="G4" s="565" t="s">
        <v>119</v>
      </c>
      <c r="H4" s="566"/>
      <c r="I4" s="59"/>
      <c r="J4" s="210"/>
      <c r="K4" s="210"/>
      <c r="L4" s="210"/>
      <c r="M4" s="210"/>
      <c r="N4" s="210"/>
      <c r="O4" s="210"/>
      <c r="P4" s="210"/>
    </row>
    <row r="5" spans="1:16" ht="20.25" x14ac:dyDescent="0.25">
      <c r="F5" s="347"/>
      <c r="G5" s="344" t="s">
        <v>538</v>
      </c>
      <c r="H5" s="345">
        <f>FŐLAP!G3</f>
        <v>0</v>
      </c>
      <c r="J5" s="210"/>
      <c r="K5" s="210"/>
      <c r="L5" s="210"/>
      <c r="M5" s="210"/>
      <c r="N5" s="210"/>
      <c r="O5" s="210"/>
      <c r="P5" s="210"/>
    </row>
    <row r="6" spans="1:16" ht="43.5" customHeight="1" x14ac:dyDescent="0.25">
      <c r="A6" s="673" t="s">
        <v>552</v>
      </c>
      <c r="B6" s="673"/>
      <c r="C6" s="673"/>
      <c r="D6" s="673"/>
      <c r="E6" s="673"/>
      <c r="F6" s="673"/>
      <c r="G6" s="673"/>
      <c r="H6" s="673"/>
      <c r="J6" s="210"/>
      <c r="K6" s="210"/>
      <c r="L6" s="210"/>
      <c r="M6" s="210"/>
      <c r="N6" s="210"/>
      <c r="O6" s="210"/>
      <c r="P6" s="210"/>
    </row>
    <row r="7" spans="1:16" ht="48" customHeight="1" x14ac:dyDescent="0.25">
      <c r="A7" s="674" t="s">
        <v>577</v>
      </c>
      <c r="B7" s="674"/>
      <c r="C7" s="674"/>
      <c r="D7" s="674"/>
      <c r="E7" s="674"/>
      <c r="F7" s="674"/>
      <c r="G7" s="674"/>
      <c r="H7" s="674"/>
      <c r="J7" s="210"/>
      <c r="K7" s="210"/>
      <c r="L7" s="210"/>
      <c r="M7" s="210"/>
      <c r="N7" s="210"/>
      <c r="O7" s="210"/>
      <c r="P7" s="210"/>
    </row>
    <row r="8" spans="1:16" ht="22.5" x14ac:dyDescent="0.25">
      <c r="A8" s="209"/>
      <c r="B8" s="333"/>
      <c r="C8" s="333"/>
      <c r="D8" s="333"/>
      <c r="E8" s="333"/>
      <c r="F8" s="333"/>
      <c r="G8" s="333"/>
      <c r="H8" s="333"/>
      <c r="J8" s="210"/>
      <c r="K8" s="210"/>
      <c r="L8" s="210"/>
      <c r="M8" s="210"/>
      <c r="N8" s="210"/>
      <c r="O8" s="210"/>
      <c r="P8" s="210"/>
    </row>
    <row r="9" spans="1:16" x14ac:dyDescent="0.25">
      <c r="J9" s="210"/>
      <c r="K9" s="210"/>
      <c r="L9" s="210"/>
      <c r="M9" s="210"/>
      <c r="N9" s="210"/>
      <c r="O9" s="210"/>
      <c r="P9" s="210"/>
    </row>
    <row r="10" spans="1:16" ht="20.25" x14ac:dyDescent="0.25">
      <c r="B10" s="203" t="s">
        <v>0</v>
      </c>
      <c r="C10" s="240"/>
      <c r="D10" s="204" t="s">
        <v>1</v>
      </c>
      <c r="E10" s="240"/>
      <c r="F10" s="209"/>
      <c r="G10" s="209"/>
      <c r="J10" s="210"/>
      <c r="K10" s="210"/>
      <c r="L10" s="210"/>
      <c r="M10" s="210"/>
      <c r="N10" s="210"/>
      <c r="O10" s="210"/>
      <c r="P10" s="210"/>
    </row>
    <row r="11" spans="1:16" ht="20.25" customHeight="1" x14ac:dyDescent="0.25">
      <c r="B11" s="212"/>
      <c r="C11" s="71"/>
      <c r="D11" s="212"/>
      <c r="E11" s="71"/>
      <c r="F11" s="209"/>
      <c r="G11" s="209"/>
      <c r="I11" s="144"/>
      <c r="J11" s="69"/>
      <c r="K11" s="69"/>
      <c r="L11" s="69"/>
      <c r="M11" s="69"/>
      <c r="N11" s="210"/>
      <c r="O11" s="210"/>
      <c r="P11" s="210"/>
    </row>
    <row r="12" spans="1:16" ht="26.25" customHeight="1" x14ac:dyDescent="0.25">
      <c r="A12" s="591" t="s">
        <v>84</v>
      </c>
      <c r="B12" s="591"/>
      <c r="C12" s="675">
        <f>FŐLAP!C10</f>
        <v>0</v>
      </c>
      <c r="D12" s="676"/>
      <c r="E12" s="676"/>
      <c r="F12" s="144"/>
      <c r="G12" s="144"/>
      <c r="H12" s="144"/>
      <c r="I12" s="141"/>
      <c r="J12" s="145"/>
      <c r="K12" s="145"/>
      <c r="L12" s="145"/>
      <c r="M12" s="145"/>
      <c r="N12" s="210"/>
      <c r="O12" s="210"/>
      <c r="P12" s="210"/>
    </row>
    <row r="13" spans="1:16" ht="27" customHeight="1" x14ac:dyDescent="0.25">
      <c r="A13" s="591" t="s">
        <v>34</v>
      </c>
      <c r="B13" s="591"/>
      <c r="C13" s="683">
        <f>FŐLAP!C12</f>
        <v>0</v>
      </c>
      <c r="D13" s="684"/>
      <c r="E13" s="146"/>
      <c r="F13" s="141"/>
      <c r="G13" s="141"/>
      <c r="H13" s="141"/>
      <c r="I13" s="141"/>
      <c r="J13" s="145"/>
      <c r="K13" s="145"/>
      <c r="L13" s="145"/>
      <c r="M13" s="145"/>
      <c r="N13" s="210"/>
      <c r="O13" s="210"/>
      <c r="P13" s="210"/>
    </row>
    <row r="14" spans="1:16" ht="34.5" x14ac:dyDescent="0.25">
      <c r="A14" s="213"/>
      <c r="B14" s="214"/>
      <c r="C14" s="69"/>
      <c r="D14" s="50"/>
      <c r="E14" s="141"/>
      <c r="F14" s="141"/>
      <c r="G14" s="141"/>
      <c r="H14" s="141"/>
      <c r="J14" s="210"/>
      <c r="K14" s="210"/>
      <c r="L14" s="210"/>
      <c r="M14" s="210"/>
      <c r="N14" s="210"/>
      <c r="O14" s="210"/>
      <c r="P14" s="210"/>
    </row>
    <row r="15" spans="1:16" ht="20.25" x14ac:dyDescent="0.25">
      <c r="A15" s="591" t="s">
        <v>51</v>
      </c>
      <c r="B15" s="591"/>
      <c r="C15" s="663"/>
      <c r="D15" s="663"/>
      <c r="E15" s="663"/>
      <c r="F15" s="663"/>
      <c r="G15" s="663"/>
      <c r="H15" s="663"/>
    </row>
    <row r="16" spans="1:16" ht="20.25" x14ac:dyDescent="0.25">
      <c r="A16" s="656" t="s">
        <v>34</v>
      </c>
      <c r="B16" s="656"/>
      <c r="C16" s="685"/>
      <c r="D16" s="686"/>
      <c r="E16" s="686"/>
      <c r="F16" s="686"/>
      <c r="G16" s="686"/>
      <c r="H16" s="687"/>
    </row>
    <row r="17" spans="1:9" ht="20.25" x14ac:dyDescent="0.25">
      <c r="A17" s="677" t="s">
        <v>85</v>
      </c>
      <c r="B17" s="678"/>
      <c r="C17" s="679"/>
      <c r="D17" s="680"/>
      <c r="E17" s="680"/>
      <c r="F17" s="680"/>
      <c r="G17" s="680"/>
      <c r="H17" s="681"/>
      <c r="I17" s="215"/>
    </row>
    <row r="18" spans="1:9" ht="20.25" x14ac:dyDescent="0.25">
      <c r="A18" s="660" t="s">
        <v>52</v>
      </c>
      <c r="B18" s="660"/>
      <c r="C18" s="662"/>
      <c r="D18" s="662"/>
      <c r="E18" s="662"/>
      <c r="F18" s="662"/>
      <c r="G18" s="662"/>
      <c r="H18" s="662"/>
      <c r="I18" s="210"/>
    </row>
    <row r="19" spans="1:9" ht="20.25" x14ac:dyDescent="0.25">
      <c r="A19" s="591" t="s">
        <v>554</v>
      </c>
      <c r="B19" s="591"/>
      <c r="C19" s="592"/>
      <c r="D19" s="593"/>
      <c r="E19" s="593"/>
      <c r="F19" s="593"/>
      <c r="G19" s="593"/>
      <c r="H19" s="594"/>
    </row>
    <row r="20" spans="1:9" x14ac:dyDescent="0.25">
      <c r="B20" s="216"/>
      <c r="C20" s="216"/>
      <c r="D20" s="216"/>
      <c r="E20" s="216"/>
      <c r="F20" s="216"/>
      <c r="G20" s="216"/>
    </row>
    <row r="21" spans="1:9" ht="22.5" x14ac:dyDescent="0.25">
      <c r="A21" s="682" t="s">
        <v>76</v>
      </c>
      <c r="B21" s="682"/>
      <c r="C21" s="682"/>
      <c r="D21" s="682"/>
      <c r="E21" s="682"/>
      <c r="F21" s="682"/>
      <c r="G21" s="682"/>
      <c r="H21" s="682"/>
      <c r="I21" s="215"/>
    </row>
    <row r="22" spans="1:9" ht="20.25" x14ac:dyDescent="0.25">
      <c r="A22" s="591" t="s">
        <v>68</v>
      </c>
      <c r="B22" s="591"/>
      <c r="C22" s="663"/>
      <c r="D22" s="663"/>
      <c r="E22" s="663"/>
      <c r="F22" s="663"/>
      <c r="G22" s="663"/>
      <c r="H22" s="663"/>
      <c r="I22" s="215"/>
    </row>
    <row r="23" spans="1:9" ht="20.25" x14ac:dyDescent="0.25">
      <c r="A23" s="656" t="s">
        <v>89</v>
      </c>
      <c r="B23" s="656"/>
      <c r="C23" s="668"/>
      <c r="D23" s="669"/>
      <c r="E23" s="669"/>
      <c r="F23" s="669"/>
      <c r="G23" s="669"/>
      <c r="H23" s="670"/>
    </row>
    <row r="24" spans="1:9" ht="20.25" x14ac:dyDescent="0.25">
      <c r="A24" s="656" t="s">
        <v>69</v>
      </c>
      <c r="B24" s="656"/>
      <c r="C24" s="657"/>
      <c r="D24" s="658"/>
      <c r="E24" s="658"/>
      <c r="F24" s="658"/>
      <c r="G24" s="658"/>
      <c r="H24" s="659"/>
      <c r="I24" s="215"/>
    </row>
    <row r="25" spans="1:9" ht="20.25" x14ac:dyDescent="0.25">
      <c r="A25" s="660" t="s">
        <v>70</v>
      </c>
      <c r="B25" s="660"/>
      <c r="C25" s="662"/>
      <c r="D25" s="662"/>
      <c r="E25" s="662"/>
      <c r="F25" s="662"/>
      <c r="G25" s="662"/>
      <c r="H25" s="662"/>
      <c r="I25" s="215"/>
    </row>
    <row r="26" spans="1:9" ht="20.25" x14ac:dyDescent="0.25">
      <c r="A26" s="591" t="s">
        <v>71</v>
      </c>
      <c r="B26" s="591"/>
      <c r="C26" s="667"/>
      <c r="D26" s="667"/>
      <c r="E26" s="667"/>
      <c r="F26" s="667"/>
      <c r="G26" s="667"/>
      <c r="H26" s="667"/>
      <c r="I26" s="215"/>
    </row>
    <row r="27" spans="1:9" ht="20.25" x14ac:dyDescent="0.25">
      <c r="A27" s="656" t="s">
        <v>72</v>
      </c>
      <c r="B27" s="656"/>
      <c r="C27" s="657"/>
      <c r="D27" s="658"/>
      <c r="E27" s="658"/>
      <c r="F27" s="658"/>
      <c r="G27" s="658"/>
      <c r="H27" s="659"/>
      <c r="I27" s="215"/>
    </row>
    <row r="28" spans="1:9" ht="20.25" x14ac:dyDescent="0.25">
      <c r="A28" s="660" t="s">
        <v>73</v>
      </c>
      <c r="B28" s="660"/>
      <c r="C28" s="662"/>
      <c r="D28" s="662"/>
      <c r="E28" s="662"/>
      <c r="F28" s="662"/>
      <c r="G28" s="662"/>
      <c r="H28" s="662"/>
      <c r="I28" s="215"/>
    </row>
    <row r="29" spans="1:9" ht="20.25" customHeight="1" x14ac:dyDescent="0.25">
      <c r="A29" s="591" t="s">
        <v>53</v>
      </c>
      <c r="B29" s="591"/>
      <c r="C29" s="663"/>
      <c r="D29" s="663"/>
      <c r="E29" s="663"/>
      <c r="F29" s="663"/>
      <c r="G29" s="663"/>
      <c r="H29" s="663"/>
      <c r="I29" s="215"/>
    </row>
    <row r="30" spans="1:9" ht="20.25" x14ac:dyDescent="0.25">
      <c r="A30" s="591" t="s">
        <v>554</v>
      </c>
      <c r="B30" s="591"/>
      <c r="C30" s="592"/>
      <c r="D30" s="593"/>
      <c r="E30" s="593"/>
      <c r="F30" s="593"/>
      <c r="G30" s="593"/>
      <c r="H30" s="594"/>
      <c r="I30" s="215"/>
    </row>
    <row r="31" spans="1:9" ht="20.25" x14ac:dyDescent="0.25">
      <c r="A31" s="591" t="s">
        <v>506</v>
      </c>
      <c r="B31" s="591"/>
      <c r="C31" s="664"/>
      <c r="D31" s="665"/>
      <c r="E31" s="665"/>
      <c r="F31" s="665"/>
      <c r="G31" s="665"/>
      <c r="H31" s="666"/>
      <c r="I31" s="215"/>
    </row>
    <row r="32" spans="1:9" ht="20.25" x14ac:dyDescent="0.25">
      <c r="A32" s="656" t="s">
        <v>54</v>
      </c>
      <c r="B32" s="656"/>
      <c r="C32" s="657"/>
      <c r="D32" s="658"/>
      <c r="E32" s="658"/>
      <c r="F32" s="658"/>
      <c r="G32" s="658"/>
      <c r="H32" s="659"/>
      <c r="I32" s="215"/>
    </row>
    <row r="33" spans="1:10" ht="20.25" x14ac:dyDescent="0.25">
      <c r="A33" s="660" t="s">
        <v>497</v>
      </c>
      <c r="B33" s="660"/>
      <c r="C33" s="661"/>
      <c r="D33" s="661"/>
      <c r="E33" s="661"/>
      <c r="F33" s="661"/>
      <c r="G33" s="661"/>
      <c r="H33" s="661"/>
      <c r="I33" s="215"/>
    </row>
    <row r="34" spans="1:10" ht="20.25" x14ac:dyDescent="0.25">
      <c r="A34" s="660" t="s">
        <v>498</v>
      </c>
      <c r="B34" s="660"/>
      <c r="C34" s="662"/>
      <c r="D34" s="662"/>
      <c r="E34" s="662"/>
      <c r="F34" s="662"/>
      <c r="G34" s="662"/>
      <c r="H34" s="662"/>
    </row>
    <row r="35" spans="1:10" ht="15" customHeight="1" x14ac:dyDescent="0.25">
      <c r="A35" s="217"/>
      <c r="B35" s="217"/>
      <c r="C35" s="217"/>
      <c r="D35" s="217"/>
      <c r="E35" s="217"/>
    </row>
    <row r="36" spans="1:10" ht="47.25" customHeight="1" x14ac:dyDescent="0.25">
      <c r="A36" s="637" t="s">
        <v>556</v>
      </c>
      <c r="B36" s="637"/>
      <c r="C36" s="637"/>
      <c r="D36" s="637"/>
      <c r="E36" s="637"/>
      <c r="F36" s="637"/>
      <c r="G36" s="637"/>
      <c r="H36" s="637"/>
    </row>
    <row r="37" spans="1:10" ht="16.5" thickBot="1" x14ac:dyDescent="0.3">
      <c r="A37" s="218"/>
      <c r="B37" s="218"/>
      <c r="C37" s="218"/>
      <c r="D37" s="218"/>
      <c r="E37" s="218"/>
      <c r="F37" s="218"/>
      <c r="G37" s="218"/>
      <c r="H37" s="218"/>
    </row>
    <row r="38" spans="1:10" ht="21" thickBot="1" x14ac:dyDescent="0.3">
      <c r="A38" s="643" t="s">
        <v>55</v>
      </c>
      <c r="B38" s="644"/>
      <c r="C38" s="644"/>
      <c r="D38" s="644"/>
      <c r="E38" s="644"/>
      <c r="F38" s="644"/>
      <c r="G38" s="644"/>
      <c r="H38" s="645"/>
    </row>
    <row r="39" spans="1:10" ht="19.5" thickBot="1" x14ac:dyDescent="0.3">
      <c r="A39" s="219"/>
      <c r="B39" s="219"/>
      <c r="C39" s="219"/>
      <c r="D39" s="646" t="s">
        <v>507</v>
      </c>
      <c r="E39" s="647"/>
      <c r="F39" s="647"/>
      <c r="G39" s="648"/>
      <c r="H39" s="220" t="s">
        <v>510</v>
      </c>
      <c r="I39" s="210"/>
    </row>
    <row r="40" spans="1:10" ht="75.75" thickBot="1" x14ac:dyDescent="0.3">
      <c r="A40" s="12" t="s">
        <v>40</v>
      </c>
      <c r="B40" s="13" t="s">
        <v>39</v>
      </c>
      <c r="C40" s="13" t="s">
        <v>37</v>
      </c>
      <c r="D40" s="649" t="s">
        <v>56</v>
      </c>
      <c r="E40" s="650"/>
      <c r="F40" s="649" t="s">
        <v>57</v>
      </c>
      <c r="G40" s="651"/>
      <c r="H40" s="221" t="s">
        <v>74</v>
      </c>
      <c r="I40" s="67"/>
    </row>
    <row r="41" spans="1:10" ht="18.75" x14ac:dyDescent="0.25">
      <c r="A41" s="585" t="s">
        <v>10</v>
      </c>
      <c r="B41" s="600" t="s">
        <v>11</v>
      </c>
      <c r="C41" s="611" t="s">
        <v>528</v>
      </c>
      <c r="D41" s="614"/>
      <c r="E41" s="618"/>
      <c r="F41" s="616">
        <v>0</v>
      </c>
      <c r="G41" s="618"/>
      <c r="H41" s="654"/>
      <c r="I41" s="67"/>
    </row>
    <row r="42" spans="1:10" ht="16.5" customHeight="1" thickBot="1" x14ac:dyDescent="0.3">
      <c r="A42" s="586"/>
      <c r="B42" s="601"/>
      <c r="C42" s="612"/>
      <c r="D42" s="652"/>
      <c r="E42" s="598"/>
      <c r="F42" s="653"/>
      <c r="G42" s="598"/>
      <c r="H42" s="655"/>
      <c r="I42" s="671"/>
    </row>
    <row r="43" spans="1:10" ht="16.5" customHeight="1" thickBot="1" x14ac:dyDescent="0.3">
      <c r="A43" s="586"/>
      <c r="B43" s="600" t="s">
        <v>6</v>
      </c>
      <c r="C43" s="612"/>
      <c r="D43" s="627"/>
      <c r="E43" s="628"/>
      <c r="F43" s="595">
        <v>0</v>
      </c>
      <c r="G43" s="596"/>
      <c r="H43" s="599"/>
      <c r="I43" s="671"/>
    </row>
    <row r="44" spans="1:10" ht="16.5" customHeight="1" thickBot="1" x14ac:dyDescent="0.3">
      <c r="A44" s="623"/>
      <c r="B44" s="601"/>
      <c r="C44" s="613"/>
      <c r="D44" s="640"/>
      <c r="E44" s="641"/>
      <c r="F44" s="630"/>
      <c r="G44" s="641"/>
      <c r="H44" s="641"/>
      <c r="I44" s="671"/>
      <c r="J44" s="210"/>
    </row>
    <row r="45" spans="1:10" ht="16.5" customHeight="1" thickBot="1" x14ac:dyDescent="0.3">
      <c r="A45" s="608" t="s">
        <v>7</v>
      </c>
      <c r="B45" s="600" t="s">
        <v>8</v>
      </c>
      <c r="C45" s="611" t="s">
        <v>553</v>
      </c>
      <c r="D45" s="614"/>
      <c r="E45" s="615"/>
      <c r="F45" s="616">
        <v>0</v>
      </c>
      <c r="G45" s="617"/>
      <c r="H45" s="618"/>
      <c r="I45" s="671"/>
      <c r="J45" s="210"/>
    </row>
    <row r="46" spans="1:10" ht="16.5" customHeight="1" thickBot="1" x14ac:dyDescent="0.3">
      <c r="A46" s="608"/>
      <c r="B46" s="601"/>
      <c r="C46" s="612"/>
      <c r="D46" s="602"/>
      <c r="E46" s="598"/>
      <c r="F46" s="597"/>
      <c r="G46" s="598"/>
      <c r="H46" s="598"/>
      <c r="I46" s="671"/>
      <c r="J46" s="210"/>
    </row>
    <row r="47" spans="1:10" ht="16.5" customHeight="1" thickBot="1" x14ac:dyDescent="0.3">
      <c r="A47" s="609"/>
      <c r="B47" s="600" t="s">
        <v>24</v>
      </c>
      <c r="C47" s="612"/>
      <c r="D47" s="619"/>
      <c r="E47" s="620"/>
      <c r="F47" s="621">
        <v>0</v>
      </c>
      <c r="G47" s="622"/>
      <c r="H47" s="607"/>
      <c r="I47" s="671"/>
      <c r="J47" s="210"/>
    </row>
    <row r="48" spans="1:10" ht="16.5" customHeight="1" thickBot="1" x14ac:dyDescent="0.3">
      <c r="A48" s="609"/>
      <c r="B48" s="601"/>
      <c r="C48" s="612"/>
      <c r="D48" s="602"/>
      <c r="E48" s="598"/>
      <c r="F48" s="597"/>
      <c r="G48" s="598"/>
      <c r="H48" s="598"/>
      <c r="I48" s="671"/>
      <c r="J48" s="210"/>
    </row>
    <row r="49" spans="1:9" ht="16.5" customHeight="1" thickBot="1" x14ac:dyDescent="0.3">
      <c r="A49" s="609"/>
      <c r="B49" s="600" t="s">
        <v>9</v>
      </c>
      <c r="C49" s="612"/>
      <c r="D49" s="627"/>
      <c r="E49" s="628"/>
      <c r="F49" s="595">
        <v>0</v>
      </c>
      <c r="G49" s="596"/>
      <c r="H49" s="599"/>
      <c r="I49" s="671"/>
    </row>
    <row r="50" spans="1:9" ht="16.5" customHeight="1" thickBot="1" x14ac:dyDescent="0.3">
      <c r="A50" s="610"/>
      <c r="B50" s="601"/>
      <c r="C50" s="613"/>
      <c r="D50" s="629"/>
      <c r="E50" s="599"/>
      <c r="F50" s="630"/>
      <c r="G50" s="599"/>
      <c r="H50" s="599"/>
      <c r="I50" s="671"/>
    </row>
    <row r="51" spans="1:9" ht="16.5" customHeight="1" x14ac:dyDescent="0.25">
      <c r="A51" s="585" t="s">
        <v>12</v>
      </c>
      <c r="B51" s="600" t="s">
        <v>13</v>
      </c>
      <c r="C51" s="588" t="s">
        <v>14</v>
      </c>
      <c r="D51" s="602"/>
      <c r="E51" s="603"/>
      <c r="F51" s="602">
        <v>0</v>
      </c>
      <c r="G51" s="603"/>
      <c r="H51" s="606"/>
      <c r="I51" s="671"/>
    </row>
    <row r="52" spans="1:9" ht="16.5" customHeight="1" thickBot="1" x14ac:dyDescent="0.3">
      <c r="A52" s="586"/>
      <c r="B52" s="601"/>
      <c r="C52" s="589"/>
      <c r="D52" s="604"/>
      <c r="E52" s="605"/>
      <c r="F52" s="604"/>
      <c r="G52" s="605"/>
      <c r="H52" s="607"/>
      <c r="I52" s="298"/>
    </row>
    <row r="53" spans="1:9" ht="16.5" customHeight="1" x14ac:dyDescent="0.25">
      <c r="A53" s="586"/>
      <c r="B53" s="600" t="s">
        <v>676</v>
      </c>
      <c r="C53" s="589"/>
      <c r="D53" s="631"/>
      <c r="E53" s="632"/>
      <c r="F53" s="631">
        <v>0</v>
      </c>
      <c r="G53" s="632"/>
      <c r="H53" s="633"/>
      <c r="I53" s="410"/>
    </row>
    <row r="54" spans="1:9" ht="16.5" customHeight="1" thickBot="1" x14ac:dyDescent="0.3">
      <c r="A54" s="586"/>
      <c r="B54" s="601"/>
      <c r="C54" s="589"/>
      <c r="D54" s="631"/>
      <c r="E54" s="632"/>
      <c r="F54" s="631"/>
      <c r="G54" s="632"/>
      <c r="H54" s="633"/>
      <c r="I54" s="410"/>
    </row>
    <row r="55" spans="1:9" ht="16.5" customHeight="1" x14ac:dyDescent="0.25">
      <c r="A55" s="586"/>
      <c r="B55" s="600" t="s">
        <v>576</v>
      </c>
      <c r="C55" s="589"/>
      <c r="D55" s="631"/>
      <c r="E55" s="632"/>
      <c r="F55" s="631">
        <v>0</v>
      </c>
      <c r="G55" s="632"/>
      <c r="H55" s="633"/>
      <c r="I55" s="298"/>
    </row>
    <row r="56" spans="1:9" ht="16.5" customHeight="1" thickBot="1" x14ac:dyDescent="0.3">
      <c r="A56" s="587"/>
      <c r="B56" s="601"/>
      <c r="C56" s="590"/>
      <c r="D56" s="688"/>
      <c r="E56" s="622"/>
      <c r="F56" s="688"/>
      <c r="G56" s="622"/>
      <c r="H56" s="689"/>
      <c r="I56" s="671"/>
    </row>
    <row r="57" spans="1:9" ht="16.5" customHeight="1" thickBot="1" x14ac:dyDescent="0.3">
      <c r="A57" s="609" t="s">
        <v>15</v>
      </c>
      <c r="B57" s="600" t="s">
        <v>16</v>
      </c>
      <c r="C57" s="624" t="s">
        <v>17</v>
      </c>
      <c r="D57" s="627"/>
      <c r="E57" s="628"/>
      <c r="F57" s="595">
        <v>0</v>
      </c>
      <c r="G57" s="596"/>
      <c r="H57" s="599"/>
      <c r="I57" s="671"/>
    </row>
    <row r="58" spans="1:9" ht="16.5" customHeight="1" thickBot="1" x14ac:dyDescent="0.3">
      <c r="A58" s="586"/>
      <c r="B58" s="601"/>
      <c r="C58" s="625"/>
      <c r="D58" s="602"/>
      <c r="E58" s="598"/>
      <c r="F58" s="597"/>
      <c r="G58" s="598"/>
      <c r="H58" s="598"/>
      <c r="I58" s="671"/>
    </row>
    <row r="59" spans="1:9" ht="16.5" customHeight="1" thickBot="1" x14ac:dyDescent="0.3">
      <c r="A59" s="586"/>
      <c r="B59" s="600" t="s">
        <v>41</v>
      </c>
      <c r="C59" s="625"/>
      <c r="D59" s="619"/>
      <c r="E59" s="620"/>
      <c r="F59" s="621">
        <v>0</v>
      </c>
      <c r="G59" s="622"/>
      <c r="H59" s="607"/>
      <c r="I59" s="671"/>
    </row>
    <row r="60" spans="1:9" ht="16.5" customHeight="1" thickBot="1" x14ac:dyDescent="0.3">
      <c r="A60" s="586"/>
      <c r="B60" s="601"/>
      <c r="C60" s="625"/>
      <c r="D60" s="602"/>
      <c r="E60" s="598"/>
      <c r="F60" s="597"/>
      <c r="G60" s="598"/>
      <c r="H60" s="598"/>
      <c r="I60" s="671"/>
    </row>
    <row r="61" spans="1:9" ht="16.5" customHeight="1" thickBot="1" x14ac:dyDescent="0.3">
      <c r="A61" s="586"/>
      <c r="B61" s="600" t="s">
        <v>42</v>
      </c>
      <c r="C61" s="625"/>
      <c r="D61" s="627"/>
      <c r="E61" s="628"/>
      <c r="F61" s="595">
        <v>0</v>
      </c>
      <c r="G61" s="596"/>
      <c r="H61" s="599"/>
      <c r="I61" s="671"/>
    </row>
    <row r="62" spans="1:9" ht="16.5" customHeight="1" thickBot="1" x14ac:dyDescent="0.3">
      <c r="A62" s="623"/>
      <c r="B62" s="601"/>
      <c r="C62" s="626"/>
      <c r="D62" s="640"/>
      <c r="E62" s="641"/>
      <c r="F62" s="630"/>
      <c r="G62" s="641"/>
      <c r="H62" s="641"/>
      <c r="I62" s="671"/>
    </row>
    <row r="63" spans="1:9" ht="16.5" customHeight="1" thickBot="1" x14ac:dyDescent="0.3">
      <c r="A63" s="608" t="s">
        <v>3</v>
      </c>
      <c r="B63" s="600" t="s">
        <v>4</v>
      </c>
      <c r="C63" s="611" t="s">
        <v>536</v>
      </c>
      <c r="D63" s="614"/>
      <c r="E63" s="615"/>
      <c r="F63" s="616">
        <v>0</v>
      </c>
      <c r="G63" s="617"/>
      <c r="H63" s="618"/>
      <c r="I63" s="671"/>
    </row>
    <row r="64" spans="1:9" ht="16.5" customHeight="1" thickBot="1" x14ac:dyDescent="0.3">
      <c r="A64" s="608"/>
      <c r="B64" s="601"/>
      <c r="C64" s="612"/>
      <c r="D64" s="602"/>
      <c r="E64" s="598"/>
      <c r="F64" s="597"/>
      <c r="G64" s="598"/>
      <c r="H64" s="598"/>
      <c r="I64" s="671"/>
    </row>
    <row r="65" spans="1:9" ht="16.5" customHeight="1" thickBot="1" x14ac:dyDescent="0.3">
      <c r="A65" s="609"/>
      <c r="B65" s="600" t="s">
        <v>5</v>
      </c>
      <c r="C65" s="612"/>
      <c r="D65" s="619"/>
      <c r="E65" s="620"/>
      <c r="F65" s="621">
        <v>0</v>
      </c>
      <c r="G65" s="622"/>
      <c r="H65" s="607"/>
      <c r="I65" s="671"/>
    </row>
    <row r="66" spans="1:9" ht="16.5" customHeight="1" thickBot="1" x14ac:dyDescent="0.3">
      <c r="A66" s="609"/>
      <c r="B66" s="601"/>
      <c r="C66" s="612"/>
      <c r="D66" s="602"/>
      <c r="E66" s="598"/>
      <c r="F66" s="597"/>
      <c r="G66" s="598"/>
      <c r="H66" s="598"/>
      <c r="I66" s="671"/>
    </row>
    <row r="67" spans="1:9" ht="16.5" customHeight="1" thickBot="1" x14ac:dyDescent="0.3">
      <c r="A67" s="609"/>
      <c r="B67" s="600" t="s">
        <v>6</v>
      </c>
      <c r="C67" s="612"/>
      <c r="D67" s="627"/>
      <c r="E67" s="628"/>
      <c r="F67" s="595">
        <v>0</v>
      </c>
      <c r="G67" s="596"/>
      <c r="H67" s="599"/>
      <c r="I67" s="671"/>
    </row>
    <row r="68" spans="1:9" ht="16.5" customHeight="1" thickBot="1" x14ac:dyDescent="0.3">
      <c r="A68" s="610"/>
      <c r="B68" s="601"/>
      <c r="C68" s="613"/>
      <c r="D68" s="640"/>
      <c r="E68" s="641"/>
      <c r="F68" s="642"/>
      <c r="G68" s="641"/>
      <c r="H68" s="641"/>
      <c r="I68" s="272"/>
    </row>
    <row r="69" spans="1:9" ht="19.5" customHeight="1" x14ac:dyDescent="0.25">
      <c r="A69" s="121"/>
      <c r="B69" s="67"/>
      <c r="C69" s="67"/>
      <c r="D69" s="67"/>
      <c r="E69" s="222"/>
      <c r="F69" s="636"/>
      <c r="G69" s="636"/>
      <c r="H69" s="222"/>
    </row>
    <row r="70" spans="1:9" ht="42" customHeight="1" x14ac:dyDescent="0.25">
      <c r="A70" s="637" t="s">
        <v>58</v>
      </c>
      <c r="B70" s="637"/>
      <c r="C70" s="637"/>
      <c r="D70" s="637"/>
      <c r="E70" s="637"/>
      <c r="F70" s="637"/>
      <c r="G70" s="637"/>
      <c r="H70" s="637"/>
    </row>
    <row r="71" spans="1:9" ht="5.25" customHeight="1" x14ac:dyDescent="0.25">
      <c r="A71" s="218"/>
      <c r="B71" s="218"/>
      <c r="C71" s="218"/>
      <c r="D71" s="218"/>
      <c r="E71" s="218"/>
      <c r="F71" s="218"/>
      <c r="G71" s="218"/>
    </row>
    <row r="72" spans="1:9" ht="47.25" customHeight="1" x14ac:dyDescent="0.25">
      <c r="A72" s="637" t="s">
        <v>59</v>
      </c>
      <c r="B72" s="637"/>
      <c r="C72" s="637"/>
      <c r="D72" s="637"/>
      <c r="E72" s="637"/>
      <c r="F72" s="637"/>
      <c r="G72" s="637"/>
      <c r="H72" s="637"/>
    </row>
    <row r="73" spans="1:9" ht="18.75" x14ac:dyDescent="0.25">
      <c r="A73" s="223"/>
      <c r="B73" s="223"/>
      <c r="C73" s="223"/>
      <c r="D73" s="223"/>
      <c r="E73" s="223"/>
      <c r="F73" s="223"/>
      <c r="G73" s="223"/>
      <c r="H73" s="223"/>
    </row>
    <row r="74" spans="1:9" ht="20.25" x14ac:dyDescent="0.3">
      <c r="A74" s="224" t="s">
        <v>80</v>
      </c>
      <c r="B74" s="261"/>
      <c r="C74" s="223"/>
      <c r="D74" s="223"/>
      <c r="E74" s="223"/>
      <c r="F74" s="223"/>
      <c r="G74" s="223"/>
      <c r="H74" s="223"/>
    </row>
    <row r="75" spans="1:9" x14ac:dyDescent="0.25">
      <c r="F75" s="225"/>
      <c r="G75" s="225"/>
    </row>
    <row r="76" spans="1:9" x14ac:dyDescent="0.25">
      <c r="D76" s="217" t="s">
        <v>508</v>
      </c>
      <c r="E76" s="4"/>
      <c r="F76" s="4"/>
      <c r="G76" s="217" t="s">
        <v>508</v>
      </c>
      <c r="H76" s="217"/>
    </row>
    <row r="77" spans="1:9" ht="18.75" x14ac:dyDescent="0.25">
      <c r="A77" s="209"/>
      <c r="B77" s="209"/>
      <c r="C77" s="209"/>
      <c r="D77" s="638" t="s">
        <v>78</v>
      </c>
      <c r="E77" s="638"/>
      <c r="F77" s="638"/>
      <c r="G77" s="639" t="s">
        <v>60</v>
      </c>
      <c r="H77" s="639"/>
    </row>
    <row r="78" spans="1:9" ht="16.5" customHeight="1" x14ac:dyDescent="0.25">
      <c r="A78" s="226"/>
      <c r="B78" s="227"/>
      <c r="D78" s="634" t="s">
        <v>61</v>
      </c>
      <c r="E78" s="634"/>
      <c r="F78" s="634"/>
      <c r="G78" s="635" t="s">
        <v>61</v>
      </c>
      <c r="H78" s="635"/>
    </row>
    <row r="79" spans="1:9" x14ac:dyDescent="0.25">
      <c r="D79" s="209"/>
      <c r="E79" s="209"/>
      <c r="F79" s="209"/>
      <c r="G79" s="209"/>
    </row>
    <row r="80" spans="1:9" x14ac:dyDescent="0.25">
      <c r="A80" s="211" t="s">
        <v>555</v>
      </c>
    </row>
    <row r="81" spans="6:8" ht="12" customHeight="1" x14ac:dyDescent="0.25"/>
    <row r="82" spans="6:8" ht="7.5" customHeight="1" x14ac:dyDescent="0.25">
      <c r="F82" s="313"/>
      <c r="G82" s="313"/>
      <c r="H82" s="314"/>
    </row>
    <row r="83" spans="6:8" x14ac:dyDescent="0.25">
      <c r="G83" s="211" t="s">
        <v>563</v>
      </c>
    </row>
    <row r="84" spans="6:8" x14ac:dyDescent="0.25">
      <c r="G84" s="315" t="s">
        <v>564</v>
      </c>
    </row>
  </sheetData>
  <sheetProtection password="9D8B" sheet="1" objects="1" scenarios="1" selectLockedCells="1"/>
  <mergeCells count="134">
    <mergeCell ref="I56:I57"/>
    <mergeCell ref="I58:I59"/>
    <mergeCell ref="I60:I61"/>
    <mergeCell ref="I62:I63"/>
    <mergeCell ref="I64:I65"/>
    <mergeCell ref="B55:B56"/>
    <mergeCell ref="D55:E56"/>
    <mergeCell ref="F55:G56"/>
    <mergeCell ref="H55:H56"/>
    <mergeCell ref="B59:B60"/>
    <mergeCell ref="D59:E60"/>
    <mergeCell ref="F59:G60"/>
    <mergeCell ref="H59:H60"/>
    <mergeCell ref="B61:B62"/>
    <mergeCell ref="D61:E62"/>
    <mergeCell ref="F61:G62"/>
    <mergeCell ref="H61:H62"/>
    <mergeCell ref="B63:B64"/>
    <mergeCell ref="C63:C68"/>
    <mergeCell ref="D63:E64"/>
    <mergeCell ref="F63:G64"/>
    <mergeCell ref="H63:H64"/>
    <mergeCell ref="I66:I67"/>
    <mergeCell ref="I42:I43"/>
    <mergeCell ref="I44:I45"/>
    <mergeCell ref="I46:I47"/>
    <mergeCell ref="I48:I49"/>
    <mergeCell ref="I50:I51"/>
    <mergeCell ref="A2:H2"/>
    <mergeCell ref="G4:H4"/>
    <mergeCell ref="A6:H6"/>
    <mergeCell ref="A7:H7"/>
    <mergeCell ref="A12:B12"/>
    <mergeCell ref="C12:E12"/>
    <mergeCell ref="A17:B17"/>
    <mergeCell ref="C17:H17"/>
    <mergeCell ref="A18:B18"/>
    <mergeCell ref="C18:H18"/>
    <mergeCell ref="A21:H21"/>
    <mergeCell ref="A22:B22"/>
    <mergeCell ref="C22:H22"/>
    <mergeCell ref="A13:B13"/>
    <mergeCell ref="C13:D13"/>
    <mergeCell ref="A15:B15"/>
    <mergeCell ref="C15:H15"/>
    <mergeCell ref="A16:B16"/>
    <mergeCell ref="C16:H16"/>
    <mergeCell ref="A26:B26"/>
    <mergeCell ref="C26:H26"/>
    <mergeCell ref="A27:B27"/>
    <mergeCell ref="C27:H27"/>
    <mergeCell ref="A28:B28"/>
    <mergeCell ref="C28:H28"/>
    <mergeCell ref="A23:B23"/>
    <mergeCell ref="C23:H23"/>
    <mergeCell ref="A24:B24"/>
    <mergeCell ref="C24:H24"/>
    <mergeCell ref="A25:B25"/>
    <mergeCell ref="C25:H25"/>
    <mergeCell ref="A32:B32"/>
    <mergeCell ref="C32:H32"/>
    <mergeCell ref="A33:B33"/>
    <mergeCell ref="C33:H33"/>
    <mergeCell ref="A34:B34"/>
    <mergeCell ref="C34:H34"/>
    <mergeCell ref="A29:B29"/>
    <mergeCell ref="C29:H29"/>
    <mergeCell ref="A30:B30"/>
    <mergeCell ref="C30:H30"/>
    <mergeCell ref="A31:B31"/>
    <mergeCell ref="C31:H31"/>
    <mergeCell ref="A36:H36"/>
    <mergeCell ref="A38:H38"/>
    <mergeCell ref="D39:G39"/>
    <mergeCell ref="D40:E40"/>
    <mergeCell ref="F40:G40"/>
    <mergeCell ref="A41:A44"/>
    <mergeCell ref="B41:B42"/>
    <mergeCell ref="C41:C44"/>
    <mergeCell ref="D41:E42"/>
    <mergeCell ref="F41:G42"/>
    <mergeCell ref="H41:H42"/>
    <mergeCell ref="B43:B44"/>
    <mergeCell ref="D43:E44"/>
    <mergeCell ref="F43:G44"/>
    <mergeCell ref="H43:H44"/>
    <mergeCell ref="B49:B50"/>
    <mergeCell ref="D49:E50"/>
    <mergeCell ref="F49:G50"/>
    <mergeCell ref="H49:H50"/>
    <mergeCell ref="B53:B54"/>
    <mergeCell ref="D53:E54"/>
    <mergeCell ref="F53:G54"/>
    <mergeCell ref="H53:H54"/>
    <mergeCell ref="D78:F78"/>
    <mergeCell ref="G78:H78"/>
    <mergeCell ref="F69:G69"/>
    <mergeCell ref="A70:H70"/>
    <mergeCell ref="A72:H72"/>
    <mergeCell ref="D77:F77"/>
    <mergeCell ref="G77:H77"/>
    <mergeCell ref="B65:B66"/>
    <mergeCell ref="D65:E66"/>
    <mergeCell ref="F65:G66"/>
    <mergeCell ref="H65:H66"/>
    <mergeCell ref="B67:B68"/>
    <mergeCell ref="D67:E68"/>
    <mergeCell ref="F67:G68"/>
    <mergeCell ref="H67:H68"/>
    <mergeCell ref="A63:A68"/>
    <mergeCell ref="A51:A56"/>
    <mergeCell ref="C51:C56"/>
    <mergeCell ref="A19:B19"/>
    <mergeCell ref="C19:H19"/>
    <mergeCell ref="F57:G58"/>
    <mergeCell ref="H57:H58"/>
    <mergeCell ref="B51:B52"/>
    <mergeCell ref="D51:E52"/>
    <mergeCell ref="F51:G52"/>
    <mergeCell ref="H51:H52"/>
    <mergeCell ref="A45:A50"/>
    <mergeCell ref="B45:B46"/>
    <mergeCell ref="C45:C50"/>
    <mergeCell ref="D45:E46"/>
    <mergeCell ref="F45:G46"/>
    <mergeCell ref="H45:H46"/>
    <mergeCell ref="B47:B48"/>
    <mergeCell ref="D47:E48"/>
    <mergeCell ref="F47:G48"/>
    <mergeCell ref="H47:H48"/>
    <mergeCell ref="A57:A62"/>
    <mergeCell ref="B57:B58"/>
    <mergeCell ref="C57:C62"/>
    <mergeCell ref="D57:E58"/>
  </mergeCells>
  <dataValidations count="14">
    <dataValidation type="whole" allowBlank="1" showErrorMessage="1" errorTitle="Tájékoztatás" error="A beírt számérték 0-tól egészen 999999999-ig lehet._x000a__x000a_Kattintson a Mégse gombra és adja meg a helyes értéket._x000a__x000a_" sqref="E69">
      <formula1>0</formula1>
      <formula2>999999999</formula2>
    </dataValidation>
    <dataValidation type="whole" allowBlank="1" showErrorMessage="1" errorTitle="Tájékoztatás" error="A beírt számérték 0-tól egészen 999999999-ig lehet._x000a__x000a_Kattintson a Mégse gombra és adja meg a helyes értéket._x000a_" sqref="F69:H69">
      <formula1>0</formula1>
      <formula2>999999999</formula2>
    </dataValidation>
    <dataValidation type="list" allowBlank="1" showErrorMessage="1" errorTitle="Tájékoztatás" error="Csak hiánypótlás esetén töltendő ki!" sqref="G4">
      <formula1>"Kifizetési kérelem, Hiánypótlás"</formula1>
    </dataValidation>
    <dataValidation allowBlank="1" showErrorMessage="1" errorTitle="Tájékoztatás" error="A cellába egész számok írhatóak és pontosan 11 karaktert kell, hogy tartalmazzon!_x000a_" sqref="D14"/>
    <dataValidation type="textLength" allowBlank="1" showErrorMessage="1" errorTitle="Tájékoztatás" error="A cellába pontosan 11 számot kell írni,valamint 0-val nem kezdődhet az adószám." sqref="C16:H16">
      <formula1>11</formula1>
      <formula2>11</formula2>
    </dataValidation>
    <dataValidation type="textLength" allowBlank="1" showErrorMessage="1" errorTitle="Tájékoztatás" error="A cellába egész számok írhatóak és pontosan 11 karaktert kell, hogy tartalmazzon!_x000a_" sqref="C23:H23">
      <formula1>11</formula1>
      <formula2>11</formula2>
    </dataValidation>
    <dataValidation type="list" allowBlank="1" showInputMessage="1" showErrorMessage="1" sqref="E10">
      <formula1>"1.,2.,3.,4.,5.,6.,7.,8.,9.,10.,11.,12."</formula1>
    </dataValidation>
    <dataValidation type="list" allowBlank="1" showInputMessage="1" showErrorMessage="1" sqref="C10">
      <formula1>"2013.,2014."</formula1>
    </dataValidation>
    <dataValidation allowBlank="1" showErrorMessage="1" errorTitle="Tájékoztatás" error="A cellábe csak is egész számokat lehet beírni._x000a_" sqref="C17:H17"/>
    <dataValidation type="date" allowBlank="1" showErrorMessage="1" errorTitle="Tájékoztatás" error="A beírt dátum 2012.01.01 és 2014.12.31 közé kell, hogy essen._x000a__x000a_Kattintson a Mégse gombra és adja meg a helyes értéket." sqref="B74">
      <formula1>40909</formula1>
      <formula2>42004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D41:E68">
      <formula1>0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F41:G68">
      <formula1>0</formula1>
      <formula2>D41</formula2>
    </dataValidation>
    <dataValidation type="whole" allowBlank="1" showErrorMessage="1" errorTitle="Tájékoztatás" error="A Közszolgáltató által átadott hulladék nettó mennyisége nem lehet nagyobb a hasznosításra átvett hulladék nettó mennyiségénél._x000a__x000a_Kattintson a Mégse gombra és adja meg a helyes értéket._x000a_" sqref="H41:H68">
      <formula1>0</formula1>
      <formula2>F41</formula2>
    </dataValidation>
    <dataValidation type="whole" allowBlank="1" showErrorMessage="1" errorTitle="Tájékoztatás" error="A Közszolgáltató által átadott hulladék nettó mennyisége nem lehet nagyobb a hasznosításra átvett hulladék nettó mennyiségénél._x000a__x000a_Kattintson a Mégse gombra és adja meg a helyes értéket._x000a_" sqref="I42:I68">
      <formula1>0</formula1>
      <formula2>G43</formula2>
    </dataValidation>
  </dataValidations>
  <pageMargins left="0.7" right="0.7" top="0.75" bottom="0.75" header="0.3" footer="0.3"/>
  <pageSetup paperSize="9" scale="43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R65"/>
  <sheetViews>
    <sheetView showGridLines="0" view="pageBreakPreview" zoomScale="65" zoomScaleNormal="50" zoomScaleSheetLayoutView="65" zoomScalePageLayoutView="60" workbookViewId="0">
      <selection activeCell="B14" sqref="B14:E14"/>
    </sheetView>
  </sheetViews>
  <sheetFormatPr defaultColWidth="22.140625" defaultRowHeight="15.75" x14ac:dyDescent="0.25"/>
  <cols>
    <col min="1" max="1" width="27" style="136" customWidth="1"/>
    <col min="2" max="2" width="23.28515625" style="136" customWidth="1"/>
    <col min="3" max="3" width="11.85546875" style="136" customWidth="1"/>
    <col min="4" max="4" width="15.85546875" style="136" bestFit="1" customWidth="1"/>
    <col min="5" max="5" width="17.5703125" style="136" customWidth="1"/>
    <col min="6" max="6" width="2.28515625" style="136" customWidth="1"/>
    <col min="7" max="7" width="26.28515625" style="136" customWidth="1"/>
    <col min="8" max="8" width="19.85546875" style="136" customWidth="1"/>
    <col min="9" max="9" width="18.85546875" style="136" customWidth="1"/>
    <col min="10" max="10" width="23.140625" style="136" customWidth="1"/>
    <col min="11" max="11" width="21.5703125" style="136" customWidth="1"/>
    <col min="12" max="16384" width="22.140625" style="136"/>
  </cols>
  <sheetData>
    <row r="1" spans="1:11" ht="18.75" x14ac:dyDescent="0.25">
      <c r="A1" s="431" t="s">
        <v>697</v>
      </c>
    </row>
    <row r="2" spans="1:11" ht="22.5" x14ac:dyDescent="0.25">
      <c r="B2" s="112"/>
      <c r="C2" s="112"/>
      <c r="D2" s="112"/>
      <c r="E2" s="112"/>
      <c r="F2" s="112"/>
      <c r="G2" s="112"/>
      <c r="I2" s="112"/>
      <c r="J2" s="112"/>
      <c r="K2" s="432" t="s">
        <v>87</v>
      </c>
    </row>
    <row r="3" spans="1:11" ht="12" customHeight="1" x14ac:dyDescent="0.25"/>
    <row r="4" spans="1:11" ht="29.25" customHeight="1" x14ac:dyDescent="0.25">
      <c r="J4" s="565" t="s">
        <v>119</v>
      </c>
      <c r="K4" s="566"/>
    </row>
    <row r="5" spans="1:11" ht="30" customHeight="1" x14ac:dyDescent="0.25">
      <c r="H5" s="341"/>
      <c r="J5" s="342" t="s">
        <v>538</v>
      </c>
      <c r="K5" s="441">
        <f>FŐLAP!G3</f>
        <v>0</v>
      </c>
    </row>
    <row r="6" spans="1:11" ht="20.25" x14ac:dyDescent="0.25">
      <c r="A6" s="713" t="s">
        <v>514</v>
      </c>
      <c r="B6" s="713"/>
      <c r="C6" s="713"/>
      <c r="D6" s="713"/>
      <c r="E6" s="713"/>
      <c r="F6" s="713"/>
      <c r="G6" s="713"/>
      <c r="H6" s="713"/>
      <c r="I6" s="713"/>
      <c r="J6" s="713"/>
      <c r="K6" s="713"/>
    </row>
    <row r="7" spans="1:11" ht="25.5" customHeight="1" x14ac:dyDescent="0.25">
      <c r="B7" s="442"/>
      <c r="C7" s="442"/>
      <c r="D7" s="442"/>
      <c r="E7" s="442"/>
      <c r="F7" s="442"/>
      <c r="G7" s="442" t="s">
        <v>90</v>
      </c>
      <c r="H7" s="442"/>
      <c r="I7" s="442"/>
      <c r="J7" s="442"/>
      <c r="K7" s="442"/>
    </row>
    <row r="8" spans="1:11" ht="9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</row>
    <row r="9" spans="1:11" ht="20.25" x14ac:dyDescent="0.25">
      <c r="D9" s="203" t="s">
        <v>0</v>
      </c>
      <c r="E9" s="710"/>
      <c r="F9" s="711"/>
      <c r="G9" s="204" t="s">
        <v>1</v>
      </c>
      <c r="H9" s="240"/>
    </row>
    <row r="10" spans="1:11" x14ac:dyDescent="0.25">
      <c r="C10" s="712"/>
      <c r="D10" s="712"/>
      <c r="E10" s="138"/>
      <c r="F10" s="138"/>
      <c r="G10" s="139"/>
    </row>
    <row r="11" spans="1:11" ht="20.25" x14ac:dyDescent="0.25">
      <c r="A11" s="722" t="s">
        <v>84</v>
      </c>
      <c r="B11" s="723"/>
      <c r="C11" s="675">
        <f>FŐLAP!C10</f>
        <v>0</v>
      </c>
      <c r="D11" s="676"/>
      <c r="E11" s="676"/>
      <c r="F11" s="676"/>
      <c r="G11" s="676"/>
    </row>
    <row r="12" spans="1:11" ht="15.75" customHeight="1" x14ac:dyDescent="0.25">
      <c r="A12" s="722" t="s">
        <v>34</v>
      </c>
      <c r="B12" s="723"/>
      <c r="C12" s="683">
        <f>FŐLAP!C12</f>
        <v>0</v>
      </c>
      <c r="D12" s="684"/>
      <c r="E12" s="146"/>
    </row>
    <row r="13" spans="1:11" ht="15.75" customHeight="1" x14ac:dyDescent="0.25">
      <c r="A13" s="73"/>
      <c r="B13" s="72"/>
      <c r="C13" s="196"/>
      <c r="D13" s="196"/>
      <c r="E13" s="146"/>
    </row>
    <row r="14" spans="1:11" ht="20.25" x14ac:dyDescent="0.25">
      <c r="A14" s="199" t="s">
        <v>62</v>
      </c>
      <c r="B14" s="690"/>
      <c r="C14" s="691"/>
      <c r="D14" s="691"/>
      <c r="E14" s="692"/>
      <c r="F14" s="35"/>
      <c r="G14" s="198" t="s">
        <v>63</v>
      </c>
      <c r="H14" s="662"/>
      <c r="I14" s="662"/>
      <c r="J14" s="662"/>
      <c r="K14" s="662"/>
    </row>
    <row r="15" spans="1:11" ht="20.25" x14ac:dyDescent="0.25">
      <c r="A15" s="199" t="s">
        <v>34</v>
      </c>
      <c r="B15" s="694"/>
      <c r="C15" s="695"/>
      <c r="D15" s="695"/>
      <c r="E15" s="696"/>
      <c r="F15" s="61"/>
      <c r="G15" s="198" t="s">
        <v>34</v>
      </c>
      <c r="H15" s="697"/>
      <c r="I15" s="697"/>
      <c r="J15" s="697"/>
      <c r="K15" s="697"/>
    </row>
    <row r="16" spans="1:11" ht="20.25" x14ac:dyDescent="0.25">
      <c r="A16" s="143" t="s">
        <v>85</v>
      </c>
      <c r="B16" s="705"/>
      <c r="C16" s="706"/>
      <c r="D16" s="706"/>
      <c r="E16" s="707"/>
      <c r="F16" s="197"/>
      <c r="G16" s="198" t="s">
        <v>85</v>
      </c>
      <c r="H16" s="693"/>
      <c r="I16" s="693"/>
      <c r="J16" s="693"/>
      <c r="K16" s="693"/>
    </row>
    <row r="17" spans="1:11" ht="20.25" x14ac:dyDescent="0.25">
      <c r="A17" s="199" t="s">
        <v>64</v>
      </c>
      <c r="B17" s="690"/>
      <c r="C17" s="691"/>
      <c r="D17" s="691"/>
      <c r="E17" s="692"/>
      <c r="F17" s="35"/>
      <c r="G17" s="198" t="s">
        <v>64</v>
      </c>
      <c r="H17" s="662"/>
      <c r="I17" s="662"/>
      <c r="J17" s="662"/>
      <c r="K17" s="662"/>
    </row>
    <row r="18" spans="1:11" ht="20.25" x14ac:dyDescent="0.25">
      <c r="A18" s="305" t="s">
        <v>688</v>
      </c>
      <c r="B18" s="690"/>
      <c r="C18" s="691"/>
      <c r="D18" s="691"/>
      <c r="E18" s="692"/>
      <c r="G18" s="305" t="s">
        <v>688</v>
      </c>
      <c r="H18" s="662"/>
      <c r="I18" s="662"/>
      <c r="J18" s="662"/>
      <c r="K18" s="662"/>
    </row>
    <row r="19" spans="1:11" ht="14.25" customHeight="1" thickBot="1" x14ac:dyDescent="0.3"/>
    <row r="20" spans="1:11" s="30" customFormat="1" ht="68.25" customHeight="1" thickBot="1" x14ac:dyDescent="0.3">
      <c r="A20" s="37" t="s">
        <v>40</v>
      </c>
      <c r="B20" s="37" t="s">
        <v>39</v>
      </c>
      <c r="C20" s="37" t="s">
        <v>37</v>
      </c>
      <c r="D20" s="37" t="s">
        <v>38</v>
      </c>
      <c r="E20" s="708" t="s">
        <v>65</v>
      </c>
      <c r="F20" s="709"/>
      <c r="G20" s="709"/>
      <c r="H20" s="37" t="s">
        <v>33</v>
      </c>
      <c r="I20" s="38" t="s">
        <v>48</v>
      </c>
      <c r="J20" s="37" t="s">
        <v>75</v>
      </c>
      <c r="K20" s="37" t="s">
        <v>677</v>
      </c>
    </row>
    <row r="21" spans="1:11" ht="18.75" x14ac:dyDescent="0.25">
      <c r="A21" s="714" t="s">
        <v>10</v>
      </c>
      <c r="B21" s="717" t="s">
        <v>11</v>
      </c>
      <c r="C21" s="551" t="s">
        <v>528</v>
      </c>
      <c r="D21" s="9">
        <v>141014010</v>
      </c>
      <c r="E21" s="719"/>
      <c r="F21" s="720"/>
      <c r="G21" s="720"/>
      <c r="H21" s="262"/>
      <c r="I21" s="233" t="e">
        <f t="shared" ref="I21:I48" si="0">IF(J21&lt;0,0,1-(J21/H21))</f>
        <v>#DIV/0!</v>
      </c>
      <c r="J21" s="265"/>
      <c r="K21" s="265"/>
    </row>
    <row r="22" spans="1:11" ht="19.5" thickBot="1" x14ac:dyDescent="0.3">
      <c r="A22" s="715"/>
      <c r="B22" s="718"/>
      <c r="C22" s="542"/>
      <c r="D22" s="201">
        <v>241014010</v>
      </c>
      <c r="E22" s="702"/>
      <c r="F22" s="703"/>
      <c r="G22" s="704"/>
      <c r="H22" s="263"/>
      <c r="I22" s="235" t="e">
        <f t="shared" si="0"/>
        <v>#DIV/0!</v>
      </c>
      <c r="J22" s="266"/>
      <c r="K22" s="266"/>
    </row>
    <row r="23" spans="1:11" ht="18.75" x14ac:dyDescent="0.25">
      <c r="A23" s="715"/>
      <c r="B23" s="717" t="s">
        <v>6</v>
      </c>
      <c r="C23" s="542"/>
      <c r="D23" s="9">
        <v>141014020</v>
      </c>
      <c r="E23" s="700"/>
      <c r="F23" s="701"/>
      <c r="G23" s="721"/>
      <c r="H23" s="262"/>
      <c r="I23" s="234" t="e">
        <f t="shared" si="0"/>
        <v>#DIV/0!</v>
      </c>
      <c r="J23" s="265"/>
      <c r="K23" s="265"/>
    </row>
    <row r="24" spans="1:11" ht="19.5" thickBot="1" x14ac:dyDescent="0.3">
      <c r="A24" s="716"/>
      <c r="B24" s="718"/>
      <c r="C24" s="543"/>
      <c r="D24" s="201">
        <v>241014020</v>
      </c>
      <c r="E24" s="702"/>
      <c r="F24" s="703"/>
      <c r="G24" s="703"/>
      <c r="H24" s="263"/>
      <c r="I24" s="235" t="e">
        <f t="shared" si="0"/>
        <v>#DIV/0!</v>
      </c>
      <c r="J24" s="266"/>
      <c r="K24" s="266"/>
    </row>
    <row r="25" spans="1:11" ht="18.75" x14ac:dyDescent="0.25">
      <c r="A25" s="724" t="s">
        <v>7</v>
      </c>
      <c r="B25" s="717" t="s">
        <v>8</v>
      </c>
      <c r="C25" s="551" t="s">
        <v>557</v>
      </c>
      <c r="D25" s="9" t="s">
        <v>451</v>
      </c>
      <c r="E25" s="700"/>
      <c r="F25" s="701"/>
      <c r="G25" s="701"/>
      <c r="H25" s="262"/>
      <c r="I25" s="234" t="e">
        <f t="shared" si="0"/>
        <v>#DIV/0!</v>
      </c>
      <c r="J25" s="265"/>
      <c r="K25" s="265"/>
    </row>
    <row r="26" spans="1:11" ht="19.5" thickBot="1" x14ac:dyDescent="0.3">
      <c r="A26" s="724"/>
      <c r="B26" s="718"/>
      <c r="C26" s="542"/>
      <c r="D26" s="201" t="s">
        <v>452</v>
      </c>
      <c r="E26" s="702"/>
      <c r="F26" s="703"/>
      <c r="G26" s="703"/>
      <c r="H26" s="263"/>
      <c r="I26" s="235" t="e">
        <f t="shared" si="0"/>
        <v>#DIV/0!</v>
      </c>
      <c r="J26" s="266"/>
      <c r="K26" s="266"/>
    </row>
    <row r="27" spans="1:11" ht="18.75" x14ac:dyDescent="0.25">
      <c r="A27" s="725"/>
      <c r="B27" s="717" t="s">
        <v>24</v>
      </c>
      <c r="C27" s="542"/>
      <c r="D27" s="119" t="s">
        <v>453</v>
      </c>
      <c r="E27" s="700"/>
      <c r="F27" s="701"/>
      <c r="G27" s="721"/>
      <c r="H27" s="262"/>
      <c r="I27" s="234" t="e">
        <f t="shared" si="0"/>
        <v>#DIV/0!</v>
      </c>
      <c r="J27" s="265"/>
      <c r="K27" s="265"/>
    </row>
    <row r="28" spans="1:11" ht="19.5" thickBot="1" x14ac:dyDescent="0.3">
      <c r="A28" s="725"/>
      <c r="B28" s="718"/>
      <c r="C28" s="542"/>
      <c r="D28" s="201" t="s">
        <v>454</v>
      </c>
      <c r="E28" s="702"/>
      <c r="F28" s="703"/>
      <c r="G28" s="704"/>
      <c r="H28" s="263"/>
      <c r="I28" s="235" t="e">
        <f t="shared" si="0"/>
        <v>#DIV/0!</v>
      </c>
      <c r="J28" s="266"/>
      <c r="K28" s="266"/>
    </row>
    <row r="29" spans="1:11" ht="18.75" x14ac:dyDescent="0.25">
      <c r="A29" s="725"/>
      <c r="B29" s="717" t="s">
        <v>9</v>
      </c>
      <c r="C29" s="542"/>
      <c r="D29" s="119" t="s">
        <v>455</v>
      </c>
      <c r="E29" s="700"/>
      <c r="F29" s="701"/>
      <c r="G29" s="721"/>
      <c r="H29" s="262"/>
      <c r="I29" s="234" t="e">
        <f t="shared" si="0"/>
        <v>#DIV/0!</v>
      </c>
      <c r="J29" s="265"/>
      <c r="K29" s="265"/>
    </row>
    <row r="30" spans="1:11" ht="19.5" thickBot="1" x14ac:dyDescent="0.3">
      <c r="A30" s="726"/>
      <c r="B30" s="718"/>
      <c r="C30" s="543"/>
      <c r="D30" s="201" t="s">
        <v>456</v>
      </c>
      <c r="E30" s="702"/>
      <c r="F30" s="703"/>
      <c r="G30" s="703"/>
      <c r="H30" s="263"/>
      <c r="I30" s="235" t="e">
        <f t="shared" si="0"/>
        <v>#DIV/0!</v>
      </c>
      <c r="J30" s="266"/>
      <c r="K30" s="266"/>
    </row>
    <row r="31" spans="1:11" ht="18.75" x14ac:dyDescent="0.25">
      <c r="A31" s="520" t="s">
        <v>12</v>
      </c>
      <c r="B31" s="698" t="s">
        <v>13</v>
      </c>
      <c r="C31" s="524" t="s">
        <v>14</v>
      </c>
      <c r="D31" s="9" t="s">
        <v>457</v>
      </c>
      <c r="E31" s="700"/>
      <c r="F31" s="701"/>
      <c r="G31" s="701"/>
      <c r="H31" s="262"/>
      <c r="I31" s="234" t="e">
        <f t="shared" si="0"/>
        <v>#DIV/0!</v>
      </c>
      <c r="J31" s="265"/>
      <c r="K31" s="265"/>
    </row>
    <row r="32" spans="1:11" ht="19.5" thickBot="1" x14ac:dyDescent="0.3">
      <c r="A32" s="521"/>
      <c r="B32" s="699"/>
      <c r="C32" s="525"/>
      <c r="D32" s="201" t="s">
        <v>458</v>
      </c>
      <c r="E32" s="702"/>
      <c r="F32" s="703"/>
      <c r="G32" s="704"/>
      <c r="H32" s="263"/>
      <c r="I32" s="235" t="e">
        <f t="shared" si="0"/>
        <v>#DIV/0!</v>
      </c>
      <c r="J32" s="266"/>
      <c r="K32" s="266"/>
    </row>
    <row r="33" spans="1:18" ht="18.75" x14ac:dyDescent="0.25">
      <c r="A33" s="521"/>
      <c r="B33" s="698" t="s">
        <v>676</v>
      </c>
      <c r="C33" s="525"/>
      <c r="D33" s="281">
        <v>141017020</v>
      </c>
      <c r="E33" s="700"/>
      <c r="F33" s="701"/>
      <c r="G33" s="701"/>
      <c r="H33" s="262"/>
      <c r="I33" s="234" t="e">
        <f t="shared" ref="I33:I34" si="1">IF(J33&lt;0,0,1-(J33/H33))</f>
        <v>#DIV/0!</v>
      </c>
      <c r="J33" s="265"/>
      <c r="K33" s="265"/>
    </row>
    <row r="34" spans="1:18" ht="19.5" thickBot="1" x14ac:dyDescent="0.3">
      <c r="A34" s="521"/>
      <c r="B34" s="699"/>
      <c r="C34" s="525"/>
      <c r="D34" s="281">
        <v>241017020</v>
      </c>
      <c r="E34" s="702"/>
      <c r="F34" s="703"/>
      <c r="G34" s="704"/>
      <c r="H34" s="263"/>
      <c r="I34" s="235" t="e">
        <f t="shared" si="1"/>
        <v>#DIV/0!</v>
      </c>
      <c r="J34" s="266"/>
      <c r="K34" s="266"/>
    </row>
    <row r="35" spans="1:18" ht="18.75" x14ac:dyDescent="0.25">
      <c r="A35" s="521"/>
      <c r="B35" s="698" t="s">
        <v>576</v>
      </c>
      <c r="C35" s="525"/>
      <c r="D35" s="278">
        <v>141007030</v>
      </c>
      <c r="E35" s="700"/>
      <c r="F35" s="701"/>
      <c r="G35" s="701"/>
      <c r="H35" s="262"/>
      <c r="I35" s="234" t="e">
        <f t="shared" si="0"/>
        <v>#DIV/0!</v>
      </c>
      <c r="J35" s="265"/>
      <c r="K35" s="265"/>
    </row>
    <row r="36" spans="1:18" ht="19.5" thickBot="1" x14ac:dyDescent="0.3">
      <c r="A36" s="522"/>
      <c r="B36" s="699"/>
      <c r="C36" s="526"/>
      <c r="D36" s="304">
        <v>241007030</v>
      </c>
      <c r="E36" s="702"/>
      <c r="F36" s="703"/>
      <c r="G36" s="704"/>
      <c r="H36" s="263"/>
      <c r="I36" s="235" t="e">
        <f t="shared" si="0"/>
        <v>#DIV/0!</v>
      </c>
      <c r="J36" s="266"/>
      <c r="K36" s="266"/>
    </row>
    <row r="37" spans="1:18" s="39" customFormat="1" ht="18.75" x14ac:dyDescent="0.25">
      <c r="A37" s="715" t="s">
        <v>15</v>
      </c>
      <c r="B37" s="717" t="s">
        <v>16</v>
      </c>
      <c r="C37" s="524" t="s">
        <v>17</v>
      </c>
      <c r="D37" s="9" t="s">
        <v>459</v>
      </c>
      <c r="E37" s="700"/>
      <c r="F37" s="701"/>
      <c r="G37" s="701"/>
      <c r="H37" s="262"/>
      <c r="I37" s="234" t="e">
        <f t="shared" si="0"/>
        <v>#DIV/0!</v>
      </c>
      <c r="J37" s="265"/>
      <c r="K37" s="265"/>
      <c r="L37" s="136"/>
      <c r="M37" s="136"/>
      <c r="N37" s="136"/>
      <c r="O37" s="136"/>
      <c r="P37" s="136"/>
      <c r="Q37" s="136"/>
      <c r="R37" s="136"/>
    </row>
    <row r="38" spans="1:18" s="39" customFormat="1" ht="19.5" thickBot="1" x14ac:dyDescent="0.3">
      <c r="A38" s="715"/>
      <c r="B38" s="718"/>
      <c r="C38" s="525"/>
      <c r="D38" s="201" t="s">
        <v>460</v>
      </c>
      <c r="E38" s="702"/>
      <c r="F38" s="703"/>
      <c r="G38" s="703"/>
      <c r="H38" s="263"/>
      <c r="I38" s="235" t="e">
        <f t="shared" si="0"/>
        <v>#DIV/0!</v>
      </c>
      <c r="J38" s="266"/>
      <c r="K38" s="266"/>
      <c r="L38" s="136"/>
      <c r="M38" s="136"/>
      <c r="N38" s="136"/>
      <c r="O38" s="136"/>
      <c r="P38" s="136"/>
      <c r="Q38" s="136"/>
      <c r="R38" s="136"/>
    </row>
    <row r="39" spans="1:18" s="39" customFormat="1" ht="18.75" x14ac:dyDescent="0.25">
      <c r="A39" s="715"/>
      <c r="B39" s="729" t="s">
        <v>41</v>
      </c>
      <c r="C39" s="525"/>
      <c r="D39" s="120" t="s">
        <v>461</v>
      </c>
      <c r="E39" s="700"/>
      <c r="F39" s="701"/>
      <c r="G39" s="721"/>
      <c r="H39" s="262"/>
      <c r="I39" s="234" t="e">
        <f t="shared" si="0"/>
        <v>#DIV/0!</v>
      </c>
      <c r="J39" s="265"/>
      <c r="K39" s="265"/>
      <c r="L39" s="136"/>
      <c r="M39" s="136"/>
      <c r="N39" s="136"/>
      <c r="O39" s="136"/>
      <c r="P39" s="136"/>
      <c r="Q39" s="136"/>
      <c r="R39" s="136"/>
    </row>
    <row r="40" spans="1:18" s="31" customFormat="1" ht="19.5" thickBot="1" x14ac:dyDescent="0.3">
      <c r="A40" s="715"/>
      <c r="B40" s="730"/>
      <c r="C40" s="525"/>
      <c r="D40" s="201" t="s">
        <v>462</v>
      </c>
      <c r="E40" s="702"/>
      <c r="F40" s="703"/>
      <c r="G40" s="703"/>
      <c r="H40" s="263"/>
      <c r="I40" s="235" t="e">
        <f t="shared" si="0"/>
        <v>#DIV/0!</v>
      </c>
      <c r="J40" s="266"/>
      <c r="K40" s="266"/>
      <c r="L40" s="136"/>
      <c r="M40" s="136"/>
      <c r="N40" s="136"/>
      <c r="O40" s="136"/>
      <c r="P40" s="136"/>
      <c r="Q40" s="136"/>
      <c r="R40" s="136"/>
    </row>
    <row r="41" spans="1:18" s="31" customFormat="1" ht="18.75" x14ac:dyDescent="0.25">
      <c r="A41" s="715"/>
      <c r="B41" s="729" t="s">
        <v>42</v>
      </c>
      <c r="C41" s="525"/>
      <c r="D41" s="120" t="s">
        <v>463</v>
      </c>
      <c r="E41" s="719"/>
      <c r="F41" s="720"/>
      <c r="G41" s="737"/>
      <c r="H41" s="264"/>
      <c r="I41" s="236" t="e">
        <f t="shared" si="0"/>
        <v>#DIV/0!</v>
      </c>
      <c r="J41" s="267"/>
      <c r="K41" s="267"/>
      <c r="L41" s="136"/>
      <c r="M41" s="136"/>
      <c r="N41" s="136"/>
      <c r="O41" s="136"/>
      <c r="P41" s="136"/>
      <c r="Q41" s="136"/>
      <c r="R41" s="136"/>
    </row>
    <row r="42" spans="1:18" s="31" customFormat="1" ht="19.5" thickBot="1" x14ac:dyDescent="0.3">
      <c r="A42" s="716"/>
      <c r="B42" s="730"/>
      <c r="C42" s="526"/>
      <c r="D42" s="201" t="s">
        <v>464</v>
      </c>
      <c r="E42" s="702"/>
      <c r="F42" s="703"/>
      <c r="G42" s="703"/>
      <c r="H42" s="263"/>
      <c r="I42" s="235" t="e">
        <f t="shared" si="0"/>
        <v>#DIV/0!</v>
      </c>
      <c r="J42" s="266"/>
      <c r="K42" s="266"/>
      <c r="L42" s="136"/>
      <c r="M42" s="136"/>
      <c r="N42" s="136"/>
      <c r="O42" s="136"/>
      <c r="P42" s="136"/>
      <c r="Q42" s="136"/>
      <c r="R42" s="136"/>
    </row>
    <row r="43" spans="1:18" ht="18.75" x14ac:dyDescent="0.25">
      <c r="A43" s="736" t="s">
        <v>3</v>
      </c>
      <c r="B43" s="717" t="s">
        <v>4</v>
      </c>
      <c r="C43" s="551" t="s">
        <v>558</v>
      </c>
      <c r="D43" s="200" t="s">
        <v>465</v>
      </c>
      <c r="E43" s="719"/>
      <c r="F43" s="720"/>
      <c r="G43" s="720"/>
      <c r="H43" s="264"/>
      <c r="I43" s="236" t="e">
        <f t="shared" si="0"/>
        <v>#DIV/0!</v>
      </c>
      <c r="J43" s="267"/>
      <c r="K43" s="267"/>
    </row>
    <row r="44" spans="1:18" ht="19.5" thickBot="1" x14ac:dyDescent="0.3">
      <c r="A44" s="724"/>
      <c r="B44" s="718"/>
      <c r="C44" s="542"/>
      <c r="D44" s="201" t="s">
        <v>466</v>
      </c>
      <c r="E44" s="702"/>
      <c r="F44" s="703"/>
      <c r="G44" s="703"/>
      <c r="H44" s="263"/>
      <c r="I44" s="235" t="e">
        <f t="shared" si="0"/>
        <v>#DIV/0!</v>
      </c>
      <c r="J44" s="266"/>
      <c r="K44" s="266"/>
    </row>
    <row r="45" spans="1:18" ht="18.75" x14ac:dyDescent="0.25">
      <c r="A45" s="725"/>
      <c r="B45" s="717" t="s">
        <v>5</v>
      </c>
      <c r="C45" s="542"/>
      <c r="D45" s="120" t="s">
        <v>467</v>
      </c>
      <c r="E45" s="719"/>
      <c r="F45" s="720"/>
      <c r="G45" s="737"/>
      <c r="H45" s="264"/>
      <c r="I45" s="236" t="e">
        <f t="shared" si="0"/>
        <v>#DIV/0!</v>
      </c>
      <c r="J45" s="267"/>
      <c r="K45" s="267"/>
    </row>
    <row r="46" spans="1:18" ht="19.5" thickBot="1" x14ac:dyDescent="0.3">
      <c r="A46" s="725"/>
      <c r="B46" s="718"/>
      <c r="C46" s="542"/>
      <c r="D46" s="201" t="s">
        <v>468</v>
      </c>
      <c r="E46" s="702"/>
      <c r="F46" s="703"/>
      <c r="G46" s="704"/>
      <c r="H46" s="263"/>
      <c r="I46" s="235" t="e">
        <f t="shared" si="0"/>
        <v>#DIV/0!</v>
      </c>
      <c r="J46" s="266"/>
      <c r="K46" s="266"/>
    </row>
    <row r="47" spans="1:18" ht="18.75" x14ac:dyDescent="0.25">
      <c r="A47" s="725"/>
      <c r="B47" s="717" t="s">
        <v>6</v>
      </c>
      <c r="C47" s="542"/>
      <c r="D47" s="120" t="s">
        <v>469</v>
      </c>
      <c r="E47" s="700"/>
      <c r="F47" s="701"/>
      <c r="G47" s="721"/>
      <c r="H47" s="262"/>
      <c r="I47" s="234" t="e">
        <f t="shared" si="0"/>
        <v>#DIV/0!</v>
      </c>
      <c r="J47" s="265"/>
      <c r="K47" s="265"/>
    </row>
    <row r="48" spans="1:18" ht="19.5" thickBot="1" x14ac:dyDescent="0.3">
      <c r="A48" s="726"/>
      <c r="B48" s="718"/>
      <c r="C48" s="543"/>
      <c r="D48" s="201" t="s">
        <v>470</v>
      </c>
      <c r="E48" s="702"/>
      <c r="F48" s="703"/>
      <c r="G48" s="703"/>
      <c r="H48" s="262"/>
      <c r="I48" s="233" t="e">
        <f t="shared" si="0"/>
        <v>#DIV/0!</v>
      </c>
      <c r="J48" s="265"/>
      <c r="K48" s="265"/>
    </row>
    <row r="49" spans="1:14" ht="19.5" thickBot="1" x14ac:dyDescent="0.3">
      <c r="A49" s="734" t="s">
        <v>66</v>
      </c>
      <c r="B49" s="735"/>
      <c r="C49" s="735"/>
      <c r="D49" s="735"/>
      <c r="E49" s="735"/>
      <c r="F49" s="735"/>
      <c r="G49" s="735"/>
      <c r="H49" s="51">
        <f>SUM(H21:H48)</f>
        <v>0</v>
      </c>
      <c r="I49" s="52"/>
      <c r="J49" s="51">
        <f>SUM(J21:J48)</f>
        <v>0</v>
      </c>
      <c r="K49" s="51">
        <f>SUM(K21:K48)</f>
        <v>0</v>
      </c>
    </row>
    <row r="51" spans="1:14" ht="20.25" x14ac:dyDescent="0.3">
      <c r="A51" s="53" t="s">
        <v>81</v>
      </c>
      <c r="B51" s="731"/>
      <c r="C51" s="731"/>
      <c r="D51" s="4"/>
      <c r="E51" s="4"/>
      <c r="F51" s="4"/>
      <c r="G51" s="4"/>
      <c r="H51" s="195"/>
      <c r="I51" s="2"/>
      <c r="J51" s="2"/>
      <c r="K51" s="2"/>
      <c r="L51" s="2"/>
      <c r="M51" s="540"/>
      <c r="N51" s="540"/>
    </row>
    <row r="52" spans="1:14" ht="18.75" x14ac:dyDescent="0.25">
      <c r="A52" s="53"/>
      <c r="B52" s="122"/>
      <c r="C52" s="195"/>
      <c r="D52" s="195"/>
      <c r="E52" s="4"/>
      <c r="F52" s="4"/>
      <c r="G52" s="4"/>
      <c r="H52" s="195"/>
      <c r="I52" s="2"/>
      <c r="J52" s="2"/>
      <c r="K52" s="2"/>
      <c r="L52" s="2"/>
      <c r="M52" s="195"/>
      <c r="N52" s="195"/>
    </row>
    <row r="53" spans="1:14" x14ac:dyDescent="0.25">
      <c r="A53" s="4"/>
      <c r="B53" s="4"/>
      <c r="C53" s="195"/>
      <c r="D53" s="195"/>
      <c r="E53" s="4"/>
      <c r="F53" s="4"/>
      <c r="G53" s="4"/>
      <c r="H53" s="195"/>
      <c r="I53" s="2"/>
      <c r="J53" s="2"/>
      <c r="K53" s="2"/>
      <c r="L53" s="2"/>
      <c r="M53" s="195"/>
      <c r="N53" s="195"/>
    </row>
    <row r="54" spans="1:14" x14ac:dyDescent="0.25">
      <c r="B54" s="140"/>
      <c r="C54" s="140"/>
      <c r="D54" s="140"/>
      <c r="H54" s="140"/>
      <c r="I54" s="140"/>
      <c r="J54" s="137"/>
    </row>
    <row r="55" spans="1:14" ht="18.75" x14ac:dyDescent="0.25">
      <c r="A55" s="137"/>
      <c r="B55" s="727" t="s">
        <v>78</v>
      </c>
      <c r="C55" s="727"/>
      <c r="D55" s="727"/>
      <c r="E55" s="142"/>
      <c r="F55" s="142"/>
      <c r="G55" s="142"/>
      <c r="H55" s="728" t="s">
        <v>79</v>
      </c>
      <c r="I55" s="728"/>
      <c r="J55" s="142"/>
    </row>
    <row r="56" spans="1:14" ht="8.25" customHeight="1" x14ac:dyDescent="0.25">
      <c r="A56" s="137"/>
      <c r="E56" s="142"/>
      <c r="F56" s="142"/>
      <c r="G56" s="142"/>
      <c r="H56" s="133"/>
      <c r="I56" s="133"/>
      <c r="J56" s="133"/>
    </row>
    <row r="57" spans="1:14" ht="15.75" customHeight="1" x14ac:dyDescent="0.25">
      <c r="A57" s="137"/>
      <c r="B57" s="732" t="s">
        <v>61</v>
      </c>
      <c r="C57" s="732"/>
      <c r="D57" s="732"/>
      <c r="E57" s="137"/>
      <c r="F57" s="137"/>
      <c r="G57" s="137"/>
      <c r="H57" s="732" t="s">
        <v>61</v>
      </c>
      <c r="I57" s="732"/>
      <c r="J57" s="142"/>
    </row>
    <row r="58" spans="1:14" x14ac:dyDescent="0.25">
      <c r="A58" s="733"/>
      <c r="B58" s="733"/>
      <c r="C58" s="733"/>
      <c r="D58" s="733"/>
      <c r="E58" s="197"/>
      <c r="F58" s="197"/>
      <c r="G58" s="733"/>
      <c r="H58" s="733"/>
      <c r="I58" s="733"/>
      <c r="J58" s="733"/>
    </row>
    <row r="59" spans="1:14" x14ac:dyDescent="0.25">
      <c r="A59" s="309"/>
      <c r="B59" s="309"/>
      <c r="C59" s="309"/>
      <c r="D59" s="309"/>
      <c r="E59" s="309"/>
      <c r="F59" s="309"/>
      <c r="G59" s="309"/>
      <c r="H59" s="309"/>
      <c r="I59" s="309"/>
      <c r="J59" s="309"/>
    </row>
    <row r="60" spans="1:14" x14ac:dyDescent="0.25">
      <c r="A60" s="309"/>
      <c r="B60" s="309"/>
      <c r="C60" s="309"/>
      <c r="D60" s="309"/>
      <c r="E60" s="309"/>
      <c r="F60" s="309"/>
      <c r="G60" s="309"/>
      <c r="H60" s="309"/>
      <c r="I60" s="309"/>
      <c r="J60" s="309"/>
    </row>
    <row r="61" spans="1:14" x14ac:dyDescent="0.25">
      <c r="A61" s="309"/>
      <c r="B61" s="309"/>
      <c r="C61" s="309"/>
      <c r="D61" s="309"/>
      <c r="E61" s="309"/>
      <c r="F61" s="309"/>
      <c r="G61" s="309"/>
      <c r="H61" s="309"/>
      <c r="I61" s="309"/>
      <c r="J61" s="309"/>
    </row>
    <row r="62" spans="1:14" ht="18" customHeight="1" x14ac:dyDescent="0.25">
      <c r="A62" s="435" t="s">
        <v>689</v>
      </c>
      <c r="B62" s="137"/>
      <c r="C62" s="137"/>
      <c r="D62" s="137"/>
      <c r="E62" s="137"/>
      <c r="F62" s="137"/>
      <c r="G62" s="137"/>
      <c r="H62" s="313"/>
      <c r="I62" s="313"/>
      <c r="J62" s="314"/>
    </row>
    <row r="63" spans="1:14" x14ac:dyDescent="0.25">
      <c r="A63" s="137"/>
      <c r="B63" s="137"/>
      <c r="C63" s="137"/>
      <c r="D63" s="137"/>
      <c r="E63" s="137"/>
      <c r="F63" s="137"/>
      <c r="G63" s="137"/>
      <c r="H63" s="211"/>
      <c r="I63" s="211" t="s">
        <v>563</v>
      </c>
      <c r="J63" s="209"/>
    </row>
    <row r="64" spans="1:14" x14ac:dyDescent="0.25">
      <c r="A64" s="137"/>
      <c r="B64" s="137"/>
      <c r="C64" s="137"/>
      <c r="D64" s="137"/>
      <c r="E64" s="137"/>
      <c r="F64" s="137"/>
      <c r="G64" s="137"/>
      <c r="H64" s="211"/>
      <c r="I64" s="315" t="s">
        <v>564</v>
      </c>
      <c r="J64" s="209"/>
    </row>
    <row r="65" spans="1:10" x14ac:dyDescent="0.25">
      <c r="A65" s="137"/>
      <c r="B65" s="137"/>
      <c r="C65" s="137"/>
      <c r="D65" s="137"/>
      <c r="E65" s="137"/>
      <c r="F65" s="137"/>
      <c r="G65" s="137"/>
      <c r="H65" s="137"/>
      <c r="I65" s="137"/>
      <c r="J65" s="137"/>
    </row>
  </sheetData>
  <sheetProtection password="9D8B" sheet="1" objects="1" scenarios="1" selectLockedCells="1"/>
  <mergeCells count="81">
    <mergeCell ref="A49:G49"/>
    <mergeCell ref="A43:A48"/>
    <mergeCell ref="B31:B32"/>
    <mergeCell ref="E31:G31"/>
    <mergeCell ref="E46:G46"/>
    <mergeCell ref="E45:G45"/>
    <mergeCell ref="E41:G41"/>
    <mergeCell ref="E39:G39"/>
    <mergeCell ref="E32:G32"/>
    <mergeCell ref="A37:A42"/>
    <mergeCell ref="B37:B38"/>
    <mergeCell ref="C37:C42"/>
    <mergeCell ref="E37:G37"/>
    <mergeCell ref="E38:G38"/>
    <mergeCell ref="A31:A36"/>
    <mergeCell ref="C31:C36"/>
    <mergeCell ref="B57:D57"/>
    <mergeCell ref="H57:I57"/>
    <mergeCell ref="A58:D58"/>
    <mergeCell ref="G58:H58"/>
    <mergeCell ref="I58:J58"/>
    <mergeCell ref="M51:N51"/>
    <mergeCell ref="B55:D55"/>
    <mergeCell ref="H55:I55"/>
    <mergeCell ref="B39:B40"/>
    <mergeCell ref="E40:G40"/>
    <mergeCell ref="B41:B42"/>
    <mergeCell ref="E42:G42"/>
    <mergeCell ref="B43:B44"/>
    <mergeCell ref="C43:C48"/>
    <mergeCell ref="E43:G43"/>
    <mergeCell ref="E44:G44"/>
    <mergeCell ref="B45:B46"/>
    <mergeCell ref="B51:C51"/>
    <mergeCell ref="E47:G47"/>
    <mergeCell ref="B47:B48"/>
    <mergeCell ref="E48:G48"/>
    <mergeCell ref="A25:A30"/>
    <mergeCell ref="B25:B26"/>
    <mergeCell ref="C25:C30"/>
    <mergeCell ref="E25:G25"/>
    <mergeCell ref="E26:G26"/>
    <mergeCell ref="B27:B28"/>
    <mergeCell ref="B29:B30"/>
    <mergeCell ref="E30:G30"/>
    <mergeCell ref="E29:G29"/>
    <mergeCell ref="E28:G28"/>
    <mergeCell ref="E27:G27"/>
    <mergeCell ref="E9:F9"/>
    <mergeCell ref="C10:D10"/>
    <mergeCell ref="J4:K4"/>
    <mergeCell ref="A6:K6"/>
    <mergeCell ref="A21:A24"/>
    <mergeCell ref="B21:B22"/>
    <mergeCell ref="C21:C24"/>
    <mergeCell ref="E21:G21"/>
    <mergeCell ref="B23:B24"/>
    <mergeCell ref="E24:G24"/>
    <mergeCell ref="E22:G22"/>
    <mergeCell ref="E23:G23"/>
    <mergeCell ref="H14:K14"/>
    <mergeCell ref="A11:B11"/>
    <mergeCell ref="A12:B12"/>
    <mergeCell ref="C12:D12"/>
    <mergeCell ref="B35:B36"/>
    <mergeCell ref="E35:G35"/>
    <mergeCell ref="E36:G36"/>
    <mergeCell ref="B16:E16"/>
    <mergeCell ref="B17:E17"/>
    <mergeCell ref="E20:G20"/>
    <mergeCell ref="E33:G33"/>
    <mergeCell ref="E34:G34"/>
    <mergeCell ref="B33:B34"/>
    <mergeCell ref="B14:E14"/>
    <mergeCell ref="C11:G11"/>
    <mergeCell ref="H16:K16"/>
    <mergeCell ref="H17:K17"/>
    <mergeCell ref="H18:K18"/>
    <mergeCell ref="B15:E15"/>
    <mergeCell ref="B18:E18"/>
    <mergeCell ref="H15:K15"/>
  </mergeCells>
  <conditionalFormatting sqref="N12:N43 I22:I32 I37:I48">
    <cfRule type="cellIs" dxfId="32" priority="30" operator="lessThan">
      <formula>0</formula>
    </cfRule>
    <cfRule type="cellIs" dxfId="31" priority="31" operator="lessThan">
      <formula>0</formula>
    </cfRule>
    <cfRule type="containsErrors" dxfId="30" priority="32">
      <formula>ISERROR(I12)</formula>
    </cfRule>
  </conditionalFormatting>
  <conditionalFormatting sqref="I21">
    <cfRule type="cellIs" dxfId="29" priority="25" operator="lessThan">
      <formula>0</formula>
    </cfRule>
    <cfRule type="cellIs" dxfId="28" priority="26" operator="lessThan">
      <formula>0</formula>
    </cfRule>
    <cfRule type="containsErrors" dxfId="27" priority="27">
      <formula>ISERROR(I21)</formula>
    </cfRule>
  </conditionalFormatting>
  <conditionalFormatting sqref="I35:I36">
    <cfRule type="cellIs" dxfId="26" priority="7" operator="lessThan">
      <formula>0</formula>
    </cfRule>
    <cfRule type="cellIs" dxfId="25" priority="8" operator="lessThan">
      <formula>0</formula>
    </cfRule>
    <cfRule type="containsErrors" dxfId="24" priority="9">
      <formula>ISERROR(I35)</formula>
    </cfRule>
  </conditionalFormatting>
  <conditionalFormatting sqref="I33:I34">
    <cfRule type="cellIs" dxfId="23" priority="1" operator="lessThan">
      <formula>0</formula>
    </cfRule>
    <cfRule type="cellIs" dxfId="22" priority="2" operator="lessThan">
      <formula>0</formula>
    </cfRule>
    <cfRule type="containsErrors" dxfId="21" priority="3">
      <formula>ISERROR(I33)</formula>
    </cfRule>
  </conditionalFormatting>
  <dataValidations count="9">
    <dataValidation type="list" allowBlank="1" showErrorMessage="1" errorTitle="Tájékoztatás" error="Csak hiánypótlás esetén töltendő ki!" sqref="J4">
      <formula1>"Kifizetési kérelem, Hiánypótlás"</formula1>
    </dataValidation>
    <dataValidation type="textLength" allowBlank="1" showInputMessage="1" showErrorMessage="1" errorTitle="Tájékoztatás" error="A cellába pontosan 11 számot kell írni,valamint 0-val nem kezdődhet az adószám." sqref="B15:E15 H15">
      <formula1>11</formula1>
      <formula2>11</formula2>
    </dataValidation>
    <dataValidation type="list" allowBlank="1" showInputMessage="1" showErrorMessage="1" sqref="H9">
      <formula1>"1.,2.,3.,4.,5.,6.,7.,8.,9.,10.,11.,12."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51:C51">
      <formula1>40909</formula1>
      <formula2>42004</formula2>
    </dataValidation>
    <dataValidation type="decimal" allowBlank="1" showInputMessage="1" showErrorMessage="1" error="A maximális érték 1% és 100% között kell, hogy legyen._x000a__x000a_Kattintson a Mégse gombra és adja meg a helyes értéket._x000a_" sqref="I21:I48">
      <formula1>0.01</formula1>
      <formula2>1</formula2>
    </dataValidation>
    <dataValidation type="whole" operator="greaterThan" allowBlank="1" showErrorMessage="1" errorTitle="Tájékoztatás" error="A beírt számértéknek nagyobbnak kell lennie, mint 0 és nem lehet kisebb a nettó értéknél._x000a__x000a_Kattintson a Mégse gombra és adja meg a helyes értéket._x000a__x000a_" sqref="H21:H48">
      <formula1>0</formula1>
    </dataValidation>
    <dataValidation type="list" allowBlank="1" showInputMessage="1" showErrorMessage="1" sqref="E9:F9">
      <formula1>"2013.,2014."</formula1>
    </dataValidation>
    <dataValidation type="whole" allowBlank="1" showErrorMessage="1" errorTitle="Tájékoztatás" error="A nettó átadott mennyiség nem lehet nagyobb a bruttó átadott mennyiségnél. Valamit csak egész szám írható a cellábai._x000a__x000a_Kattintson a Mégse gombra és adja meg a helyes értéket._x000a_" sqref="J21:J48">
      <formula1>0</formula1>
      <formula2>H21</formula2>
    </dataValidation>
    <dataValidation type="whole" allowBlank="1" showErrorMessage="1" errorTitle="Tájékoztatás" error="A nettó átadott mennyiség nem lehet nagyobb a bruttó átadott mennyiségnél. Valamit csak egész szám írható a cellábai._x000a__x000a_Kattintson a Mégse gombra és adja meg a helyes értéket._x000a_" sqref="K21:K48">
      <formula1>0</formula1>
      <formula2>H21</formula2>
    </dataValidation>
  </dataValidations>
  <printOptions horizontalCentered="1"/>
  <pageMargins left="0.25" right="0.25" top="0.75" bottom="0.75" header="0.3" footer="0.3"/>
  <pageSetup paperSize="9" scale="47" fitToWidth="0" fitToHeight="0" orientation="portrait" r:id="rId1"/>
  <legacy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S66"/>
  <sheetViews>
    <sheetView showGridLines="0" view="pageBreakPreview" zoomScale="61" zoomScaleNormal="50" zoomScaleSheetLayoutView="61" zoomScalePageLayoutView="60" workbookViewId="0">
      <selection activeCell="B13" sqref="B13:E13"/>
    </sheetView>
  </sheetViews>
  <sheetFormatPr defaultColWidth="22.140625" defaultRowHeight="15.75" x14ac:dyDescent="0.25"/>
  <cols>
    <col min="1" max="1" width="27" style="29" customWidth="1"/>
    <col min="2" max="2" width="23.140625" style="29" customWidth="1"/>
    <col min="3" max="3" width="12.85546875" style="29" bestFit="1" customWidth="1"/>
    <col min="4" max="4" width="19.85546875" style="29" customWidth="1"/>
    <col min="5" max="5" width="11.28515625" style="29" customWidth="1"/>
    <col min="6" max="6" width="3.7109375" style="29" customWidth="1"/>
    <col min="7" max="7" width="26.5703125" style="29" customWidth="1"/>
    <col min="8" max="8" width="17.7109375" style="29" customWidth="1"/>
    <col min="9" max="9" width="21" style="29" customWidth="1"/>
    <col min="10" max="10" width="18.85546875" style="29" customWidth="1"/>
    <col min="11" max="11" width="19.42578125" style="29" customWidth="1"/>
    <col min="12" max="16384" width="22.140625" style="29"/>
  </cols>
  <sheetData>
    <row r="1" spans="1:12" ht="18.75" x14ac:dyDescent="0.25">
      <c r="A1" s="431" t="s">
        <v>697</v>
      </c>
    </row>
    <row r="2" spans="1:12" ht="22.5" x14ac:dyDescent="0.25">
      <c r="A2" s="672" t="s">
        <v>88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</row>
    <row r="3" spans="1:12" ht="12" customHeight="1" x14ac:dyDescent="0.25">
      <c r="A3" s="136"/>
      <c r="B3" s="136"/>
      <c r="C3" s="136"/>
      <c r="D3" s="136"/>
      <c r="E3" s="136"/>
      <c r="F3" s="136"/>
      <c r="G3" s="136"/>
      <c r="H3" s="136"/>
      <c r="I3" s="136"/>
      <c r="J3" s="136"/>
      <c r="K3" s="136"/>
    </row>
    <row r="4" spans="1:12" ht="27.75" x14ac:dyDescent="0.25">
      <c r="A4" s="136"/>
      <c r="E4" s="136"/>
      <c r="F4" s="136"/>
      <c r="G4" s="136"/>
      <c r="J4" s="565" t="s">
        <v>119</v>
      </c>
      <c r="K4" s="566"/>
    </row>
    <row r="5" spans="1:12" ht="33" customHeight="1" x14ac:dyDescent="0.25">
      <c r="I5" s="341"/>
      <c r="J5" s="342" t="s">
        <v>538</v>
      </c>
      <c r="K5" s="343">
        <f>FŐLAP!G3</f>
        <v>0</v>
      </c>
    </row>
    <row r="6" spans="1:12" ht="27" customHeight="1" x14ac:dyDescent="0.25">
      <c r="A6" s="713" t="s">
        <v>515</v>
      </c>
      <c r="B6" s="713"/>
      <c r="C6" s="713"/>
      <c r="D6" s="713"/>
      <c r="E6" s="713"/>
      <c r="F6" s="713"/>
      <c r="G6" s="713"/>
      <c r="H6" s="713"/>
      <c r="I6" s="713"/>
      <c r="J6" s="713"/>
      <c r="K6" s="713"/>
    </row>
    <row r="7" spans="1:12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2" ht="20.25" x14ac:dyDescent="0.25">
      <c r="D8" s="203" t="s">
        <v>0</v>
      </c>
      <c r="E8" s="268"/>
      <c r="F8" s="138"/>
      <c r="G8" s="205" t="s">
        <v>1</v>
      </c>
      <c r="H8" s="240"/>
      <c r="I8" s="32"/>
    </row>
    <row r="9" spans="1:12" x14ac:dyDescent="0.25">
      <c r="C9" s="712"/>
      <c r="D9" s="712"/>
      <c r="E9" s="206"/>
      <c r="F9" s="33"/>
      <c r="G9" s="34"/>
      <c r="H9" s="34"/>
    </row>
    <row r="10" spans="1:12" ht="20.25" x14ac:dyDescent="0.25">
      <c r="A10" s="738" t="s">
        <v>84</v>
      </c>
      <c r="B10" s="738"/>
      <c r="C10" s="675">
        <f>FŐLAP!C10</f>
        <v>0</v>
      </c>
      <c r="D10" s="676"/>
      <c r="E10" s="676"/>
      <c r="F10" s="676"/>
      <c r="G10" s="676"/>
      <c r="H10" s="676"/>
    </row>
    <row r="11" spans="1:12" ht="15.75" customHeight="1" x14ac:dyDescent="0.25">
      <c r="A11" s="738" t="s">
        <v>34</v>
      </c>
      <c r="B11" s="738"/>
      <c r="C11" s="683">
        <f>FŐLAP!C12</f>
        <v>0</v>
      </c>
      <c r="D11" s="684"/>
      <c r="E11" s="74"/>
    </row>
    <row r="12" spans="1:12" ht="15.75" customHeight="1" x14ac:dyDescent="0.25">
      <c r="A12" s="73"/>
      <c r="B12" s="72"/>
      <c r="C12" s="118"/>
      <c r="D12" s="118"/>
      <c r="E12" s="74"/>
    </row>
    <row r="13" spans="1:12" ht="20.25" x14ac:dyDescent="0.25">
      <c r="A13" s="426" t="s">
        <v>62</v>
      </c>
      <c r="B13" s="690"/>
      <c r="C13" s="691"/>
      <c r="D13" s="691"/>
      <c r="E13" s="692"/>
      <c r="F13" s="35"/>
      <c r="G13" s="422" t="s">
        <v>63</v>
      </c>
      <c r="H13" s="662"/>
      <c r="I13" s="662"/>
      <c r="J13" s="662"/>
      <c r="K13" s="662"/>
      <c r="L13" s="137"/>
    </row>
    <row r="14" spans="1:12" ht="20.25" x14ac:dyDescent="0.25">
      <c r="A14" s="426" t="s">
        <v>34</v>
      </c>
      <c r="B14" s="694"/>
      <c r="C14" s="695"/>
      <c r="D14" s="695"/>
      <c r="E14" s="696"/>
      <c r="F14" s="61"/>
      <c r="G14" s="422" t="s">
        <v>34</v>
      </c>
      <c r="H14" s="697"/>
      <c r="I14" s="697"/>
      <c r="J14" s="697"/>
      <c r="K14" s="697"/>
      <c r="L14" s="137"/>
    </row>
    <row r="15" spans="1:12" ht="20.25" x14ac:dyDescent="0.25">
      <c r="A15" s="423" t="s">
        <v>85</v>
      </c>
      <c r="B15" s="705"/>
      <c r="C15" s="706"/>
      <c r="D15" s="706"/>
      <c r="E15" s="707"/>
      <c r="F15" s="421"/>
      <c r="G15" s="422" t="s">
        <v>85</v>
      </c>
      <c r="H15" s="693"/>
      <c r="I15" s="693"/>
      <c r="J15" s="693"/>
      <c r="K15" s="693"/>
      <c r="L15" s="137"/>
    </row>
    <row r="16" spans="1:12" ht="20.25" x14ac:dyDescent="0.25">
      <c r="A16" s="426" t="s">
        <v>64</v>
      </c>
      <c r="B16" s="690"/>
      <c r="C16" s="691"/>
      <c r="D16" s="691"/>
      <c r="E16" s="692"/>
      <c r="F16" s="35"/>
      <c r="G16" s="422" t="s">
        <v>64</v>
      </c>
      <c r="H16" s="662"/>
      <c r="I16" s="662"/>
      <c r="J16" s="662"/>
      <c r="K16" s="662"/>
      <c r="L16" s="137"/>
    </row>
    <row r="17" spans="1:11" ht="20.25" x14ac:dyDescent="0.25">
      <c r="A17" s="426" t="s">
        <v>688</v>
      </c>
      <c r="B17" s="690"/>
      <c r="C17" s="691"/>
      <c r="D17" s="691"/>
      <c r="E17" s="692"/>
      <c r="F17" s="136"/>
      <c r="G17" s="426" t="s">
        <v>688</v>
      </c>
      <c r="H17" s="662"/>
      <c r="I17" s="662"/>
      <c r="J17" s="662"/>
      <c r="K17" s="662"/>
    </row>
    <row r="18" spans="1:11" ht="14.25" customHeight="1" thickBot="1" x14ac:dyDescent="0.3">
      <c r="A18" s="136"/>
      <c r="B18" s="136"/>
      <c r="C18" s="136"/>
      <c r="D18" s="136"/>
      <c r="E18" s="136"/>
      <c r="F18" s="136"/>
      <c r="G18" s="136"/>
      <c r="H18" s="136"/>
      <c r="I18" s="136"/>
      <c r="J18" s="136"/>
      <c r="K18" s="136"/>
    </row>
    <row r="19" spans="1:11" s="30" customFormat="1" ht="89.25" customHeight="1" thickBot="1" x14ac:dyDescent="0.3">
      <c r="A19" s="37" t="s">
        <v>40</v>
      </c>
      <c r="B19" s="37" t="s">
        <v>39</v>
      </c>
      <c r="C19" s="37" t="s">
        <v>37</v>
      </c>
      <c r="D19" s="37" t="s">
        <v>38</v>
      </c>
      <c r="E19" s="708" t="s">
        <v>678</v>
      </c>
      <c r="F19" s="709"/>
      <c r="G19" s="709"/>
      <c r="H19" s="37" t="s">
        <v>33</v>
      </c>
      <c r="I19" s="38" t="s">
        <v>48</v>
      </c>
      <c r="J19" s="37" t="s">
        <v>75</v>
      </c>
      <c r="K19" s="37" t="s">
        <v>677</v>
      </c>
    </row>
    <row r="20" spans="1:11" ht="18.75" customHeight="1" x14ac:dyDescent="0.25">
      <c r="A20" s="714" t="s">
        <v>10</v>
      </c>
      <c r="B20" s="717" t="s">
        <v>11</v>
      </c>
      <c r="C20" s="551" t="s">
        <v>528</v>
      </c>
      <c r="D20" s="9">
        <v>141014010</v>
      </c>
      <c r="E20" s="719"/>
      <c r="F20" s="720"/>
      <c r="G20" s="720"/>
      <c r="H20" s="262"/>
      <c r="I20" s="233" t="e">
        <f t="shared" ref="I20:I47" si="0">IF(J20&lt;0,0,1-(J20/H20))</f>
        <v>#DIV/0!</v>
      </c>
      <c r="J20" s="265"/>
      <c r="K20" s="265"/>
    </row>
    <row r="21" spans="1:11" ht="19.5" thickBot="1" x14ac:dyDescent="0.3">
      <c r="A21" s="715"/>
      <c r="B21" s="718"/>
      <c r="C21" s="542"/>
      <c r="D21" s="424">
        <v>241014010</v>
      </c>
      <c r="E21" s="702"/>
      <c r="F21" s="703"/>
      <c r="G21" s="704"/>
      <c r="H21" s="263"/>
      <c r="I21" s="235" t="e">
        <f t="shared" si="0"/>
        <v>#DIV/0!</v>
      </c>
      <c r="J21" s="266"/>
      <c r="K21" s="266"/>
    </row>
    <row r="22" spans="1:11" ht="18.75" x14ac:dyDescent="0.25">
      <c r="A22" s="715"/>
      <c r="B22" s="717" t="s">
        <v>6</v>
      </c>
      <c r="C22" s="542"/>
      <c r="D22" s="9">
        <v>141014020</v>
      </c>
      <c r="E22" s="700"/>
      <c r="F22" s="701"/>
      <c r="G22" s="721"/>
      <c r="H22" s="262"/>
      <c r="I22" s="234" t="e">
        <f t="shared" si="0"/>
        <v>#DIV/0!</v>
      </c>
      <c r="J22" s="265"/>
      <c r="K22" s="265"/>
    </row>
    <row r="23" spans="1:11" ht="19.5" thickBot="1" x14ac:dyDescent="0.3">
      <c r="A23" s="716"/>
      <c r="B23" s="718"/>
      <c r="C23" s="543"/>
      <c r="D23" s="424">
        <v>241014020</v>
      </c>
      <c r="E23" s="702"/>
      <c r="F23" s="703"/>
      <c r="G23" s="703"/>
      <c r="H23" s="263"/>
      <c r="I23" s="235" t="e">
        <f t="shared" si="0"/>
        <v>#DIV/0!</v>
      </c>
      <c r="J23" s="266"/>
      <c r="K23" s="266"/>
    </row>
    <row r="24" spans="1:11" ht="18.75" customHeight="1" x14ac:dyDescent="0.25">
      <c r="A24" s="724" t="s">
        <v>7</v>
      </c>
      <c r="B24" s="717" t="s">
        <v>8</v>
      </c>
      <c r="C24" s="551" t="s">
        <v>557</v>
      </c>
      <c r="D24" s="9" t="s">
        <v>451</v>
      </c>
      <c r="E24" s="700"/>
      <c r="F24" s="701"/>
      <c r="G24" s="701"/>
      <c r="H24" s="262"/>
      <c r="I24" s="234" t="e">
        <f t="shared" si="0"/>
        <v>#DIV/0!</v>
      </c>
      <c r="J24" s="265"/>
      <c r="K24" s="265"/>
    </row>
    <row r="25" spans="1:11" ht="19.5" thickBot="1" x14ac:dyDescent="0.3">
      <c r="A25" s="724"/>
      <c r="B25" s="718"/>
      <c r="C25" s="542"/>
      <c r="D25" s="424" t="s">
        <v>452</v>
      </c>
      <c r="E25" s="702"/>
      <c r="F25" s="703"/>
      <c r="G25" s="703"/>
      <c r="H25" s="263"/>
      <c r="I25" s="235" t="e">
        <f t="shared" si="0"/>
        <v>#DIV/0!</v>
      </c>
      <c r="J25" s="266"/>
      <c r="K25" s="266"/>
    </row>
    <row r="26" spans="1:11" ht="18.75" x14ac:dyDescent="0.25">
      <c r="A26" s="725"/>
      <c r="B26" s="717" t="s">
        <v>24</v>
      </c>
      <c r="C26" s="542"/>
      <c r="D26" s="119" t="s">
        <v>453</v>
      </c>
      <c r="E26" s="700"/>
      <c r="F26" s="701"/>
      <c r="G26" s="721"/>
      <c r="H26" s="262"/>
      <c r="I26" s="234" t="e">
        <f t="shared" si="0"/>
        <v>#DIV/0!</v>
      </c>
      <c r="J26" s="265"/>
      <c r="K26" s="265"/>
    </row>
    <row r="27" spans="1:11" ht="19.5" thickBot="1" x14ac:dyDescent="0.3">
      <c r="A27" s="725"/>
      <c r="B27" s="718"/>
      <c r="C27" s="542"/>
      <c r="D27" s="424" t="s">
        <v>454</v>
      </c>
      <c r="E27" s="702"/>
      <c r="F27" s="703"/>
      <c r="G27" s="704"/>
      <c r="H27" s="263"/>
      <c r="I27" s="235" t="e">
        <f t="shared" si="0"/>
        <v>#DIV/0!</v>
      </c>
      <c r="J27" s="266"/>
      <c r="K27" s="266"/>
    </row>
    <row r="28" spans="1:11" ht="18.75" x14ac:dyDescent="0.25">
      <c r="A28" s="725"/>
      <c r="B28" s="717" t="s">
        <v>9</v>
      </c>
      <c r="C28" s="542"/>
      <c r="D28" s="119" t="s">
        <v>455</v>
      </c>
      <c r="E28" s="700"/>
      <c r="F28" s="701"/>
      <c r="G28" s="721"/>
      <c r="H28" s="262"/>
      <c r="I28" s="234" t="e">
        <f t="shared" si="0"/>
        <v>#DIV/0!</v>
      </c>
      <c r="J28" s="265"/>
      <c r="K28" s="265"/>
    </row>
    <row r="29" spans="1:11" ht="19.5" thickBot="1" x14ac:dyDescent="0.3">
      <c r="A29" s="726"/>
      <c r="B29" s="718"/>
      <c r="C29" s="543"/>
      <c r="D29" s="424" t="s">
        <v>456</v>
      </c>
      <c r="E29" s="702"/>
      <c r="F29" s="703"/>
      <c r="G29" s="703"/>
      <c r="H29" s="263"/>
      <c r="I29" s="235" t="e">
        <f t="shared" si="0"/>
        <v>#DIV/0!</v>
      </c>
      <c r="J29" s="266"/>
      <c r="K29" s="266"/>
    </row>
    <row r="30" spans="1:11" ht="18.75" x14ac:dyDescent="0.25">
      <c r="A30" s="520" t="s">
        <v>12</v>
      </c>
      <c r="B30" s="698" t="s">
        <v>13</v>
      </c>
      <c r="C30" s="524" t="s">
        <v>14</v>
      </c>
      <c r="D30" s="9" t="s">
        <v>457</v>
      </c>
      <c r="E30" s="700"/>
      <c r="F30" s="701"/>
      <c r="G30" s="701"/>
      <c r="H30" s="262"/>
      <c r="I30" s="234" t="e">
        <f t="shared" si="0"/>
        <v>#DIV/0!</v>
      </c>
      <c r="J30" s="265"/>
      <c r="K30" s="265"/>
    </row>
    <row r="31" spans="1:11" ht="19.5" thickBot="1" x14ac:dyDescent="0.3">
      <c r="A31" s="521"/>
      <c r="B31" s="699"/>
      <c r="C31" s="525"/>
      <c r="D31" s="424" t="s">
        <v>458</v>
      </c>
      <c r="E31" s="702"/>
      <c r="F31" s="703"/>
      <c r="G31" s="704"/>
      <c r="H31" s="263"/>
      <c r="I31" s="235" t="e">
        <f t="shared" si="0"/>
        <v>#DIV/0!</v>
      </c>
      <c r="J31" s="266"/>
      <c r="K31" s="266"/>
    </row>
    <row r="32" spans="1:11" s="136" customFormat="1" ht="18.75" x14ac:dyDescent="0.25">
      <c r="A32" s="521"/>
      <c r="B32" s="698" t="s">
        <v>676</v>
      </c>
      <c r="C32" s="525"/>
      <c r="D32" s="281">
        <v>141017020</v>
      </c>
      <c r="E32" s="700"/>
      <c r="F32" s="701"/>
      <c r="G32" s="701"/>
      <c r="H32" s="262"/>
      <c r="I32" s="234" t="e">
        <f t="shared" si="0"/>
        <v>#DIV/0!</v>
      </c>
      <c r="J32" s="265"/>
      <c r="K32" s="265"/>
    </row>
    <row r="33" spans="1:19" s="136" customFormat="1" ht="19.5" thickBot="1" x14ac:dyDescent="0.3">
      <c r="A33" s="521"/>
      <c r="B33" s="699"/>
      <c r="C33" s="525"/>
      <c r="D33" s="281">
        <v>241017020</v>
      </c>
      <c r="E33" s="702"/>
      <c r="F33" s="703"/>
      <c r="G33" s="704"/>
      <c r="H33" s="263"/>
      <c r="I33" s="235" t="e">
        <f t="shared" si="0"/>
        <v>#DIV/0!</v>
      </c>
      <c r="J33" s="266"/>
      <c r="K33" s="266"/>
    </row>
    <row r="34" spans="1:19" ht="18.75" x14ac:dyDescent="0.25">
      <c r="A34" s="521"/>
      <c r="B34" s="698" t="s">
        <v>576</v>
      </c>
      <c r="C34" s="525"/>
      <c r="D34" s="278">
        <v>141007030</v>
      </c>
      <c r="E34" s="700"/>
      <c r="F34" s="701"/>
      <c r="G34" s="701"/>
      <c r="H34" s="262"/>
      <c r="I34" s="234" t="e">
        <f t="shared" si="0"/>
        <v>#DIV/0!</v>
      </c>
      <c r="J34" s="265"/>
      <c r="K34" s="265"/>
    </row>
    <row r="35" spans="1:19" ht="19.5" thickBot="1" x14ac:dyDescent="0.3">
      <c r="A35" s="522"/>
      <c r="B35" s="699"/>
      <c r="C35" s="526"/>
      <c r="D35" s="304">
        <v>241007030</v>
      </c>
      <c r="E35" s="702"/>
      <c r="F35" s="703"/>
      <c r="G35" s="704"/>
      <c r="H35" s="263"/>
      <c r="I35" s="235" t="e">
        <f t="shared" si="0"/>
        <v>#DIV/0!</v>
      </c>
      <c r="J35" s="266"/>
      <c r="K35" s="266"/>
    </row>
    <row r="36" spans="1:19" s="39" customFormat="1" ht="18.75" customHeight="1" x14ac:dyDescent="0.25">
      <c r="A36" s="715" t="s">
        <v>15</v>
      </c>
      <c r="B36" s="717" t="s">
        <v>16</v>
      </c>
      <c r="C36" s="524" t="s">
        <v>17</v>
      </c>
      <c r="D36" s="9" t="s">
        <v>459</v>
      </c>
      <c r="E36" s="700"/>
      <c r="F36" s="701"/>
      <c r="G36" s="701"/>
      <c r="H36" s="262"/>
      <c r="I36" s="234" t="e">
        <f t="shared" si="0"/>
        <v>#DIV/0!</v>
      </c>
      <c r="J36" s="265"/>
      <c r="K36" s="265"/>
      <c r="L36" s="29"/>
      <c r="M36" s="29"/>
      <c r="N36" s="29"/>
      <c r="O36" s="29"/>
      <c r="P36" s="29"/>
      <c r="Q36" s="29"/>
      <c r="R36" s="29"/>
      <c r="S36" s="29"/>
    </row>
    <row r="37" spans="1:19" s="39" customFormat="1" ht="19.5" thickBot="1" x14ac:dyDescent="0.3">
      <c r="A37" s="715"/>
      <c r="B37" s="718"/>
      <c r="C37" s="525"/>
      <c r="D37" s="424" t="s">
        <v>460</v>
      </c>
      <c r="E37" s="702"/>
      <c r="F37" s="703"/>
      <c r="G37" s="703"/>
      <c r="H37" s="263"/>
      <c r="I37" s="235" t="e">
        <f t="shared" si="0"/>
        <v>#DIV/0!</v>
      </c>
      <c r="J37" s="266"/>
      <c r="K37" s="266"/>
      <c r="L37" s="29"/>
      <c r="M37" s="29"/>
      <c r="N37" s="29"/>
      <c r="O37" s="29"/>
      <c r="P37" s="29"/>
      <c r="Q37" s="29"/>
      <c r="R37" s="29"/>
      <c r="S37" s="29"/>
    </row>
    <row r="38" spans="1:19" s="39" customFormat="1" ht="18.75" customHeight="1" x14ac:dyDescent="0.25">
      <c r="A38" s="715"/>
      <c r="B38" s="729" t="s">
        <v>41</v>
      </c>
      <c r="C38" s="525"/>
      <c r="D38" s="120" t="s">
        <v>461</v>
      </c>
      <c r="E38" s="700"/>
      <c r="F38" s="701"/>
      <c r="G38" s="721"/>
      <c r="H38" s="262"/>
      <c r="I38" s="234" t="e">
        <f t="shared" si="0"/>
        <v>#DIV/0!</v>
      </c>
      <c r="J38" s="265"/>
      <c r="K38" s="265"/>
      <c r="L38" s="29"/>
      <c r="M38" s="29"/>
      <c r="N38" s="29"/>
      <c r="O38" s="29"/>
      <c r="P38" s="29"/>
      <c r="Q38" s="29"/>
      <c r="R38" s="29"/>
      <c r="S38" s="29"/>
    </row>
    <row r="39" spans="1:19" s="31" customFormat="1" ht="19.5" thickBot="1" x14ac:dyDescent="0.3">
      <c r="A39" s="715"/>
      <c r="B39" s="730"/>
      <c r="C39" s="525"/>
      <c r="D39" s="424" t="s">
        <v>462</v>
      </c>
      <c r="E39" s="702"/>
      <c r="F39" s="703"/>
      <c r="G39" s="703"/>
      <c r="H39" s="263"/>
      <c r="I39" s="235" t="e">
        <f t="shared" si="0"/>
        <v>#DIV/0!</v>
      </c>
      <c r="J39" s="266"/>
      <c r="K39" s="266"/>
      <c r="L39" s="29"/>
      <c r="M39" s="29"/>
      <c r="N39" s="29"/>
      <c r="O39" s="29"/>
      <c r="P39" s="29"/>
      <c r="Q39" s="29"/>
      <c r="R39" s="29"/>
      <c r="S39" s="29"/>
    </row>
    <row r="40" spans="1:19" s="31" customFormat="1" ht="18.75" customHeight="1" x14ac:dyDescent="0.25">
      <c r="A40" s="715"/>
      <c r="B40" s="729" t="s">
        <v>42</v>
      </c>
      <c r="C40" s="525"/>
      <c r="D40" s="120" t="s">
        <v>463</v>
      </c>
      <c r="E40" s="719"/>
      <c r="F40" s="720"/>
      <c r="G40" s="737"/>
      <c r="H40" s="264"/>
      <c r="I40" s="236" t="e">
        <f t="shared" si="0"/>
        <v>#DIV/0!</v>
      </c>
      <c r="J40" s="267"/>
      <c r="K40" s="267"/>
      <c r="L40" s="29"/>
      <c r="M40" s="29"/>
      <c r="N40" s="29"/>
      <c r="O40" s="29"/>
      <c r="P40" s="29"/>
      <c r="Q40" s="29"/>
      <c r="R40" s="29"/>
      <c r="S40" s="29"/>
    </row>
    <row r="41" spans="1:19" s="31" customFormat="1" ht="19.5" thickBot="1" x14ac:dyDescent="0.3">
      <c r="A41" s="716"/>
      <c r="B41" s="730"/>
      <c r="C41" s="526"/>
      <c r="D41" s="424" t="s">
        <v>464</v>
      </c>
      <c r="E41" s="702"/>
      <c r="F41" s="703"/>
      <c r="G41" s="703"/>
      <c r="H41" s="263"/>
      <c r="I41" s="235" t="e">
        <f t="shared" si="0"/>
        <v>#DIV/0!</v>
      </c>
      <c r="J41" s="266"/>
      <c r="K41" s="266"/>
      <c r="L41" s="29"/>
      <c r="M41" s="29"/>
      <c r="N41" s="29"/>
      <c r="O41" s="29"/>
      <c r="P41" s="29"/>
      <c r="Q41" s="29"/>
      <c r="R41" s="29"/>
      <c r="S41" s="29"/>
    </row>
    <row r="42" spans="1:19" ht="18.75" x14ac:dyDescent="0.25">
      <c r="A42" s="736" t="s">
        <v>3</v>
      </c>
      <c r="B42" s="717" t="s">
        <v>4</v>
      </c>
      <c r="C42" s="551" t="s">
        <v>558</v>
      </c>
      <c r="D42" s="425" t="s">
        <v>465</v>
      </c>
      <c r="E42" s="719"/>
      <c r="F42" s="720"/>
      <c r="G42" s="720"/>
      <c r="H42" s="264"/>
      <c r="I42" s="236" t="e">
        <f t="shared" si="0"/>
        <v>#DIV/0!</v>
      </c>
      <c r="J42" s="267"/>
      <c r="K42" s="267"/>
    </row>
    <row r="43" spans="1:19" ht="19.5" thickBot="1" x14ac:dyDescent="0.3">
      <c r="A43" s="724"/>
      <c r="B43" s="718"/>
      <c r="C43" s="542"/>
      <c r="D43" s="424" t="s">
        <v>466</v>
      </c>
      <c r="E43" s="702"/>
      <c r="F43" s="703"/>
      <c r="G43" s="703"/>
      <c r="H43" s="263"/>
      <c r="I43" s="235" t="e">
        <f t="shared" si="0"/>
        <v>#DIV/0!</v>
      </c>
      <c r="J43" s="266"/>
      <c r="K43" s="266"/>
    </row>
    <row r="44" spans="1:19" ht="18.75" x14ac:dyDescent="0.25">
      <c r="A44" s="725"/>
      <c r="B44" s="717" t="s">
        <v>5</v>
      </c>
      <c r="C44" s="542"/>
      <c r="D44" s="120" t="s">
        <v>467</v>
      </c>
      <c r="E44" s="719"/>
      <c r="F44" s="720"/>
      <c r="G44" s="737"/>
      <c r="H44" s="264"/>
      <c r="I44" s="236" t="e">
        <f t="shared" si="0"/>
        <v>#DIV/0!</v>
      </c>
      <c r="J44" s="267"/>
      <c r="K44" s="267"/>
    </row>
    <row r="45" spans="1:19" ht="19.5" thickBot="1" x14ac:dyDescent="0.3">
      <c r="A45" s="725"/>
      <c r="B45" s="718"/>
      <c r="C45" s="542"/>
      <c r="D45" s="424" t="s">
        <v>468</v>
      </c>
      <c r="E45" s="702"/>
      <c r="F45" s="703"/>
      <c r="G45" s="704"/>
      <c r="H45" s="263"/>
      <c r="I45" s="235" t="e">
        <f t="shared" si="0"/>
        <v>#DIV/0!</v>
      </c>
      <c r="J45" s="266"/>
      <c r="K45" s="266"/>
    </row>
    <row r="46" spans="1:19" ht="23.25" customHeight="1" x14ac:dyDescent="0.25">
      <c r="A46" s="725"/>
      <c r="B46" s="717" t="s">
        <v>6</v>
      </c>
      <c r="C46" s="542"/>
      <c r="D46" s="120" t="s">
        <v>469</v>
      </c>
      <c r="E46" s="700"/>
      <c r="F46" s="701"/>
      <c r="G46" s="721"/>
      <c r="H46" s="262"/>
      <c r="I46" s="234" t="e">
        <f t="shared" si="0"/>
        <v>#DIV/0!</v>
      </c>
      <c r="J46" s="265"/>
      <c r="K46" s="265"/>
    </row>
    <row r="47" spans="1:19" ht="19.5" thickBot="1" x14ac:dyDescent="0.3">
      <c r="A47" s="726"/>
      <c r="B47" s="718"/>
      <c r="C47" s="543"/>
      <c r="D47" s="424" t="s">
        <v>470</v>
      </c>
      <c r="E47" s="702"/>
      <c r="F47" s="703"/>
      <c r="G47" s="703"/>
      <c r="H47" s="262"/>
      <c r="I47" s="233" t="e">
        <f t="shared" si="0"/>
        <v>#DIV/0!</v>
      </c>
      <c r="J47" s="265"/>
      <c r="K47" s="265"/>
    </row>
    <row r="48" spans="1:19" ht="19.5" thickBot="1" x14ac:dyDescent="0.3">
      <c r="A48" s="734" t="s">
        <v>66</v>
      </c>
      <c r="B48" s="735"/>
      <c r="C48" s="735"/>
      <c r="D48" s="735"/>
      <c r="E48" s="735"/>
      <c r="F48" s="735"/>
      <c r="G48" s="735"/>
      <c r="H48" s="51">
        <f>SUM(H20:H47)</f>
        <v>0</v>
      </c>
      <c r="I48" s="52"/>
      <c r="J48" s="51">
        <f>SUM(J20:J47)</f>
        <v>0</v>
      </c>
      <c r="K48" s="51">
        <f>SUM(K20:K47)</f>
        <v>0</v>
      </c>
      <c r="L48" s="2"/>
      <c r="M48" s="2"/>
      <c r="N48" s="540"/>
      <c r="O48" s="540"/>
    </row>
    <row r="49" spans="1:15" ht="18.75" customHeight="1" x14ac:dyDescent="0.25">
      <c r="A49" s="136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2"/>
      <c r="M49" s="2"/>
      <c r="N49" s="113"/>
      <c r="O49" s="113"/>
    </row>
    <row r="50" spans="1:15" ht="18.75" customHeight="1" x14ac:dyDescent="0.3">
      <c r="A50" s="53" t="s">
        <v>81</v>
      </c>
      <c r="B50" s="731"/>
      <c r="C50" s="731"/>
      <c r="D50" s="4"/>
      <c r="E50" s="4"/>
      <c r="F50" s="4"/>
      <c r="G50" s="4"/>
      <c r="H50" s="411"/>
      <c r="I50" s="2"/>
      <c r="J50" s="2"/>
      <c r="K50" s="2"/>
      <c r="L50" s="2"/>
      <c r="M50" s="2"/>
      <c r="N50" s="113"/>
      <c r="O50" s="113"/>
    </row>
    <row r="51" spans="1:15" ht="18.75" customHeight="1" x14ac:dyDescent="0.25">
      <c r="A51" s="53"/>
      <c r="B51" s="122"/>
      <c r="C51" s="411"/>
      <c r="D51" s="411"/>
      <c r="E51" s="4"/>
      <c r="F51" s="4"/>
      <c r="G51" s="4"/>
      <c r="H51" s="411"/>
      <c r="I51" s="2"/>
      <c r="J51" s="2"/>
      <c r="K51" s="2"/>
    </row>
    <row r="52" spans="1:15" x14ac:dyDescent="0.25">
      <c r="A52" s="4"/>
      <c r="B52" s="4"/>
      <c r="C52" s="411"/>
      <c r="D52" s="411"/>
      <c r="E52" s="4"/>
      <c r="F52" s="4"/>
      <c r="G52" s="4"/>
      <c r="H52" s="411"/>
      <c r="I52" s="2"/>
      <c r="J52" s="2"/>
      <c r="K52" s="2"/>
    </row>
    <row r="53" spans="1:15" ht="8.25" customHeight="1" x14ac:dyDescent="0.25">
      <c r="A53" s="136"/>
      <c r="B53" s="140"/>
      <c r="C53" s="140"/>
      <c r="D53" s="140"/>
      <c r="E53" s="136"/>
      <c r="F53" s="136"/>
      <c r="G53" s="136"/>
      <c r="H53" s="140"/>
      <c r="I53" s="140"/>
      <c r="J53" s="137"/>
      <c r="K53" s="136"/>
    </row>
    <row r="54" spans="1:15" ht="15.75" customHeight="1" x14ac:dyDescent="0.25">
      <c r="A54" s="137"/>
      <c r="B54" s="727" t="s">
        <v>78</v>
      </c>
      <c r="C54" s="727"/>
      <c r="D54" s="727"/>
      <c r="E54" s="142"/>
      <c r="F54" s="142"/>
      <c r="G54" s="142"/>
      <c r="H54" s="728" t="s">
        <v>79</v>
      </c>
      <c r="I54" s="728"/>
      <c r="J54" s="142"/>
      <c r="K54" s="136"/>
    </row>
    <row r="55" spans="1:15" s="136" customFormat="1" ht="15.75" customHeight="1" x14ac:dyDescent="0.25">
      <c r="A55" s="137"/>
      <c r="E55" s="142"/>
      <c r="F55" s="142"/>
      <c r="G55" s="142"/>
      <c r="H55" s="133"/>
      <c r="I55" s="133"/>
      <c r="J55" s="133"/>
    </row>
    <row r="56" spans="1:15" s="136" customFormat="1" ht="15.75" customHeight="1" x14ac:dyDescent="0.25">
      <c r="A56" s="137"/>
      <c r="B56" s="732" t="s">
        <v>61</v>
      </c>
      <c r="C56" s="732"/>
      <c r="D56" s="732"/>
      <c r="E56" s="137"/>
      <c r="F56" s="137"/>
      <c r="G56" s="137"/>
      <c r="H56" s="732" t="s">
        <v>61</v>
      </c>
      <c r="I56" s="732"/>
      <c r="J56" s="142"/>
    </row>
    <row r="57" spans="1:15" s="136" customFormat="1" ht="15.75" customHeight="1" x14ac:dyDescent="0.25">
      <c r="A57" s="733"/>
      <c r="B57" s="733"/>
      <c r="C57" s="733"/>
      <c r="D57" s="733"/>
      <c r="E57" s="421"/>
      <c r="F57" s="421"/>
      <c r="G57" s="733"/>
      <c r="H57" s="733"/>
      <c r="I57" s="733"/>
      <c r="J57" s="733"/>
    </row>
    <row r="58" spans="1:15" s="136" customFormat="1" ht="15.75" customHeight="1" x14ac:dyDescent="0.25">
      <c r="A58" s="421"/>
      <c r="B58" s="421"/>
      <c r="C58" s="421"/>
      <c r="D58" s="421"/>
      <c r="E58" s="421"/>
      <c r="F58" s="421"/>
      <c r="G58" s="421"/>
      <c r="H58" s="421"/>
      <c r="I58" s="421"/>
      <c r="J58" s="421"/>
    </row>
    <row r="59" spans="1:15" s="136" customFormat="1" ht="15.75" customHeight="1" x14ac:dyDescent="0.25">
      <c r="A59" s="421"/>
      <c r="B59" s="421"/>
      <c r="C59" s="421"/>
      <c r="D59" s="421"/>
      <c r="E59" s="421"/>
      <c r="F59" s="421"/>
      <c r="G59" s="421"/>
      <c r="H59" s="421"/>
      <c r="I59" s="421"/>
      <c r="J59" s="421"/>
    </row>
    <row r="60" spans="1:15" x14ac:dyDescent="0.25">
      <c r="A60" s="421"/>
      <c r="B60" s="421"/>
      <c r="C60" s="421"/>
      <c r="D60" s="421"/>
      <c r="E60" s="421"/>
      <c r="F60" s="421"/>
      <c r="G60" s="421"/>
      <c r="H60" s="421"/>
      <c r="I60" s="421"/>
      <c r="J60" s="421"/>
      <c r="K60" s="136"/>
    </row>
    <row r="61" spans="1:15" x14ac:dyDescent="0.25">
      <c r="A61" s="137"/>
      <c r="B61" s="137"/>
      <c r="C61" s="137"/>
      <c r="D61" s="137"/>
      <c r="E61" s="137"/>
      <c r="F61" s="137"/>
      <c r="G61" s="137"/>
      <c r="H61" s="313"/>
      <c r="I61" s="313"/>
      <c r="J61" s="314"/>
      <c r="K61" s="136"/>
    </row>
    <row r="62" spans="1:15" x14ac:dyDescent="0.25">
      <c r="A62" s="137" t="s">
        <v>689</v>
      </c>
      <c r="B62" s="137"/>
      <c r="C62" s="137"/>
      <c r="D62" s="137"/>
      <c r="E62" s="137"/>
      <c r="F62" s="137"/>
      <c r="G62" s="137"/>
      <c r="H62" s="211"/>
      <c r="I62" s="211" t="s">
        <v>563</v>
      </c>
      <c r="J62" s="209"/>
      <c r="K62" s="136"/>
    </row>
    <row r="63" spans="1:15" x14ac:dyDescent="0.25">
      <c r="A63" s="137"/>
      <c r="B63" s="137"/>
      <c r="C63" s="137"/>
      <c r="D63" s="137"/>
      <c r="E63" s="137"/>
      <c r="F63" s="137"/>
      <c r="G63" s="137"/>
      <c r="H63" s="211"/>
      <c r="I63" s="315" t="s">
        <v>564</v>
      </c>
      <c r="J63" s="209"/>
      <c r="K63" s="136"/>
    </row>
    <row r="64" spans="1:15" ht="18.75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</row>
    <row r="65" spans="1:1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</row>
    <row r="66" spans="1:11" ht="18.75" customHeigh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</row>
  </sheetData>
  <sheetProtection password="9D8B" sheet="1" objects="1" scenarios="1" selectLockedCells="1"/>
  <mergeCells count="81">
    <mergeCell ref="A57:D57"/>
    <mergeCell ref="G57:H57"/>
    <mergeCell ref="I57:J57"/>
    <mergeCell ref="N48:O48"/>
    <mergeCell ref="B38:B39"/>
    <mergeCell ref="B40:B41"/>
    <mergeCell ref="B42:B43"/>
    <mergeCell ref="B44:B45"/>
    <mergeCell ref="C36:C41"/>
    <mergeCell ref="E36:G36"/>
    <mergeCell ref="E37:G37"/>
    <mergeCell ref="E38:G38"/>
    <mergeCell ref="B36:B37"/>
    <mergeCell ref="E39:G39"/>
    <mergeCell ref="E40:G40"/>
    <mergeCell ref="E41:G41"/>
    <mergeCell ref="A24:A29"/>
    <mergeCell ref="B24:B25"/>
    <mergeCell ref="C24:C29"/>
    <mergeCell ref="B26:B27"/>
    <mergeCell ref="B28:B29"/>
    <mergeCell ref="H15:K15"/>
    <mergeCell ref="H16:K16"/>
    <mergeCell ref="A20:A23"/>
    <mergeCell ref="B20:B21"/>
    <mergeCell ref="C20:C23"/>
    <mergeCell ref="B22:B23"/>
    <mergeCell ref="B17:E17"/>
    <mergeCell ref="E23:G23"/>
    <mergeCell ref="E28:G28"/>
    <mergeCell ref="E29:G29"/>
    <mergeCell ref="A2:K2"/>
    <mergeCell ref="J4:K4"/>
    <mergeCell ref="A6:K6"/>
    <mergeCell ref="C9:D9"/>
    <mergeCell ref="A10:B10"/>
    <mergeCell ref="C10:H10"/>
    <mergeCell ref="A11:B11"/>
    <mergeCell ref="C11:D11"/>
    <mergeCell ref="B13:E13"/>
    <mergeCell ref="B14:E14"/>
    <mergeCell ref="H13:K13"/>
    <mergeCell ref="H14:K14"/>
    <mergeCell ref="B15:E15"/>
    <mergeCell ref="B16:E16"/>
    <mergeCell ref="E24:G24"/>
    <mergeCell ref="E25:G25"/>
    <mergeCell ref="E26:G26"/>
    <mergeCell ref="E27:G27"/>
    <mergeCell ref="H17:K17"/>
    <mergeCell ref="E19:G19"/>
    <mergeCell ref="E20:G20"/>
    <mergeCell ref="E21:G21"/>
    <mergeCell ref="E22:G22"/>
    <mergeCell ref="A30:A35"/>
    <mergeCell ref="C30:C35"/>
    <mergeCell ref="E30:G30"/>
    <mergeCell ref="E31:G31"/>
    <mergeCell ref="E32:G32"/>
    <mergeCell ref="E33:G33"/>
    <mergeCell ref="E34:G34"/>
    <mergeCell ref="E35:G35"/>
    <mergeCell ref="B34:B35"/>
    <mergeCell ref="B32:B33"/>
    <mergeCell ref="B30:B31"/>
    <mergeCell ref="A36:A41"/>
    <mergeCell ref="A48:G48"/>
    <mergeCell ref="B50:C50"/>
    <mergeCell ref="H54:I54"/>
    <mergeCell ref="B56:D56"/>
    <mergeCell ref="H56:I56"/>
    <mergeCell ref="B54:D54"/>
    <mergeCell ref="A42:A47"/>
    <mergeCell ref="C42:C47"/>
    <mergeCell ref="E42:G42"/>
    <mergeCell ref="E43:G43"/>
    <mergeCell ref="E44:G44"/>
    <mergeCell ref="E45:G45"/>
    <mergeCell ref="B46:B47"/>
    <mergeCell ref="E46:G46"/>
    <mergeCell ref="E47:G47"/>
  </mergeCells>
  <conditionalFormatting sqref="O11:O42">
    <cfRule type="cellIs" dxfId="20" priority="28" operator="lessThan">
      <formula>0</formula>
    </cfRule>
    <cfRule type="cellIs" dxfId="19" priority="29" operator="lessThan">
      <formula>0</formula>
    </cfRule>
    <cfRule type="containsErrors" dxfId="18" priority="30">
      <formula>ISERROR(O11)</formula>
    </cfRule>
  </conditionalFormatting>
  <conditionalFormatting sqref="I21:I31 I36:I47">
    <cfRule type="cellIs" dxfId="17" priority="10" operator="lessThan">
      <formula>0</formula>
    </cfRule>
    <cfRule type="cellIs" dxfId="16" priority="11" operator="lessThan">
      <formula>0</formula>
    </cfRule>
    <cfRule type="containsErrors" dxfId="15" priority="12">
      <formula>ISERROR(I21)</formula>
    </cfRule>
  </conditionalFormatting>
  <conditionalFormatting sqref="I32:I33">
    <cfRule type="cellIs" dxfId="14" priority="1" operator="lessThan">
      <formula>0</formula>
    </cfRule>
    <cfRule type="cellIs" dxfId="13" priority="2" operator="lessThan">
      <formula>0</formula>
    </cfRule>
    <cfRule type="containsErrors" dxfId="12" priority="3">
      <formula>ISERROR(I32)</formula>
    </cfRule>
  </conditionalFormatting>
  <conditionalFormatting sqref="I20">
    <cfRule type="cellIs" dxfId="11" priority="7" operator="lessThan">
      <formula>0</formula>
    </cfRule>
    <cfRule type="cellIs" dxfId="10" priority="8" operator="lessThan">
      <formula>0</formula>
    </cfRule>
    <cfRule type="containsErrors" dxfId="9" priority="9">
      <formula>ISERROR(I20)</formula>
    </cfRule>
  </conditionalFormatting>
  <conditionalFormatting sqref="I34:I35">
    <cfRule type="cellIs" dxfId="8" priority="4" operator="lessThan">
      <formula>0</formula>
    </cfRule>
    <cfRule type="cellIs" dxfId="7" priority="5" operator="lessThan">
      <formula>0</formula>
    </cfRule>
    <cfRule type="containsErrors" dxfId="6" priority="6">
      <formula>ISERROR(I34)</formula>
    </cfRule>
  </conditionalFormatting>
  <dataValidations count="9">
    <dataValidation type="list" allowBlank="1" showErrorMessage="1" errorTitle="Tájékoztatás" error="Csak hiánypótlás esetén töltendő ki!" sqref="J4">
      <formula1>"Kifizetési kérelem, Hiánypótlás"</formula1>
    </dataValidation>
    <dataValidation type="textLength" allowBlank="1" showInputMessage="1" showErrorMessage="1" errorTitle="Tájékoztatás" error="A cellába pontosan 11 számot kell írni,valamint 0-val nem kezdődhet az adószám." sqref="B14:E14 H14">
      <formula1>11</formula1>
      <formula2>11</formula2>
    </dataValidation>
    <dataValidation type="decimal" allowBlank="1" showInputMessage="1" showErrorMessage="1" error="A maximális érték 1% és 100% között kell, hogy legyen._x000a__x000a_Kattintson a Mégse gombra és adja meg a helyes értéket._x000a_" sqref="I20:I47">
      <formula1>0.01</formula1>
      <formula2>1</formula2>
    </dataValidation>
    <dataValidation type="list" allowBlank="1" showInputMessage="1" showErrorMessage="1" sqref="H8">
      <formula1>"1.,2.,3.,4.,5.,6.,7.,8.,9.,10.,11.,12."</formula1>
    </dataValidation>
    <dataValidation type="list" allowBlank="1" showInputMessage="1" showErrorMessage="1" sqref="E8">
      <formula1>"2013.,2014."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50:C50">
      <formula1>40909</formula1>
      <formula2>42004</formula2>
    </dataValidation>
    <dataValidation type="whole" operator="greaterThan" allowBlank="1" showErrorMessage="1" errorTitle="Tájékoztatás" error="A beírt számértéknek nagyobbnak kell lennie, mint 0 és nem lehet kisebb a nettó értéknél._x000a__x000a_Kattintson a Mégse gombra és adja meg a helyes értéket._x000a__x000a_" sqref="H20:H47">
      <formula1>0</formula1>
    </dataValidation>
    <dataValidation type="whole" allowBlank="1" showErrorMessage="1" errorTitle="Tájékoztatás" error="A nettó átadott mennyiség nem lehet nagyobb a bruttó átadott mennyiségnél. Valamit csak egész szám írható a cellábai._x000a__x000a_Kattintson a Mégse gombra és adja meg a helyes értéket._x000a_" sqref="K20:K47">
      <formula1>0</formula1>
      <formula2>H20</formula2>
    </dataValidation>
    <dataValidation type="whole" allowBlank="1" showErrorMessage="1" errorTitle="Tájékoztatás" error="A nettó átadott mennyiség nem lehet nagyobb a bruttó átadott mennyiségnél. Valamit csak egész szám írható a cellábai._x000a__x000a_Kattintson a Mégse gombra és adja meg a helyes értéket._x000a_" sqref="J20:J47">
      <formula1>0</formula1>
      <formula2>H20</formula2>
    </dataValidation>
  </dataValidations>
  <printOptions horizontalCentered="1"/>
  <pageMargins left="0.25" right="0.25" top="0.75" bottom="0.75" header="0.3" footer="0.3"/>
  <pageSetup paperSize="9" scale="49" fitToWidth="0" fitToHeight="0" orientation="portrait" r:id="rId1"/>
  <rowBreaks count="1" manualBreakCount="1">
    <brk id="64" max="2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" enableFormatConditionsCalculation="0">
    <tabColor theme="1" tint="4.9989318521683403E-2"/>
    <pageSetUpPr fitToPage="1"/>
  </sheetPr>
  <dimension ref="A1:G81"/>
  <sheetViews>
    <sheetView showGridLines="0" tabSelected="1" view="pageBreakPreview" zoomScale="61" zoomScaleNormal="85" zoomScaleSheetLayoutView="61" zoomScalePageLayoutView="60" workbookViewId="0">
      <selection activeCell="C56" sqref="C56:D56"/>
    </sheetView>
  </sheetViews>
  <sheetFormatPr defaultColWidth="8.85546875" defaultRowHeight="15.75" x14ac:dyDescent="0.25"/>
  <cols>
    <col min="1" max="1" width="25" style="2" customWidth="1"/>
    <col min="2" max="2" width="26" style="2" customWidth="1"/>
    <col min="3" max="3" width="19.85546875" style="2" customWidth="1"/>
    <col min="4" max="4" width="17" style="2" customWidth="1"/>
    <col min="5" max="5" width="20.140625" style="2" customWidth="1"/>
    <col min="6" max="6" width="23.5703125" style="472" customWidth="1"/>
    <col min="7" max="7" width="18.42578125" style="2" bestFit="1" customWidth="1"/>
    <col min="8" max="8" width="8.85546875" style="2" customWidth="1"/>
    <col min="9" max="16384" width="8.85546875" style="2"/>
  </cols>
  <sheetData>
    <row r="1" spans="1:7" x14ac:dyDescent="0.25">
      <c r="A1" s="2" t="s">
        <v>697</v>
      </c>
    </row>
    <row r="2" spans="1:7" ht="15.75" customHeight="1" x14ac:dyDescent="0.25">
      <c r="C2" s="393"/>
      <c r="D2" s="393"/>
      <c r="E2" s="393"/>
      <c r="F2" s="557" t="s">
        <v>119</v>
      </c>
      <c r="G2" s="558"/>
    </row>
    <row r="3" spans="1:7" ht="23.25" customHeight="1" x14ac:dyDescent="0.25">
      <c r="A3" s="4"/>
      <c r="B3" s="392"/>
      <c r="C3" s="393"/>
      <c r="D3" s="393"/>
      <c r="E3" s="470"/>
      <c r="F3" s="53" t="s">
        <v>538</v>
      </c>
      <c r="G3" s="312"/>
    </row>
    <row r="4" spans="1:7" ht="22.5" x14ac:dyDescent="0.25">
      <c r="A4" s="559" t="s">
        <v>23</v>
      </c>
      <c r="B4" s="559"/>
      <c r="C4" s="559"/>
      <c r="D4" s="559"/>
      <c r="E4" s="559"/>
      <c r="F4" s="559"/>
      <c r="G4" s="559"/>
    </row>
    <row r="5" spans="1:7" ht="18.75" customHeight="1" x14ac:dyDescent="0.25">
      <c r="A5" s="560" t="s">
        <v>529</v>
      </c>
      <c r="B5" s="561"/>
      <c r="C5" s="561"/>
      <c r="D5" s="561"/>
      <c r="E5" s="561"/>
      <c r="F5" s="561"/>
      <c r="G5" s="561"/>
    </row>
    <row r="6" spans="1:7" ht="22.5" customHeight="1" x14ac:dyDescent="0.25">
      <c r="A6" s="561"/>
      <c r="B6" s="561"/>
      <c r="C6" s="561"/>
      <c r="D6" s="561"/>
      <c r="E6" s="561"/>
      <c r="F6" s="561"/>
      <c r="G6" s="561"/>
    </row>
    <row r="7" spans="1:7" ht="7.5" customHeight="1" x14ac:dyDescent="0.25">
      <c r="A7" s="6"/>
      <c r="B7" s="6"/>
      <c r="C7" s="6"/>
      <c r="D7" s="6"/>
      <c r="E7" s="6"/>
      <c r="F7" s="473"/>
      <c r="G7" s="6"/>
    </row>
    <row r="8" spans="1:7" x14ac:dyDescent="0.25">
      <c r="A8" s="4"/>
      <c r="B8" s="5" t="s">
        <v>0</v>
      </c>
      <c r="C8" s="240"/>
      <c r="D8" s="7" t="s">
        <v>1</v>
      </c>
      <c r="E8" s="240"/>
      <c r="F8" s="474"/>
    </row>
    <row r="9" spans="1:7" ht="12.75" customHeight="1" x14ac:dyDescent="0.25">
      <c r="A9" s="4"/>
      <c r="B9" s="562"/>
      <c r="C9" s="562"/>
      <c r="D9" s="562"/>
      <c r="E9" s="4"/>
      <c r="F9" s="474"/>
      <c r="G9" s="4"/>
    </row>
    <row r="10" spans="1:7" x14ac:dyDescent="0.25">
      <c r="A10" s="544" t="s">
        <v>84</v>
      </c>
      <c r="B10" s="544"/>
      <c r="C10" s="563"/>
      <c r="D10" s="563"/>
      <c r="E10" s="563"/>
      <c r="F10" s="563"/>
      <c r="G10" s="68"/>
    </row>
    <row r="11" spans="1:7" ht="9" customHeight="1" x14ac:dyDescent="0.25">
      <c r="A11" s="8"/>
      <c r="B11" s="8"/>
      <c r="C11" s="8"/>
      <c r="D11" s="8"/>
      <c r="E11" s="8"/>
      <c r="F11" s="475"/>
      <c r="G11" s="68"/>
    </row>
    <row r="12" spans="1:7" x14ac:dyDescent="0.25">
      <c r="A12" s="544" t="s">
        <v>34</v>
      </c>
      <c r="B12" s="544"/>
      <c r="C12" s="564"/>
      <c r="D12" s="564"/>
      <c r="E12" s="564"/>
      <c r="F12" s="564"/>
    </row>
    <row r="13" spans="1:7" ht="7.5" customHeight="1" x14ac:dyDescent="0.25">
      <c r="A13" s="3"/>
      <c r="B13" s="3"/>
      <c r="C13" s="3"/>
      <c r="D13" s="3"/>
      <c r="E13" s="3"/>
      <c r="F13" s="476"/>
      <c r="G13" s="3"/>
    </row>
    <row r="14" spans="1:7" ht="16.5" thickBot="1" x14ac:dyDescent="0.3">
      <c r="A14" s="545" t="s">
        <v>2</v>
      </c>
      <c r="B14" s="545"/>
      <c r="C14" s="545"/>
      <c r="D14" s="545"/>
      <c r="E14" s="545"/>
      <c r="F14" s="545"/>
      <c r="G14" s="545"/>
    </row>
    <row r="15" spans="1:7" ht="48" thickBot="1" x14ac:dyDescent="0.3">
      <c r="A15" s="12" t="s">
        <v>40</v>
      </c>
      <c r="B15" s="13" t="s">
        <v>39</v>
      </c>
      <c r="C15" s="401" t="s">
        <v>37</v>
      </c>
      <c r="D15" s="13" t="s">
        <v>38</v>
      </c>
      <c r="E15" s="13" t="s">
        <v>20</v>
      </c>
      <c r="F15" s="13" t="s">
        <v>36</v>
      </c>
      <c r="G15" s="14" t="s">
        <v>35</v>
      </c>
    </row>
    <row r="16" spans="1:7" ht="15.75" customHeight="1" x14ac:dyDescent="0.25">
      <c r="A16" s="520" t="s">
        <v>10</v>
      </c>
      <c r="B16" s="550" t="s">
        <v>11</v>
      </c>
      <c r="C16" s="551" t="s">
        <v>528</v>
      </c>
      <c r="D16" s="400">
        <v>141014010</v>
      </c>
      <c r="E16" s="351">
        <f>'PAPÍR (hullám)'!M314</f>
        <v>0</v>
      </c>
      <c r="F16" s="477">
        <v>19</v>
      </c>
      <c r="G16" s="352">
        <f t="shared" ref="G16:G43" si="0">F16*E16</f>
        <v>0</v>
      </c>
    </row>
    <row r="17" spans="1:7" ht="16.5" customHeight="1" thickBot="1" x14ac:dyDescent="0.3">
      <c r="A17" s="521"/>
      <c r="B17" s="519"/>
      <c r="C17" s="542"/>
      <c r="D17" s="304">
        <v>241014010</v>
      </c>
      <c r="E17" s="160">
        <f>'PAPÍR (hullám)'!M315</f>
        <v>0</v>
      </c>
      <c r="F17" s="478">
        <v>19</v>
      </c>
      <c r="G17" s="157">
        <f t="shared" si="0"/>
        <v>0</v>
      </c>
    </row>
    <row r="18" spans="1:7" ht="16.5" customHeight="1" x14ac:dyDescent="0.25">
      <c r="A18" s="521"/>
      <c r="B18" s="518" t="s">
        <v>6</v>
      </c>
      <c r="C18" s="399" t="s">
        <v>659</v>
      </c>
      <c r="D18" s="348">
        <v>141014020</v>
      </c>
      <c r="E18" s="163">
        <f>'PAPÍR (vegyes)'!O314</f>
        <v>0</v>
      </c>
      <c r="F18" s="479">
        <v>19</v>
      </c>
      <c r="G18" s="158">
        <f t="shared" si="0"/>
        <v>0</v>
      </c>
    </row>
    <row r="19" spans="1:7" ht="16.5" thickBot="1" x14ac:dyDescent="0.3">
      <c r="A19" s="522"/>
      <c r="B19" s="519"/>
      <c r="C19" s="402">
        <f>'PAPÍR (vegyes)'!M316</f>
        <v>0</v>
      </c>
      <c r="D19" s="279">
        <v>241014020</v>
      </c>
      <c r="E19" s="162">
        <f>'PAPÍR (vegyes)'!O315</f>
        <v>0</v>
      </c>
      <c r="F19" s="480">
        <v>19</v>
      </c>
      <c r="G19" s="157">
        <f t="shared" si="0"/>
        <v>0</v>
      </c>
    </row>
    <row r="20" spans="1:7" x14ac:dyDescent="0.25">
      <c r="A20" s="546" t="s">
        <v>7</v>
      </c>
      <c r="B20" s="513" t="s">
        <v>8</v>
      </c>
      <c r="C20" s="542" t="s">
        <v>535</v>
      </c>
      <c r="D20" s="278" t="s">
        <v>451</v>
      </c>
      <c r="E20" s="159">
        <f>'MŰANYAG (PET)'!M314</f>
        <v>0</v>
      </c>
      <c r="F20" s="481">
        <v>80</v>
      </c>
      <c r="G20" s="158">
        <f t="shared" si="0"/>
        <v>0</v>
      </c>
    </row>
    <row r="21" spans="1:7" ht="16.5" thickBot="1" x14ac:dyDescent="0.3">
      <c r="A21" s="547"/>
      <c r="B21" s="514"/>
      <c r="C21" s="542"/>
      <c r="D21" s="279" t="s">
        <v>452</v>
      </c>
      <c r="E21" s="160">
        <f>'MŰANYAG (PET)'!M315</f>
        <v>0</v>
      </c>
      <c r="F21" s="478">
        <v>80</v>
      </c>
      <c r="G21" s="157">
        <f t="shared" si="0"/>
        <v>0</v>
      </c>
    </row>
    <row r="22" spans="1:7" x14ac:dyDescent="0.25">
      <c r="A22" s="548"/>
      <c r="B22" s="513" t="s">
        <v>24</v>
      </c>
      <c r="C22" s="542"/>
      <c r="D22" s="281" t="s">
        <v>453</v>
      </c>
      <c r="E22" s="161">
        <f>'MŰANYAG (PP+HDPE)'!M314</f>
        <v>0</v>
      </c>
      <c r="F22" s="482">
        <v>55</v>
      </c>
      <c r="G22" s="158">
        <f t="shared" si="0"/>
        <v>0</v>
      </c>
    </row>
    <row r="23" spans="1:7" ht="16.5" thickBot="1" x14ac:dyDescent="0.3">
      <c r="A23" s="548"/>
      <c r="B23" s="514"/>
      <c r="C23" s="542"/>
      <c r="D23" s="279" t="s">
        <v>454</v>
      </c>
      <c r="E23" s="162">
        <f>'MŰANYAG (PP+HDPE)'!M315</f>
        <v>0</v>
      </c>
      <c r="F23" s="480">
        <v>55</v>
      </c>
      <c r="G23" s="157">
        <f t="shared" si="0"/>
        <v>0</v>
      </c>
    </row>
    <row r="24" spans="1:7" x14ac:dyDescent="0.25">
      <c r="A24" s="548"/>
      <c r="B24" s="513" t="s">
        <v>9</v>
      </c>
      <c r="C24" s="542"/>
      <c r="D24" s="281" t="s">
        <v>455</v>
      </c>
      <c r="E24" s="161">
        <f>'MŰANYAG (egyéb)'!M314</f>
        <v>0</v>
      </c>
      <c r="F24" s="482">
        <v>20</v>
      </c>
      <c r="G24" s="158">
        <f t="shared" si="0"/>
        <v>0</v>
      </c>
    </row>
    <row r="25" spans="1:7" ht="16.5" thickBot="1" x14ac:dyDescent="0.3">
      <c r="A25" s="549"/>
      <c r="B25" s="514"/>
      <c r="C25" s="543"/>
      <c r="D25" s="279" t="s">
        <v>456</v>
      </c>
      <c r="E25" s="160">
        <f>'MŰANYAG (egyéb)'!M315</f>
        <v>0</v>
      </c>
      <c r="F25" s="478">
        <v>20</v>
      </c>
      <c r="G25" s="157">
        <f t="shared" si="0"/>
        <v>0</v>
      </c>
    </row>
    <row r="26" spans="1:7" x14ac:dyDescent="0.25">
      <c r="A26" s="520" t="s">
        <v>12</v>
      </c>
      <c r="B26" s="513" t="s">
        <v>13</v>
      </c>
      <c r="C26" s="524" t="s">
        <v>14</v>
      </c>
      <c r="D26" s="278" t="s">
        <v>457</v>
      </c>
      <c r="E26" s="159">
        <f>'FÉM (alumínium)'!M314</f>
        <v>0</v>
      </c>
      <c r="F26" s="481">
        <v>38</v>
      </c>
      <c r="G26" s="158">
        <f t="shared" si="0"/>
        <v>0</v>
      </c>
    </row>
    <row r="27" spans="1:7" ht="16.5" thickBot="1" x14ac:dyDescent="0.3">
      <c r="A27" s="521"/>
      <c r="B27" s="514"/>
      <c r="C27" s="525"/>
      <c r="D27" s="279" t="s">
        <v>458</v>
      </c>
      <c r="E27" s="160">
        <f>'FÉM (alumínium)'!M315</f>
        <v>0</v>
      </c>
      <c r="F27" s="478">
        <v>38</v>
      </c>
      <c r="G27" s="157">
        <f t="shared" si="0"/>
        <v>0</v>
      </c>
    </row>
    <row r="28" spans="1:7" x14ac:dyDescent="0.25">
      <c r="A28" s="521"/>
      <c r="B28" s="513" t="s">
        <v>660</v>
      </c>
      <c r="C28" s="525"/>
      <c r="D28" s="350">
        <v>141017020</v>
      </c>
      <c r="E28" s="159">
        <f>'FÉM (vas)'!M314</f>
        <v>0</v>
      </c>
      <c r="F28" s="481">
        <v>10</v>
      </c>
      <c r="G28" s="158">
        <f t="shared" ref="G28:G29" si="1">F28*E28</f>
        <v>0</v>
      </c>
    </row>
    <row r="29" spans="1:7" ht="16.5" thickBot="1" x14ac:dyDescent="0.3">
      <c r="A29" s="521"/>
      <c r="B29" s="514"/>
      <c r="C29" s="525"/>
      <c r="D29" s="280">
        <v>241017020</v>
      </c>
      <c r="E29" s="160">
        <f>'FÉM (vas)'!M315</f>
        <v>0</v>
      </c>
      <c r="F29" s="478">
        <v>10</v>
      </c>
      <c r="G29" s="157">
        <f t="shared" si="1"/>
        <v>0</v>
      </c>
    </row>
    <row r="30" spans="1:7" x14ac:dyDescent="0.25">
      <c r="A30" s="521"/>
      <c r="B30" s="513" t="s">
        <v>576</v>
      </c>
      <c r="C30" s="525"/>
      <c r="D30" s="350">
        <v>141007030</v>
      </c>
      <c r="E30" s="351">
        <f>'TSZH uv.FÉM (vas)'!N314</f>
        <v>0</v>
      </c>
      <c r="F30" s="477">
        <v>8</v>
      </c>
      <c r="G30" s="352">
        <f t="shared" ref="G30" si="2">F30*E30</f>
        <v>0</v>
      </c>
    </row>
    <row r="31" spans="1:7" ht="16.5" thickBot="1" x14ac:dyDescent="0.3">
      <c r="A31" s="522"/>
      <c r="B31" s="514"/>
      <c r="C31" s="526"/>
      <c r="D31" s="353">
        <v>241007030</v>
      </c>
      <c r="E31" s="160">
        <f>'TSZH uv.FÉM (vas)'!N315</f>
        <v>0</v>
      </c>
      <c r="F31" s="478">
        <v>8</v>
      </c>
      <c r="G31" s="354">
        <f t="shared" ref="G31" si="3">F31*E31</f>
        <v>0</v>
      </c>
    </row>
    <row r="32" spans="1:7" x14ac:dyDescent="0.25">
      <c r="A32" s="520" t="s">
        <v>15</v>
      </c>
      <c r="B32" s="513" t="s">
        <v>16</v>
      </c>
      <c r="C32" s="524" t="s">
        <v>17</v>
      </c>
      <c r="D32" s="348" t="s">
        <v>459</v>
      </c>
      <c r="E32" s="349">
        <f>'TÁRSÍTOTT (italkarton)'!M314</f>
        <v>0</v>
      </c>
      <c r="F32" s="483">
        <v>60</v>
      </c>
      <c r="G32" s="158">
        <f t="shared" si="0"/>
        <v>0</v>
      </c>
    </row>
    <row r="33" spans="1:7" ht="16.5" thickBot="1" x14ac:dyDescent="0.3">
      <c r="A33" s="521"/>
      <c r="B33" s="514"/>
      <c r="C33" s="525"/>
      <c r="D33" s="279" t="s">
        <v>460</v>
      </c>
      <c r="E33" s="160">
        <f>'TÁRSÍTOTT (italkarton)'!M315</f>
        <v>0</v>
      </c>
      <c r="F33" s="478">
        <v>60</v>
      </c>
      <c r="G33" s="157">
        <f t="shared" si="0"/>
        <v>0</v>
      </c>
    </row>
    <row r="34" spans="1:7" x14ac:dyDescent="0.25">
      <c r="A34" s="521"/>
      <c r="B34" s="513" t="s">
        <v>41</v>
      </c>
      <c r="C34" s="525"/>
      <c r="D34" s="280" t="s">
        <v>461</v>
      </c>
      <c r="E34" s="163">
        <f>'TÁRSÍTOTT (egyéb papír)'!M314</f>
        <v>0</v>
      </c>
      <c r="F34" s="479">
        <v>60</v>
      </c>
      <c r="G34" s="158">
        <f t="shared" si="0"/>
        <v>0</v>
      </c>
    </row>
    <row r="35" spans="1:7" ht="16.5" thickBot="1" x14ac:dyDescent="0.3">
      <c r="A35" s="521"/>
      <c r="B35" s="514"/>
      <c r="C35" s="525"/>
      <c r="D35" s="279" t="s">
        <v>462</v>
      </c>
      <c r="E35" s="160">
        <f>'TÁRSÍTOTT (egyéb papír)'!M315</f>
        <v>0</v>
      </c>
      <c r="F35" s="478">
        <v>60</v>
      </c>
      <c r="G35" s="157">
        <f t="shared" si="0"/>
        <v>0</v>
      </c>
    </row>
    <row r="36" spans="1:7" x14ac:dyDescent="0.25">
      <c r="A36" s="521"/>
      <c r="B36" s="513" t="s">
        <v>42</v>
      </c>
      <c r="C36" s="525"/>
      <c r="D36" s="280" t="s">
        <v>463</v>
      </c>
      <c r="E36" s="163">
        <f>'TÁRSÍTOTT (egyéb műanyag)'!M314</f>
        <v>0</v>
      </c>
      <c r="F36" s="479">
        <v>60</v>
      </c>
      <c r="G36" s="158">
        <f t="shared" si="0"/>
        <v>0</v>
      </c>
    </row>
    <row r="37" spans="1:7" ht="16.5" thickBot="1" x14ac:dyDescent="0.3">
      <c r="A37" s="522"/>
      <c r="B37" s="514"/>
      <c r="C37" s="526"/>
      <c r="D37" s="279" t="s">
        <v>464</v>
      </c>
      <c r="E37" s="160">
        <f>'TÁRSÍTOTT (egyéb műanyag)'!M315</f>
        <v>0</v>
      </c>
      <c r="F37" s="478">
        <v>60</v>
      </c>
      <c r="G37" s="157">
        <f t="shared" si="0"/>
        <v>0</v>
      </c>
    </row>
    <row r="38" spans="1:7" x14ac:dyDescent="0.25">
      <c r="A38" s="546" t="s">
        <v>3</v>
      </c>
      <c r="B38" s="513" t="s">
        <v>4</v>
      </c>
      <c r="C38" s="551" t="s">
        <v>536</v>
      </c>
      <c r="D38" s="278" t="s">
        <v>465</v>
      </c>
      <c r="E38" s="159">
        <f>'ÜVEG (fehér)'!M314</f>
        <v>0</v>
      </c>
      <c r="F38" s="481">
        <v>31</v>
      </c>
      <c r="G38" s="158">
        <f t="shared" si="0"/>
        <v>0</v>
      </c>
    </row>
    <row r="39" spans="1:7" ht="16.5" thickBot="1" x14ac:dyDescent="0.3">
      <c r="A39" s="547"/>
      <c r="B39" s="514"/>
      <c r="C39" s="542"/>
      <c r="D39" s="279" t="s">
        <v>466</v>
      </c>
      <c r="E39" s="160">
        <f>'ÜVEG (fehér)'!M315</f>
        <v>0</v>
      </c>
      <c r="F39" s="478">
        <v>31</v>
      </c>
      <c r="G39" s="157">
        <f t="shared" si="0"/>
        <v>0</v>
      </c>
    </row>
    <row r="40" spans="1:7" x14ac:dyDescent="0.25">
      <c r="A40" s="548"/>
      <c r="B40" s="513" t="s">
        <v>5</v>
      </c>
      <c r="C40" s="542"/>
      <c r="D40" s="280" t="s">
        <v>467</v>
      </c>
      <c r="E40" s="163">
        <f>'ÜVEG (színes)'!M314</f>
        <v>0</v>
      </c>
      <c r="F40" s="479">
        <v>31</v>
      </c>
      <c r="G40" s="158">
        <f t="shared" si="0"/>
        <v>0</v>
      </c>
    </row>
    <row r="41" spans="1:7" ht="16.5" thickBot="1" x14ac:dyDescent="0.3">
      <c r="A41" s="548"/>
      <c r="B41" s="514"/>
      <c r="C41" s="542"/>
      <c r="D41" s="279" t="s">
        <v>468</v>
      </c>
      <c r="E41" s="160">
        <f>'ÜVEG (színes)'!M315</f>
        <v>0</v>
      </c>
      <c r="F41" s="478">
        <v>31</v>
      </c>
      <c r="G41" s="157">
        <f t="shared" si="0"/>
        <v>0</v>
      </c>
    </row>
    <row r="42" spans="1:7" x14ac:dyDescent="0.25">
      <c r="A42" s="548"/>
      <c r="B42" s="513" t="s">
        <v>6</v>
      </c>
      <c r="C42" s="542"/>
      <c r="D42" s="280" t="s">
        <v>469</v>
      </c>
      <c r="E42" s="163">
        <f>'ÜVEG (vegyes)'!M314</f>
        <v>0</v>
      </c>
      <c r="F42" s="479">
        <v>27</v>
      </c>
      <c r="G42" s="158">
        <f t="shared" si="0"/>
        <v>0</v>
      </c>
    </row>
    <row r="43" spans="1:7" ht="16.5" thickBot="1" x14ac:dyDescent="0.3">
      <c r="A43" s="549"/>
      <c r="B43" s="514"/>
      <c r="C43" s="543"/>
      <c r="D43" s="279" t="s">
        <v>470</v>
      </c>
      <c r="E43" s="160">
        <f>'ÜVEG (vegyes)'!M315</f>
        <v>0</v>
      </c>
      <c r="F43" s="478">
        <v>27</v>
      </c>
      <c r="G43" s="157">
        <f t="shared" si="0"/>
        <v>0</v>
      </c>
    </row>
    <row r="44" spans="1:7" ht="24" customHeight="1" thickBot="1" x14ac:dyDescent="0.3">
      <c r="A44" s="15"/>
      <c r="B44" s="16"/>
      <c r="C44" s="16"/>
      <c r="D44" s="19" t="s">
        <v>18</v>
      </c>
      <c r="E44" s="46">
        <f>SUM(E16:E43)</f>
        <v>0</v>
      </c>
      <c r="F44" s="484"/>
      <c r="G44" s="49">
        <f>SUM(G16:G43)</f>
        <v>0</v>
      </c>
    </row>
    <row r="45" spans="1:7" ht="8.25" customHeight="1" x14ac:dyDescent="0.25">
      <c r="A45" s="3"/>
      <c r="B45" s="3"/>
      <c r="C45" s="3"/>
      <c r="D45" s="3"/>
      <c r="E45" s="3"/>
      <c r="F45" s="476"/>
      <c r="G45" s="3"/>
    </row>
    <row r="46" spans="1:7" hidden="1" x14ac:dyDescent="0.25">
      <c r="A46" s="10"/>
      <c r="B46" s="10"/>
      <c r="C46" s="10"/>
      <c r="D46" s="10"/>
      <c r="E46" s="10"/>
      <c r="F46" s="474"/>
      <c r="G46" s="4"/>
    </row>
    <row r="47" spans="1:7" ht="16.5" thickBot="1" x14ac:dyDescent="0.3">
      <c r="A47" s="552" t="s">
        <v>662</v>
      </c>
      <c r="B47" s="553"/>
      <c r="C47" s="553"/>
      <c r="D47" s="553"/>
      <c r="E47" s="553"/>
      <c r="F47" s="553"/>
      <c r="G47" s="554"/>
    </row>
    <row r="48" spans="1:7" s="403" customFormat="1" ht="46.5" customHeight="1" thickBot="1" x14ac:dyDescent="0.3">
      <c r="A48" s="405" t="s">
        <v>663</v>
      </c>
      <c r="B48" s="406" t="s">
        <v>664</v>
      </c>
      <c r="C48" s="555" t="s">
        <v>665</v>
      </c>
      <c r="D48" s="556"/>
      <c r="E48" s="407" t="s">
        <v>666</v>
      </c>
      <c r="F48" s="408" t="s">
        <v>667</v>
      </c>
      <c r="G48" s="409" t="s">
        <v>668</v>
      </c>
    </row>
    <row r="49" spans="1:7" s="403" customFormat="1" ht="21.75" customHeight="1" x14ac:dyDescent="0.25">
      <c r="A49" s="527" t="s">
        <v>10</v>
      </c>
      <c r="B49" s="539" t="s">
        <v>11</v>
      </c>
      <c r="C49" s="516">
        <v>0</v>
      </c>
      <c r="D49" s="516"/>
      <c r="E49" s="456">
        <v>0</v>
      </c>
      <c r="F49" s="485">
        <f>E16+E17</f>
        <v>0</v>
      </c>
      <c r="G49" s="404">
        <f>C49-E49-F49</f>
        <v>0</v>
      </c>
    </row>
    <row r="50" spans="1:7" s="403" customFormat="1" ht="25.5" customHeight="1" thickBot="1" x14ac:dyDescent="0.3">
      <c r="A50" s="528"/>
      <c r="B50" s="537"/>
      <c r="C50" s="517">
        <v>1</v>
      </c>
      <c r="D50" s="517"/>
      <c r="E50" s="429" t="e">
        <f>E49/C49</f>
        <v>#DIV/0!</v>
      </c>
      <c r="F50" s="471" t="e">
        <f>IF((F49/C49)&lt;=9.1666%,F49/C49,"TÚL TELJ.figyelem az idő-szaki időarányost ne lépje túl!")</f>
        <v>#DIV/0!</v>
      </c>
      <c r="G50" s="430" t="e">
        <f>G49/C49</f>
        <v>#DIV/0!</v>
      </c>
    </row>
    <row r="51" spans="1:7" s="403" customFormat="1" ht="25.5" customHeight="1" x14ac:dyDescent="0.25">
      <c r="A51" s="528"/>
      <c r="B51" s="509" t="s">
        <v>6</v>
      </c>
      <c r="C51" s="458" t="s">
        <v>698</v>
      </c>
      <c r="D51" s="457">
        <v>0</v>
      </c>
      <c r="E51" s="459"/>
      <c r="F51" s="486"/>
      <c r="G51" s="460"/>
    </row>
    <row r="52" spans="1:7" s="403" customFormat="1" ht="21.75" customHeight="1" x14ac:dyDescent="0.25">
      <c r="A52" s="528"/>
      <c r="B52" s="515"/>
      <c r="C52" s="453" t="s">
        <v>699</v>
      </c>
      <c r="D52" s="455">
        <f>D51*0.39</f>
        <v>0</v>
      </c>
      <c r="E52" s="454">
        <v>0</v>
      </c>
      <c r="F52" s="487">
        <f>E18+E19</f>
        <v>0</v>
      </c>
      <c r="G52" s="461">
        <f>D52-E52-F52</f>
        <v>0</v>
      </c>
    </row>
    <row r="53" spans="1:7" s="403" customFormat="1" ht="25.5" customHeight="1" thickBot="1" x14ac:dyDescent="0.3">
      <c r="A53" s="529"/>
      <c r="B53" s="510"/>
      <c r="C53" s="517">
        <v>1</v>
      </c>
      <c r="D53" s="517"/>
      <c r="E53" s="429" t="e">
        <f>E52/D52</f>
        <v>#DIV/0!</v>
      </c>
      <c r="F53" s="471" t="e">
        <f>IF((F52/D52)&lt;=9.1666%,F52/D52,"TÚL TELJ.figyelem az idő-szaki időarányost ne lépje túl!")</f>
        <v>#DIV/0!</v>
      </c>
      <c r="G53" s="430" t="e">
        <f>G52/D52</f>
        <v>#DIV/0!</v>
      </c>
    </row>
    <row r="54" spans="1:7" s="403" customFormat="1" ht="21" customHeight="1" x14ac:dyDescent="0.25">
      <c r="A54" s="530" t="s">
        <v>7</v>
      </c>
      <c r="B54" s="534" t="s">
        <v>8</v>
      </c>
      <c r="C54" s="516">
        <v>0</v>
      </c>
      <c r="D54" s="516"/>
      <c r="E54" s="456">
        <v>0</v>
      </c>
      <c r="F54" s="485">
        <f>E20+E21</f>
        <v>0</v>
      </c>
      <c r="G54" s="404">
        <f>C54-E54-F54</f>
        <v>0</v>
      </c>
    </row>
    <row r="55" spans="1:7" s="403" customFormat="1" ht="25.5" customHeight="1" thickBot="1" x14ac:dyDescent="0.3">
      <c r="A55" s="531"/>
      <c r="B55" s="535"/>
      <c r="C55" s="517">
        <v>1</v>
      </c>
      <c r="D55" s="517"/>
      <c r="E55" s="429" t="e">
        <f>E54/C54</f>
        <v>#DIV/0!</v>
      </c>
      <c r="F55" s="471" t="e">
        <f>IF((F54/C54)&lt;=9.1666%,F54/C54,"TÚL TELJ.figyelem az idő-szaki időarányost ne lépje túl!")</f>
        <v>#DIV/0!</v>
      </c>
      <c r="G55" s="430" t="e">
        <f>G54/C54</f>
        <v>#DIV/0!</v>
      </c>
    </row>
    <row r="56" spans="1:7" ht="21" customHeight="1" x14ac:dyDescent="0.25">
      <c r="A56" s="532"/>
      <c r="B56" s="509" t="s">
        <v>24</v>
      </c>
      <c r="C56" s="516">
        <v>0</v>
      </c>
      <c r="D56" s="516"/>
      <c r="E56" s="456">
        <v>0</v>
      </c>
      <c r="F56" s="485">
        <f>E22+E23</f>
        <v>0</v>
      </c>
      <c r="G56" s="404">
        <f>C56-E56-F56</f>
        <v>0</v>
      </c>
    </row>
    <row r="57" spans="1:7" ht="25.5" customHeight="1" thickBot="1" x14ac:dyDescent="0.3">
      <c r="A57" s="532"/>
      <c r="B57" s="510"/>
      <c r="C57" s="512">
        <v>1</v>
      </c>
      <c r="D57" s="512"/>
      <c r="E57" s="427" t="e">
        <f>E56/C56</f>
        <v>#DIV/0!</v>
      </c>
      <c r="F57" s="471" t="e">
        <f>IF((F56/C56)&lt;=9.1666%,F56/C56,"TÚL TELJ.figyelem az idő-szaki időarányost ne lépje túl!")</f>
        <v>#DIV/0!</v>
      </c>
      <c r="G57" s="428" t="e">
        <f>G56/C56</f>
        <v>#DIV/0!</v>
      </c>
    </row>
    <row r="58" spans="1:7" ht="21" customHeight="1" x14ac:dyDescent="0.25">
      <c r="A58" s="532"/>
      <c r="B58" s="509" t="s">
        <v>9</v>
      </c>
      <c r="C58" s="516">
        <v>0</v>
      </c>
      <c r="D58" s="516"/>
      <c r="E58" s="456">
        <v>0</v>
      </c>
      <c r="F58" s="485">
        <f>E24+E25</f>
        <v>0</v>
      </c>
      <c r="G58" s="404">
        <f>C58-E58-F58</f>
        <v>0</v>
      </c>
    </row>
    <row r="59" spans="1:7" ht="25.5" customHeight="1" thickBot="1" x14ac:dyDescent="0.3">
      <c r="A59" s="533"/>
      <c r="B59" s="510"/>
      <c r="C59" s="512">
        <v>1</v>
      </c>
      <c r="D59" s="512"/>
      <c r="E59" s="427" t="e">
        <f>E58/C58</f>
        <v>#DIV/0!</v>
      </c>
      <c r="F59" s="471" t="e">
        <f>IF((F58/C58)&lt;=9.1666%,F58/C58,"TÚL TELJ.figyelem az idő-szaki időarányost ne lépje túl!")</f>
        <v>#DIV/0!</v>
      </c>
      <c r="G59" s="428" t="e">
        <f>G58/C58</f>
        <v>#DIV/0!</v>
      </c>
    </row>
    <row r="60" spans="1:7" ht="21" customHeight="1" x14ac:dyDescent="0.25">
      <c r="A60" s="527" t="s">
        <v>12</v>
      </c>
      <c r="B60" s="509" t="s">
        <v>13</v>
      </c>
      <c r="C60" s="516">
        <v>0</v>
      </c>
      <c r="D60" s="516"/>
      <c r="E60" s="456">
        <v>0</v>
      </c>
      <c r="F60" s="485">
        <f>E26+E27</f>
        <v>0</v>
      </c>
      <c r="G60" s="404">
        <f>C60-E60-F60</f>
        <v>0</v>
      </c>
    </row>
    <row r="61" spans="1:7" ht="25.5" customHeight="1" thickBot="1" x14ac:dyDescent="0.3">
      <c r="A61" s="528"/>
      <c r="B61" s="510"/>
      <c r="C61" s="517">
        <v>1</v>
      </c>
      <c r="D61" s="517"/>
      <c r="E61" s="429" t="e">
        <f>E60/C60</f>
        <v>#DIV/0!</v>
      </c>
      <c r="F61" s="471" t="e">
        <f>IF((F60/C60)&lt;=9.1666%,F60/C60,"TÚL TELJ.figyelem az idő-szaki időarányost ne lépje túl!")</f>
        <v>#DIV/0!</v>
      </c>
      <c r="G61" s="430" t="e">
        <f>G60/C60</f>
        <v>#DIV/0!</v>
      </c>
    </row>
    <row r="62" spans="1:7" ht="21" customHeight="1" x14ac:dyDescent="0.25">
      <c r="A62" s="528"/>
      <c r="B62" s="509" t="s">
        <v>660</v>
      </c>
      <c r="C62" s="516">
        <v>0</v>
      </c>
      <c r="D62" s="516"/>
      <c r="E62" s="462">
        <v>0</v>
      </c>
      <c r="F62" s="485">
        <f>E28+E29</f>
        <v>0</v>
      </c>
      <c r="G62" s="404">
        <f>C62-E62-F62</f>
        <v>0</v>
      </c>
    </row>
    <row r="63" spans="1:7" ht="25.5" customHeight="1" thickBot="1" x14ac:dyDescent="0.3">
      <c r="A63" s="528"/>
      <c r="B63" s="510"/>
      <c r="C63" s="517">
        <v>1</v>
      </c>
      <c r="D63" s="517"/>
      <c r="E63" s="429" t="e">
        <f>E62/C62</f>
        <v>#DIV/0!</v>
      </c>
      <c r="F63" s="471" t="e">
        <f>IF((F62/C62)&lt;=9.1666%,F62/C62,"TÚL TELJ.figyelem az idő-szaki időarányost ne lépje túl!")</f>
        <v>#DIV/0!</v>
      </c>
      <c r="G63" s="430" t="e">
        <f>G62/C62</f>
        <v>#DIV/0!</v>
      </c>
    </row>
    <row r="64" spans="1:7" ht="21" customHeight="1" x14ac:dyDescent="0.25">
      <c r="A64" s="528"/>
      <c r="B64" s="513" t="s">
        <v>576</v>
      </c>
      <c r="C64" s="511">
        <v>0</v>
      </c>
      <c r="D64" s="511"/>
      <c r="E64" s="464">
        <v>0</v>
      </c>
      <c r="F64" s="488">
        <f>E30+E31</f>
        <v>0</v>
      </c>
      <c r="G64" s="465">
        <f>C64-E64-F64</f>
        <v>0</v>
      </c>
    </row>
    <row r="65" spans="1:7" ht="25.5" customHeight="1" thickBot="1" x14ac:dyDescent="0.3">
      <c r="A65" s="528"/>
      <c r="B65" s="514"/>
      <c r="C65" s="512">
        <v>1</v>
      </c>
      <c r="D65" s="512"/>
      <c r="E65" s="427" t="e">
        <f>E64/C64</f>
        <v>#DIV/0!</v>
      </c>
      <c r="F65" s="471" t="e">
        <f>IF((F64/C64)&lt;=9.1666%,F64/C64,"TÚL TELJ.figyelem az idő-szaki időarányost ne lépje túl!")</f>
        <v>#DIV/0!</v>
      </c>
      <c r="G65" s="428" t="e">
        <f>G64/C64</f>
        <v>#DIV/0!</v>
      </c>
    </row>
    <row r="66" spans="1:7" ht="21" customHeight="1" x14ac:dyDescent="0.25">
      <c r="A66" s="527" t="s">
        <v>15</v>
      </c>
      <c r="B66" s="536" t="s">
        <v>16</v>
      </c>
      <c r="C66" s="516">
        <v>0</v>
      </c>
      <c r="D66" s="516"/>
      <c r="E66" s="456">
        <v>0</v>
      </c>
      <c r="F66" s="485">
        <f>+E32+E33+E34+E35+E36+E37</f>
        <v>0</v>
      </c>
      <c r="G66" s="404">
        <f>C66-E66-F66</f>
        <v>0</v>
      </c>
    </row>
    <row r="67" spans="1:7" ht="25.5" customHeight="1" thickBot="1" x14ac:dyDescent="0.3">
      <c r="A67" s="529"/>
      <c r="B67" s="537"/>
      <c r="C67" s="517">
        <v>1</v>
      </c>
      <c r="D67" s="517"/>
      <c r="E67" s="429" t="e">
        <f>E66/C66</f>
        <v>#DIV/0!</v>
      </c>
      <c r="F67" s="471" t="e">
        <f>IF((F66/C66)&lt;=9.1666%,F66/C66,"TÚL TELJ.figyelem az idő-szaki időarányost ne lépje túl!")</f>
        <v>#DIV/0!</v>
      </c>
      <c r="G67" s="430" t="e">
        <f>G66/C66</f>
        <v>#DIV/0!</v>
      </c>
    </row>
    <row r="68" spans="1:7" ht="21" customHeight="1" x14ac:dyDescent="0.25">
      <c r="A68" s="530" t="s">
        <v>3</v>
      </c>
      <c r="B68" s="534" t="s">
        <v>4</v>
      </c>
      <c r="C68" s="516">
        <v>0</v>
      </c>
      <c r="D68" s="516"/>
      <c r="E68" s="456">
        <v>0</v>
      </c>
      <c r="F68" s="485">
        <f>E38+E39</f>
        <v>0</v>
      </c>
      <c r="G68" s="404">
        <f>C68-E68-F68</f>
        <v>0</v>
      </c>
    </row>
    <row r="69" spans="1:7" ht="25.5" customHeight="1" thickBot="1" x14ac:dyDescent="0.3">
      <c r="A69" s="531"/>
      <c r="B69" s="535"/>
      <c r="C69" s="512">
        <v>1</v>
      </c>
      <c r="D69" s="512"/>
      <c r="E69" s="427" t="e">
        <f>E68/C68</f>
        <v>#DIV/0!</v>
      </c>
      <c r="F69" s="471" t="e">
        <f>IF((F68/C68)&lt;=9.1666%,F68/C68,"TÚL TELJ.figyelem az idő-szaki időarányost ne lépje túl!")</f>
        <v>#DIV/0!</v>
      </c>
      <c r="G69" s="428" t="e">
        <f>G68/C68</f>
        <v>#DIV/0!</v>
      </c>
    </row>
    <row r="70" spans="1:7" ht="21" customHeight="1" x14ac:dyDescent="0.25">
      <c r="A70" s="532"/>
      <c r="B70" s="534" t="s">
        <v>5</v>
      </c>
      <c r="C70" s="516">
        <v>0</v>
      </c>
      <c r="D70" s="516"/>
      <c r="E70" s="456">
        <v>0</v>
      </c>
      <c r="F70" s="485">
        <f>E40+E41</f>
        <v>0</v>
      </c>
      <c r="G70" s="404">
        <f>C70-E70-F70</f>
        <v>0</v>
      </c>
    </row>
    <row r="71" spans="1:7" ht="25.5" customHeight="1" thickBot="1" x14ac:dyDescent="0.3">
      <c r="A71" s="532"/>
      <c r="B71" s="535"/>
      <c r="C71" s="512">
        <v>1</v>
      </c>
      <c r="D71" s="512"/>
      <c r="E71" s="427" t="e">
        <f>E70/C70</f>
        <v>#DIV/0!</v>
      </c>
      <c r="F71" s="471" t="e">
        <f>IF((F70/C70)&lt;=9.1666%,F70/C70,"TÚL TELJ.figyelem az idő-szaki időarányost ne lépje túl!")</f>
        <v>#DIV/0!</v>
      </c>
      <c r="G71" s="428" t="e">
        <f>G70/C70</f>
        <v>#DIV/0!</v>
      </c>
    </row>
    <row r="72" spans="1:7" ht="21" customHeight="1" x14ac:dyDescent="0.25">
      <c r="A72" s="532"/>
      <c r="B72" s="534" t="s">
        <v>6</v>
      </c>
      <c r="C72" s="516">
        <v>0</v>
      </c>
      <c r="D72" s="516"/>
      <c r="E72" s="456">
        <v>0</v>
      </c>
      <c r="F72" s="485">
        <f>E42+E43</f>
        <v>0</v>
      </c>
      <c r="G72" s="404">
        <f>C72-E72-F72</f>
        <v>0</v>
      </c>
    </row>
    <row r="73" spans="1:7" ht="25.5" customHeight="1" thickBot="1" x14ac:dyDescent="0.3">
      <c r="A73" s="533"/>
      <c r="B73" s="535"/>
      <c r="C73" s="517">
        <v>1</v>
      </c>
      <c r="D73" s="517"/>
      <c r="E73" s="429" t="e">
        <f>E72/C72</f>
        <v>#DIV/0!</v>
      </c>
      <c r="F73" s="471" t="e">
        <f>IF((F72/C72)&lt;=9.1666%,F72/C72,"TÚL TELJ.figyelem az idő-szaki időarányost ne lépje túl!")</f>
        <v>#DIV/0!</v>
      </c>
      <c r="G73" s="430" t="e">
        <f>G72/C72</f>
        <v>#DIV/0!</v>
      </c>
    </row>
    <row r="74" spans="1:7" ht="24.75" customHeight="1" x14ac:dyDescent="0.25">
      <c r="A74" s="436"/>
      <c r="B74" s="437"/>
      <c r="C74" s="438"/>
      <c r="D74" s="438"/>
      <c r="E74" s="439"/>
      <c r="F74" s="489"/>
      <c r="G74" s="440"/>
    </row>
    <row r="75" spans="1:7" ht="21.75" customHeight="1" x14ac:dyDescent="0.25">
      <c r="A75" s="1" t="s">
        <v>43</v>
      </c>
      <c r="B75" s="241"/>
      <c r="C75" s="4"/>
      <c r="E75" s="11"/>
      <c r="F75" s="490"/>
      <c r="G75" s="11"/>
    </row>
    <row r="76" spans="1:7" x14ac:dyDescent="0.25">
      <c r="A76" s="5"/>
      <c r="B76" s="4"/>
      <c r="C76" s="4"/>
      <c r="E76" s="540" t="s">
        <v>19</v>
      </c>
      <c r="F76" s="540"/>
      <c r="G76" s="540"/>
    </row>
    <row r="77" spans="1:7" ht="7.5" customHeight="1" x14ac:dyDescent="0.25">
      <c r="A77" s="5"/>
      <c r="B77" s="4"/>
      <c r="C77" s="4"/>
      <c r="E77" s="541"/>
      <c r="F77" s="541"/>
      <c r="G77" s="541"/>
    </row>
    <row r="78" spans="1:7" x14ac:dyDescent="0.25">
      <c r="A78" s="1" t="s">
        <v>501</v>
      </c>
      <c r="B78" s="523"/>
      <c r="C78" s="523"/>
      <c r="D78" s="10"/>
      <c r="E78" s="523"/>
      <c r="F78" s="523"/>
      <c r="G78" s="523"/>
    </row>
    <row r="79" spans="1:7" x14ac:dyDescent="0.25">
      <c r="A79" s="1" t="s">
        <v>502</v>
      </c>
      <c r="B79" s="538"/>
      <c r="C79" s="538"/>
    </row>
    <row r="80" spans="1:7" x14ac:dyDescent="0.25">
      <c r="A80" s="1" t="s">
        <v>77</v>
      </c>
      <c r="B80" s="538"/>
      <c r="C80" s="538"/>
      <c r="F80" s="491" t="s">
        <v>46</v>
      </c>
    </row>
    <row r="81" spans="2:3" x14ac:dyDescent="0.25">
      <c r="B81" s="538"/>
      <c r="C81" s="538"/>
    </row>
  </sheetData>
  <sheetProtection password="9D8B" sheet="1" objects="1" scenarios="1" selectLockedCells="1"/>
  <dataConsolidate/>
  <mergeCells count="82">
    <mergeCell ref="C66:D66"/>
    <mergeCell ref="C67:D67"/>
    <mergeCell ref="C73:D73"/>
    <mergeCell ref="C68:D68"/>
    <mergeCell ref="C69:D69"/>
    <mergeCell ref="C70:D70"/>
    <mergeCell ref="C71:D71"/>
    <mergeCell ref="C72:D72"/>
    <mergeCell ref="F2:G2"/>
    <mergeCell ref="B24:B25"/>
    <mergeCell ref="A4:G4"/>
    <mergeCell ref="A5:G6"/>
    <mergeCell ref="B40:B41"/>
    <mergeCell ref="C32:C37"/>
    <mergeCell ref="A32:A37"/>
    <mergeCell ref="B32:B33"/>
    <mergeCell ref="B34:B35"/>
    <mergeCell ref="B9:D9"/>
    <mergeCell ref="C10:F10"/>
    <mergeCell ref="C12:F12"/>
    <mergeCell ref="A12:B12"/>
    <mergeCell ref="B30:B31"/>
    <mergeCell ref="B28:B29"/>
    <mergeCell ref="C16:C17"/>
    <mergeCell ref="E78:G78"/>
    <mergeCell ref="E76:G76"/>
    <mergeCell ref="E77:G77"/>
    <mergeCell ref="C20:C25"/>
    <mergeCell ref="A10:B10"/>
    <mergeCell ref="A14:G14"/>
    <mergeCell ref="A20:A25"/>
    <mergeCell ref="B16:B17"/>
    <mergeCell ref="B20:B21"/>
    <mergeCell ref="B22:B23"/>
    <mergeCell ref="A38:A43"/>
    <mergeCell ref="C38:C43"/>
    <mergeCell ref="B26:B27"/>
    <mergeCell ref="B36:B37"/>
    <mergeCell ref="A47:G47"/>
    <mergeCell ref="C48:D48"/>
    <mergeCell ref="B79:C79"/>
    <mergeCell ref="B80:C80"/>
    <mergeCell ref="B81:C81"/>
    <mergeCell ref="B38:B39"/>
    <mergeCell ref="B42:B43"/>
    <mergeCell ref="B49:B50"/>
    <mergeCell ref="C49:D49"/>
    <mergeCell ref="C50:D50"/>
    <mergeCell ref="C53:D53"/>
    <mergeCell ref="B54:B55"/>
    <mergeCell ref="C54:D54"/>
    <mergeCell ref="C55:D55"/>
    <mergeCell ref="B56:B57"/>
    <mergeCell ref="B58:B59"/>
    <mergeCell ref="C56:D56"/>
    <mergeCell ref="C57:D57"/>
    <mergeCell ref="B18:B19"/>
    <mergeCell ref="A16:A19"/>
    <mergeCell ref="A26:A31"/>
    <mergeCell ref="B78:C78"/>
    <mergeCell ref="C26:C31"/>
    <mergeCell ref="A49:A53"/>
    <mergeCell ref="A54:A59"/>
    <mergeCell ref="A60:A65"/>
    <mergeCell ref="B60:B61"/>
    <mergeCell ref="A68:A73"/>
    <mergeCell ref="B68:B69"/>
    <mergeCell ref="B70:B71"/>
    <mergeCell ref="B72:B73"/>
    <mergeCell ref="A66:A67"/>
    <mergeCell ref="B66:B67"/>
    <mergeCell ref="C58:D58"/>
    <mergeCell ref="B62:B63"/>
    <mergeCell ref="C64:D64"/>
    <mergeCell ref="C65:D65"/>
    <mergeCell ref="B64:B65"/>
    <mergeCell ref="B51:B53"/>
    <mergeCell ref="C59:D59"/>
    <mergeCell ref="C60:D60"/>
    <mergeCell ref="C61:D61"/>
    <mergeCell ref="C62:D62"/>
    <mergeCell ref="C63:D63"/>
  </mergeCells>
  <dataValidations count="6">
    <dataValidation type="list" allowBlank="1" showInputMessage="1" showErrorMessage="1" sqref="C8">
      <formula1>"2013.,2014."</formula1>
    </dataValidation>
    <dataValidation type="list" allowBlank="1" showInputMessage="1" showErrorMessage="1" sqref="E8">
      <formula1>"1.,2.,3.,4.,5.,6.,7.,8.,9.,10.,11.,12."</formula1>
    </dataValidation>
    <dataValidation type="list" allowBlank="1" showErrorMessage="1" errorTitle="Tájékoztatás" error="Csak hiánypótlás esetén töltendő ki!" sqref="F2">
      <formula1>"Kifizetési kérelem, Hiánypótlás"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C12:F12">
      <formula1>11</formula1>
      <formula2>11</formula2>
    </dataValidation>
    <dataValidation type="date" allowBlank="1" showInputMessage="1" showErrorMessage="1" errorTitle="Tájékoztatás" error="A beírt dátum 2012.01.01 és 2014.12.31 közé kell, hogy essen._x000a__x000a_Kattintson a Mégse gombra és adja meg a helyes értéket." sqref="B75">
      <formula1>40909</formula1>
      <formula2>42004</formula2>
    </dataValidation>
    <dataValidation type="whole" operator="greaterThanOrEqual" allowBlank="1" showInputMessage="1" showErrorMessage="1" sqref="E16">
      <formula1>0</formula1>
    </dataValidation>
  </dataValidations>
  <printOptions horizontalCentered="1"/>
  <pageMargins left="0.23622047244094491" right="0.23622047244094491" top="0.74803149606299213" bottom="0.94488188976377963" header="0.31496062992125984" footer="0.31496062992125984"/>
  <pageSetup paperSize="9" scale="48" orientation="portrait" r:id="rId1"/>
  <headerFooter>
    <oddHeader>&amp;L&amp;A&amp;R&amp;P</oddHeader>
    <oddFooter>&amp;LKüldendő: OHÜ ORSZÁGOS HULLADÉKGAZDÁLKODÁSI ÜGYNÖKSÉG NONPROFIT KORLÁTOLT FELELŐSSÉGŰ TÁRSASÁG
 Levelezési cím: 1380 Budapest, Pf.:1172
E-mail cím: jelentes@ohukft.hu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20">
    <tabColor theme="1" tint="4.9989318521683403E-2"/>
    <pageSetUpPr fitToPage="1"/>
  </sheetPr>
  <dimension ref="A1:N47"/>
  <sheetViews>
    <sheetView view="pageBreakPreview" zoomScale="63" zoomScaleNormal="93" zoomScaleSheetLayoutView="63" zoomScalePageLayoutView="60" workbookViewId="0">
      <selection activeCell="D20" sqref="D20:K20"/>
    </sheetView>
  </sheetViews>
  <sheetFormatPr defaultColWidth="8.7109375" defaultRowHeight="15.75" x14ac:dyDescent="0.25"/>
  <cols>
    <col min="1" max="1" width="13.85546875" style="27" customWidth="1"/>
    <col min="2" max="2" width="2.42578125" style="27" customWidth="1"/>
    <col min="3" max="3" width="9.5703125" style="27" customWidth="1"/>
    <col min="4" max="4" width="8.7109375" style="27"/>
    <col min="5" max="5" width="36.85546875" style="27" customWidth="1"/>
    <col min="6" max="8" width="8.7109375" style="27"/>
    <col min="9" max="9" width="14.28515625" style="27" customWidth="1"/>
    <col min="10" max="10" width="11" style="27" customWidth="1"/>
    <col min="11" max="11" width="12.42578125" style="27" customWidth="1"/>
    <col min="12" max="12" width="22.140625" style="27" customWidth="1"/>
    <col min="13" max="16384" width="8.7109375" style="27"/>
  </cols>
  <sheetData>
    <row r="1" spans="1:14" ht="18.75" x14ac:dyDescent="0.25">
      <c r="A1" s="431" t="s">
        <v>697</v>
      </c>
    </row>
    <row r="3" spans="1:14" ht="22.5" x14ac:dyDescent="0.25">
      <c r="A3" s="672" t="s">
        <v>523</v>
      </c>
      <c r="B3" s="672"/>
      <c r="C3" s="672"/>
      <c r="D3" s="672"/>
      <c r="E3" s="672"/>
      <c r="F3" s="672"/>
      <c r="G3" s="672"/>
      <c r="H3" s="672"/>
      <c r="I3" s="672"/>
      <c r="J3" s="672"/>
      <c r="K3" s="672"/>
      <c r="L3" s="672"/>
      <c r="M3" s="63"/>
      <c r="N3" s="63"/>
    </row>
    <row r="4" spans="1:14" ht="14.25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3"/>
      <c r="N4" s="63"/>
    </row>
    <row r="5" spans="1:14" ht="23.25" x14ac:dyDescent="0.25">
      <c r="A5" s="40"/>
      <c r="B5" s="40"/>
      <c r="C5" s="40"/>
      <c r="D5" s="40"/>
      <c r="E5" s="40"/>
      <c r="F5" s="40"/>
      <c r="G5" s="40"/>
      <c r="H5" s="40"/>
      <c r="J5" s="557" t="s">
        <v>119</v>
      </c>
      <c r="K5" s="746"/>
      <c r="L5" s="558"/>
    </row>
    <row r="6" spans="1:14" ht="22.5" customHeight="1" x14ac:dyDescent="0.35">
      <c r="A6" s="40"/>
      <c r="B6" s="40"/>
      <c r="I6" s="346"/>
      <c r="J6" s="346"/>
      <c r="K6" s="342" t="s">
        <v>538</v>
      </c>
      <c r="L6" s="343">
        <f>FŐLAP!G3</f>
        <v>0</v>
      </c>
    </row>
    <row r="7" spans="1:14" s="134" customFormat="1" ht="10.5" customHeight="1" x14ac:dyDescent="0.25">
      <c r="A7" s="40"/>
      <c r="B7" s="40"/>
      <c r="K7" s="53"/>
      <c r="L7" s="469"/>
    </row>
    <row r="8" spans="1:14" ht="20.25" customHeight="1" x14ac:dyDescent="0.25">
      <c r="A8" s="2"/>
      <c r="B8" s="2"/>
      <c r="C8" s="2"/>
      <c r="D8" s="2"/>
      <c r="E8" s="2"/>
      <c r="H8" s="203" t="s">
        <v>0</v>
      </c>
      <c r="I8" s="268"/>
      <c r="J8" s="8" t="s">
        <v>1</v>
      </c>
      <c r="K8" s="240"/>
    </row>
    <row r="9" spans="1:14" x14ac:dyDescent="0.25">
      <c r="A9" s="2"/>
      <c r="B9" s="2"/>
      <c r="C9" s="2"/>
      <c r="D9" s="2"/>
      <c r="E9" s="2"/>
      <c r="F9" s="2"/>
      <c r="G9" s="1"/>
    </row>
    <row r="10" spans="1:14" ht="24" customHeight="1" x14ac:dyDescent="0.25"/>
    <row r="11" spans="1:14" ht="22.5" customHeight="1" x14ac:dyDescent="0.25">
      <c r="A11" s="744" t="s">
        <v>67</v>
      </c>
      <c r="B11" s="744"/>
      <c r="C11" s="744"/>
      <c r="D11" s="744"/>
      <c r="E11" s="744"/>
      <c r="F11" s="744"/>
      <c r="G11" s="744"/>
      <c r="H11" s="744"/>
      <c r="I11" s="744"/>
      <c r="J11" s="744"/>
      <c r="K11" s="744"/>
      <c r="L11" s="744"/>
    </row>
    <row r="16" spans="1:14" x14ac:dyDescent="0.25">
      <c r="F16" s="742"/>
      <c r="G16" s="742"/>
      <c r="H16" s="742"/>
      <c r="I16" s="742"/>
    </row>
    <row r="17" spans="1:11" x14ac:dyDescent="0.25">
      <c r="F17" s="42"/>
    </row>
    <row r="18" spans="1:11" ht="20.25" x14ac:dyDescent="0.3">
      <c r="B18" s="55"/>
      <c r="C18" s="55"/>
      <c r="D18" s="55"/>
      <c r="E18" s="55"/>
      <c r="F18" s="56"/>
      <c r="G18" s="55"/>
      <c r="H18" s="55"/>
      <c r="I18" s="55"/>
    </row>
    <row r="19" spans="1:11" ht="18.75" customHeight="1" x14ac:dyDescent="0.25">
      <c r="A19" s="41"/>
      <c r="B19" s="57"/>
      <c r="C19" s="57"/>
      <c r="D19" s="57"/>
      <c r="E19" s="57"/>
      <c r="F19" s="57"/>
      <c r="G19" s="57"/>
      <c r="H19" s="57"/>
      <c r="I19" s="57"/>
      <c r="J19" s="41"/>
    </row>
    <row r="20" spans="1:11" ht="26.25" customHeight="1" x14ac:dyDescent="0.3">
      <c r="A20" s="44"/>
      <c r="B20" s="745" t="s">
        <v>83</v>
      </c>
      <c r="C20" s="745"/>
      <c r="D20" s="743"/>
      <c r="E20" s="743"/>
      <c r="F20" s="743"/>
      <c r="G20" s="743"/>
      <c r="H20" s="743"/>
      <c r="I20" s="743"/>
      <c r="J20" s="743"/>
      <c r="K20" s="743"/>
    </row>
    <row r="21" spans="1:11" ht="33.75" customHeight="1" x14ac:dyDescent="0.25">
      <c r="A21" s="45"/>
      <c r="B21" s="741" t="s">
        <v>700</v>
      </c>
      <c r="C21" s="741"/>
      <c r="D21" s="741"/>
      <c r="E21" s="741"/>
      <c r="F21" s="741"/>
      <c r="G21" s="741"/>
      <c r="H21" s="741"/>
      <c r="I21" s="741"/>
      <c r="J21" s="741"/>
      <c r="K21" s="741"/>
    </row>
    <row r="22" spans="1:11" ht="26.25" customHeight="1" x14ac:dyDescent="0.25">
      <c r="A22" s="45"/>
      <c r="B22" s="741"/>
      <c r="C22" s="741"/>
      <c r="D22" s="741"/>
      <c r="E22" s="741"/>
      <c r="F22" s="741"/>
      <c r="G22" s="741"/>
      <c r="H22" s="741"/>
      <c r="I22" s="741"/>
      <c r="J22" s="741"/>
      <c r="K22" s="741"/>
    </row>
    <row r="23" spans="1:11" ht="21" x14ac:dyDescent="0.25">
      <c r="A23" s="45"/>
      <c r="B23" s="58"/>
      <c r="C23" s="58"/>
      <c r="D23" s="58"/>
      <c r="E23" s="58"/>
      <c r="F23" s="58"/>
      <c r="G23" s="58"/>
      <c r="H23" s="58"/>
      <c r="I23" s="58"/>
      <c r="J23" s="45"/>
    </row>
    <row r="24" spans="1:11" ht="31.5" customHeight="1" x14ac:dyDescent="0.25">
      <c r="A24" s="45"/>
      <c r="B24" s="741" t="s">
        <v>701</v>
      </c>
      <c r="C24" s="741"/>
      <c r="D24" s="741"/>
      <c r="E24" s="741"/>
      <c r="F24" s="741"/>
      <c r="G24" s="741"/>
      <c r="H24" s="741"/>
      <c r="I24" s="741"/>
      <c r="J24" s="741"/>
      <c r="K24" s="741"/>
    </row>
    <row r="25" spans="1:11" ht="31.5" customHeight="1" x14ac:dyDescent="0.25">
      <c r="A25" s="45"/>
      <c r="B25" s="741"/>
      <c r="C25" s="741"/>
      <c r="D25" s="741"/>
      <c r="E25" s="741"/>
      <c r="F25" s="741"/>
      <c r="G25" s="741"/>
      <c r="H25" s="741"/>
      <c r="I25" s="741"/>
      <c r="J25" s="741"/>
      <c r="K25" s="741"/>
    </row>
    <row r="26" spans="1:11" x14ac:dyDescent="0.25">
      <c r="A26" s="45"/>
      <c r="B26" s="48"/>
      <c r="C26" s="48"/>
      <c r="D26" s="48"/>
      <c r="E26" s="48"/>
      <c r="F26" s="48"/>
      <c r="G26" s="48"/>
      <c r="H26" s="48"/>
      <c r="I26" s="48"/>
      <c r="J26" s="45"/>
    </row>
    <row r="27" spans="1:11" x14ac:dyDescent="0.25">
      <c r="A27" s="45"/>
      <c r="B27" s="48"/>
      <c r="C27" s="48"/>
      <c r="D27" s="48"/>
      <c r="E27" s="48"/>
      <c r="F27" s="48"/>
      <c r="G27" s="48"/>
      <c r="H27" s="48"/>
      <c r="I27" s="48"/>
      <c r="J27" s="45"/>
    </row>
    <row r="28" spans="1:11" x14ac:dyDescent="0.25">
      <c r="A28" s="45"/>
      <c r="B28" s="47"/>
      <c r="C28" s="47"/>
      <c r="D28" s="47"/>
      <c r="E28" s="47"/>
      <c r="F28" s="47"/>
      <c r="G28" s="47"/>
      <c r="H28" s="47"/>
      <c r="I28" s="47"/>
      <c r="J28" s="45"/>
    </row>
    <row r="29" spans="1:11" x14ac:dyDescent="0.25">
      <c r="A29" s="45"/>
      <c r="B29" s="47"/>
      <c r="C29" s="47"/>
      <c r="D29" s="47"/>
      <c r="E29" s="47"/>
      <c r="F29" s="47"/>
      <c r="G29" s="47"/>
      <c r="H29" s="47"/>
      <c r="I29" s="47"/>
      <c r="J29" s="45"/>
    </row>
    <row r="32" spans="1:11" ht="20.25" x14ac:dyDescent="0.3">
      <c r="A32" s="63" t="s">
        <v>81</v>
      </c>
      <c r="B32" s="743"/>
      <c r="C32" s="743"/>
      <c r="D32" s="743"/>
    </row>
    <row r="33" spans="1:12" x14ac:dyDescent="0.25">
      <c r="A33" s="134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</row>
    <row r="34" spans="1:12" x14ac:dyDescent="0.25">
      <c r="A34" s="134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</row>
    <row r="35" spans="1:12" x14ac:dyDescent="0.25">
      <c r="A35" s="134"/>
      <c r="B35" s="134"/>
      <c r="C35" s="134"/>
      <c r="D35" s="134"/>
      <c r="E35" s="134"/>
      <c r="F35" s="742"/>
      <c r="G35" s="742"/>
      <c r="H35" s="742"/>
      <c r="I35" s="742"/>
      <c r="J35" s="134"/>
      <c r="K35" s="134"/>
      <c r="L35" s="134"/>
    </row>
    <row r="36" spans="1:12" x14ac:dyDescent="0.25">
      <c r="A36" s="134"/>
      <c r="B36" s="134"/>
      <c r="C36" s="134"/>
      <c r="D36" s="134"/>
      <c r="E36" s="134"/>
      <c r="F36" s="42"/>
      <c r="G36" s="134"/>
      <c r="H36" s="134"/>
      <c r="I36" s="134"/>
      <c r="J36" s="134"/>
      <c r="K36" s="134"/>
      <c r="L36" s="134"/>
    </row>
    <row r="37" spans="1:12" x14ac:dyDescent="0.25">
      <c r="F37" s="43"/>
    </row>
    <row r="38" spans="1:12" x14ac:dyDescent="0.25">
      <c r="F38" s="740"/>
      <c r="G38" s="740"/>
      <c r="H38" s="740"/>
      <c r="I38" s="740"/>
    </row>
    <row r="39" spans="1:12" x14ac:dyDescent="0.25">
      <c r="A39" s="209"/>
      <c r="B39" s="209"/>
      <c r="C39" s="209"/>
      <c r="D39" s="209"/>
      <c r="E39" s="209"/>
      <c r="F39" s="739" t="s">
        <v>82</v>
      </c>
      <c r="G39" s="739"/>
      <c r="H39" s="739"/>
      <c r="I39" s="739"/>
      <c r="J39" s="209"/>
      <c r="K39" s="209"/>
      <c r="L39" s="209"/>
    </row>
    <row r="40" spans="1:12" x14ac:dyDescent="0.25">
      <c r="A40" s="209"/>
      <c r="B40" s="209"/>
      <c r="C40" s="209"/>
      <c r="D40" s="209"/>
      <c r="E40" s="209"/>
      <c r="F40" s="739" t="s">
        <v>61</v>
      </c>
      <c r="G40" s="739"/>
      <c r="H40" s="739"/>
      <c r="I40" s="739"/>
      <c r="J40" s="209"/>
      <c r="K40" s="209"/>
      <c r="L40" s="209"/>
    </row>
    <row r="41" spans="1:12" x14ac:dyDescent="0.25">
      <c r="A41" s="209"/>
      <c r="B41" s="209"/>
      <c r="C41" s="209"/>
      <c r="D41" s="209"/>
      <c r="E41" s="209"/>
      <c r="F41" s="209"/>
      <c r="G41" s="209"/>
      <c r="H41" s="209"/>
      <c r="I41" s="209"/>
      <c r="J41" s="209"/>
      <c r="K41" s="209"/>
      <c r="L41" s="209"/>
    </row>
    <row r="42" spans="1:12" x14ac:dyDescent="0.25">
      <c r="A42" s="209"/>
      <c r="B42" s="209"/>
      <c r="C42" s="209"/>
      <c r="D42" s="209"/>
      <c r="E42" s="209"/>
      <c r="F42" s="209"/>
      <c r="G42" s="209"/>
      <c r="H42" s="209"/>
      <c r="I42" s="209"/>
      <c r="J42" s="209"/>
      <c r="K42" s="209"/>
      <c r="L42" s="209"/>
    </row>
    <row r="43" spans="1:12" x14ac:dyDescent="0.25">
      <c r="A43" s="209"/>
      <c r="B43" s="209"/>
      <c r="C43" s="209" t="s">
        <v>686</v>
      </c>
      <c r="D43" s="209"/>
      <c r="E43" s="209"/>
      <c r="F43" s="209"/>
      <c r="G43" s="209"/>
      <c r="H43" s="209"/>
      <c r="I43" s="209"/>
      <c r="J43" s="209"/>
      <c r="K43" s="209"/>
      <c r="L43" s="209"/>
    </row>
    <row r="44" spans="1:12" x14ac:dyDescent="0.25">
      <c r="A44" s="209"/>
      <c r="B44" s="209"/>
      <c r="C44" s="209"/>
      <c r="D44" s="209"/>
      <c r="E44" s="209"/>
      <c r="F44" s="209"/>
      <c r="G44" s="209"/>
      <c r="H44" s="209"/>
      <c r="I44" s="209"/>
      <c r="J44" s="209"/>
      <c r="K44" s="209"/>
      <c r="L44" s="209"/>
    </row>
    <row r="45" spans="1:12" x14ac:dyDescent="0.25">
      <c r="A45" s="209"/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</row>
    <row r="46" spans="1:12" x14ac:dyDescent="0.25">
      <c r="A46" s="209"/>
      <c r="B46" s="209"/>
      <c r="C46" s="209"/>
      <c r="D46" s="209"/>
      <c r="E46" s="209"/>
      <c r="F46" s="209"/>
      <c r="G46" s="209"/>
      <c r="H46" s="209"/>
      <c r="I46" s="209"/>
      <c r="J46" s="209"/>
      <c r="K46" s="209"/>
      <c r="L46" s="209"/>
    </row>
    <row r="47" spans="1:12" x14ac:dyDescent="0.25">
      <c r="A47" s="209"/>
      <c r="B47" s="209"/>
      <c r="C47" s="209"/>
      <c r="D47" s="209"/>
      <c r="E47" s="209"/>
      <c r="F47" s="209"/>
      <c r="G47" s="209"/>
      <c r="H47" s="209"/>
      <c r="I47" s="209"/>
      <c r="J47" s="209"/>
      <c r="K47" s="209"/>
      <c r="L47" s="209"/>
    </row>
  </sheetData>
  <sheetProtection password="9D8B" sheet="1" objects="1" scenarios="1" selectLockedCells="1"/>
  <dataConsolidate/>
  <mergeCells count="13">
    <mergeCell ref="A3:L3"/>
    <mergeCell ref="A11:L11"/>
    <mergeCell ref="F16:I16"/>
    <mergeCell ref="B20:C20"/>
    <mergeCell ref="J5:L5"/>
    <mergeCell ref="D20:K20"/>
    <mergeCell ref="F39:I39"/>
    <mergeCell ref="F40:I40"/>
    <mergeCell ref="F38:I38"/>
    <mergeCell ref="B21:K22"/>
    <mergeCell ref="F35:I35"/>
    <mergeCell ref="B32:D32"/>
    <mergeCell ref="B24:K25"/>
  </mergeCells>
  <dataValidations count="4">
    <dataValidation type="list" allowBlank="1" showErrorMessage="1" errorTitle="Tájékoztatás" error="Csak hiánypótlás esetén töltendő ki!" sqref="J5">
      <formula1>"Kifizetési kérelem, Hiánypótlás"</formula1>
    </dataValidation>
    <dataValidation type="list" allowBlank="1" showInputMessage="1" showErrorMessage="1" sqref="K8">
      <formula1>"1.,2.,3.,4.,5.,6.,7.,8.,9.,10.,11.,12."</formula1>
    </dataValidation>
    <dataValidation type="list" allowBlank="1" showInputMessage="1" showErrorMessage="1" sqref="I8">
      <formula1>"2013.,2014."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32:D32">
      <formula1>40909</formula1>
      <formula2>42004</formula2>
    </dataValidation>
  </dataValidations>
  <printOptions horizontalCentered="1"/>
  <pageMargins left="0.25" right="0.25" top="0.75" bottom="0.75" header="0.3" footer="0.3"/>
  <pageSetup paperSize="9" scale="62" orientation="portrait" r:id="rId1"/>
  <rowBreaks count="1" manualBreakCount="1">
    <brk id="42" max="11" man="1"/>
  </rowBreaks>
  <colBreaks count="2" manualBreakCount="2">
    <brk id="10" max="1048575" man="1"/>
    <brk id="13" min="2" max="124" man="1"/>
  </col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O65"/>
  <sheetViews>
    <sheetView showGridLines="0" view="pageBreakPreview" zoomScale="51" zoomScaleNormal="50" zoomScaleSheetLayoutView="51" zoomScalePageLayoutView="60" workbookViewId="0">
      <selection activeCell="H9" sqref="H9"/>
    </sheetView>
  </sheetViews>
  <sheetFormatPr defaultColWidth="22.140625" defaultRowHeight="15.75" x14ac:dyDescent="0.25"/>
  <cols>
    <col min="1" max="1" width="16.140625" style="136" customWidth="1"/>
    <col min="2" max="2" width="20.7109375" style="136" customWidth="1"/>
    <col min="3" max="3" width="23.140625" style="136" customWidth="1"/>
    <col min="4" max="4" width="23.7109375" style="136" customWidth="1"/>
    <col min="5" max="5" width="9.7109375" style="136" customWidth="1"/>
    <col min="6" max="6" width="5.7109375" style="136" customWidth="1"/>
    <col min="7" max="7" width="19.28515625" style="136" customWidth="1"/>
    <col min="8" max="8" width="24.42578125" style="136" customWidth="1"/>
    <col min="9" max="9" width="27.85546875" style="136" customWidth="1"/>
    <col min="10" max="16384" width="22.140625" style="29"/>
  </cols>
  <sheetData>
    <row r="1" spans="1:15" ht="18.75" x14ac:dyDescent="0.25">
      <c r="A1" s="431" t="s">
        <v>697</v>
      </c>
    </row>
    <row r="2" spans="1:15" ht="22.5" x14ac:dyDescent="0.25">
      <c r="A2" s="672" t="s">
        <v>526</v>
      </c>
      <c r="B2" s="672"/>
      <c r="C2" s="672"/>
      <c r="D2" s="672"/>
      <c r="E2" s="672"/>
      <c r="F2" s="672"/>
      <c r="G2" s="672"/>
      <c r="H2" s="672"/>
      <c r="I2" s="672"/>
    </row>
    <row r="3" spans="1:15" ht="12" customHeight="1" x14ac:dyDescent="0.25"/>
    <row r="4" spans="1:15" ht="21" customHeight="1" x14ac:dyDescent="0.25">
      <c r="H4" s="565" t="s">
        <v>119</v>
      </c>
      <c r="I4" s="566"/>
      <c r="J4" s="151"/>
    </row>
    <row r="5" spans="1:15" ht="20.25" customHeight="1" x14ac:dyDescent="0.25">
      <c r="G5" s="341"/>
      <c r="H5" s="342" t="s">
        <v>538</v>
      </c>
      <c r="I5" s="343">
        <f>FŐLAP!G3</f>
        <v>0</v>
      </c>
    </row>
    <row r="6" spans="1:15" ht="20.25" x14ac:dyDescent="0.25">
      <c r="A6" s="713" t="s">
        <v>569</v>
      </c>
      <c r="B6" s="713"/>
      <c r="C6" s="713"/>
      <c r="D6" s="713"/>
      <c r="E6" s="713"/>
      <c r="F6" s="713"/>
      <c r="G6" s="713"/>
      <c r="H6" s="713"/>
      <c r="I6" s="713"/>
    </row>
    <row r="7" spans="1:15" ht="18.75" x14ac:dyDescent="0.25">
      <c r="A7" s="774" t="s">
        <v>568</v>
      </c>
      <c r="B7" s="774"/>
      <c r="C7" s="774"/>
      <c r="D7" s="774"/>
      <c r="E7" s="774"/>
      <c r="F7" s="774"/>
      <c r="G7" s="774"/>
      <c r="H7" s="774"/>
      <c r="I7" s="774"/>
    </row>
    <row r="8" spans="1:15" ht="9" customHeight="1" x14ac:dyDescent="0.25">
      <c r="A8" s="30"/>
      <c r="B8" s="30"/>
      <c r="C8" s="30"/>
      <c r="D8" s="30"/>
      <c r="E8" s="30"/>
      <c r="F8" s="30"/>
      <c r="G8" s="30"/>
      <c r="H8" s="30"/>
      <c r="I8" s="30"/>
    </row>
    <row r="9" spans="1:15" ht="17.25" customHeight="1" x14ac:dyDescent="0.25">
      <c r="C9" s="203" t="s">
        <v>0</v>
      </c>
      <c r="D9" s="268"/>
      <c r="F9" s="138"/>
      <c r="G9" s="205" t="s">
        <v>1</v>
      </c>
      <c r="H9" s="240"/>
      <c r="I9" s="137"/>
    </row>
    <row r="10" spans="1:15" ht="18.75" x14ac:dyDescent="0.25">
      <c r="A10" s="359"/>
      <c r="B10" s="360"/>
      <c r="C10" s="712"/>
      <c r="D10" s="712"/>
      <c r="E10" s="138"/>
      <c r="F10" s="138"/>
      <c r="G10" s="139"/>
      <c r="H10" s="139"/>
    </row>
    <row r="11" spans="1:15" s="136" customFormat="1" ht="18.75" x14ac:dyDescent="0.25">
      <c r="A11" s="359"/>
      <c r="B11" s="360"/>
      <c r="C11" s="361"/>
      <c r="D11" s="361"/>
      <c r="E11" s="138"/>
      <c r="F11" s="138"/>
      <c r="G11" s="139"/>
      <c r="H11" s="139"/>
    </row>
    <row r="12" spans="1:15" s="27" customFormat="1" ht="20.25" customHeight="1" x14ac:dyDescent="0.25">
      <c r="A12" s="722" t="s">
        <v>84</v>
      </c>
      <c r="B12" s="723"/>
      <c r="C12" s="675">
        <f>FŐLAP!C10</f>
        <v>0</v>
      </c>
      <c r="D12" s="676"/>
      <c r="E12" s="676"/>
      <c r="F12" s="144"/>
      <c r="G12" s="144"/>
      <c r="H12" s="144"/>
      <c r="I12" s="144"/>
      <c r="J12" s="69"/>
      <c r="K12" s="69"/>
      <c r="L12" s="69"/>
      <c r="M12" s="28"/>
      <c r="N12" s="28"/>
      <c r="O12" s="28"/>
    </row>
    <row r="13" spans="1:15" s="27" customFormat="1" ht="20.25" customHeight="1" x14ac:dyDescent="0.25">
      <c r="A13" s="722" t="s">
        <v>34</v>
      </c>
      <c r="B13" s="723"/>
      <c r="C13" s="683">
        <f>FŐLAP!C12</f>
        <v>0</v>
      </c>
      <c r="D13" s="684"/>
      <c r="E13" s="146"/>
      <c r="F13" s="141"/>
      <c r="G13" s="141"/>
      <c r="H13" s="141"/>
      <c r="I13" s="141"/>
      <c r="J13" s="70"/>
      <c r="K13" s="70"/>
      <c r="L13" s="70"/>
      <c r="M13" s="28"/>
      <c r="N13" s="28"/>
      <c r="O13" s="28"/>
    </row>
    <row r="14" spans="1:15" s="134" customFormat="1" ht="20.25" customHeight="1" x14ac:dyDescent="0.25">
      <c r="A14" s="152"/>
      <c r="B14" s="152"/>
      <c r="C14" s="146"/>
      <c r="D14" s="146"/>
      <c r="E14" s="146"/>
      <c r="F14" s="141"/>
      <c r="G14" s="141"/>
      <c r="H14" s="141"/>
      <c r="I14" s="141"/>
      <c r="J14" s="145"/>
      <c r="K14" s="145"/>
      <c r="L14" s="145"/>
      <c r="M14" s="135"/>
      <c r="N14" s="135"/>
      <c r="O14" s="135"/>
    </row>
    <row r="15" spans="1:15" ht="18.75" x14ac:dyDescent="0.25">
      <c r="A15" s="359"/>
      <c r="B15" s="360"/>
      <c r="C15" s="361"/>
      <c r="D15" s="361"/>
      <c r="E15" s="138"/>
      <c r="F15" s="138"/>
      <c r="G15" s="139"/>
      <c r="H15" s="139"/>
    </row>
    <row r="16" spans="1:15" ht="20.25" customHeight="1" x14ac:dyDescent="0.25">
      <c r="A16" s="770" t="s">
        <v>565</v>
      </c>
      <c r="B16" s="771"/>
      <c r="C16" s="690"/>
      <c r="D16" s="692"/>
      <c r="F16" s="143" t="s">
        <v>448</v>
      </c>
      <c r="G16" s="150"/>
      <c r="H16" s="690"/>
      <c r="I16" s="692"/>
      <c r="J16" s="36"/>
    </row>
    <row r="17" spans="1:10" ht="20.25" x14ac:dyDescent="0.25">
      <c r="A17" s="772" t="s">
        <v>34</v>
      </c>
      <c r="B17" s="773"/>
      <c r="C17" s="694"/>
      <c r="D17" s="696"/>
      <c r="F17" s="363" t="s">
        <v>34</v>
      </c>
      <c r="G17" s="363"/>
      <c r="H17" s="694"/>
      <c r="I17" s="696"/>
      <c r="J17" s="36"/>
    </row>
    <row r="18" spans="1:10" ht="20.25" x14ac:dyDescent="0.25">
      <c r="A18" s="772" t="s">
        <v>64</v>
      </c>
      <c r="B18" s="773"/>
      <c r="C18" s="690"/>
      <c r="D18" s="692"/>
      <c r="F18" s="143" t="s">
        <v>85</v>
      </c>
      <c r="G18" s="150"/>
      <c r="H18" s="787"/>
      <c r="I18" s="788"/>
      <c r="J18" s="36"/>
    </row>
    <row r="19" spans="1:10" ht="20.25" x14ac:dyDescent="0.25">
      <c r="F19" s="143" t="s">
        <v>64</v>
      </c>
      <c r="G19" s="150"/>
      <c r="H19" s="690"/>
      <c r="I19" s="692"/>
      <c r="J19" s="36"/>
    </row>
    <row r="20" spans="1:10" ht="20.25" customHeight="1" x14ac:dyDescent="0.25">
      <c r="A20" s="776" t="s">
        <v>449</v>
      </c>
      <c r="B20" s="777"/>
      <c r="C20" s="690"/>
      <c r="D20" s="692"/>
      <c r="F20" s="143" t="s">
        <v>690</v>
      </c>
      <c r="G20" s="150"/>
      <c r="H20" s="690"/>
      <c r="I20" s="692"/>
    </row>
    <row r="21" spans="1:10" ht="20.25" x14ac:dyDescent="0.25">
      <c r="A21" s="778" t="s">
        <v>77</v>
      </c>
      <c r="B21" s="779"/>
      <c r="C21" s="690"/>
      <c r="D21" s="692"/>
    </row>
    <row r="22" spans="1:10" ht="20.25" customHeight="1" x14ac:dyDescent="0.25">
      <c r="A22" s="778" t="s">
        <v>64</v>
      </c>
      <c r="B22" s="779"/>
      <c r="C22" s="690"/>
      <c r="D22" s="692"/>
      <c r="G22" s="789" t="s">
        <v>566</v>
      </c>
      <c r="H22" s="789"/>
      <c r="I22" s="789"/>
    </row>
    <row r="23" spans="1:10" s="136" customFormat="1" ht="20.25" x14ac:dyDescent="0.25">
      <c r="A23" s="339"/>
      <c r="B23" s="339"/>
      <c r="C23" s="340"/>
      <c r="D23" s="340"/>
      <c r="G23" s="789"/>
      <c r="H23" s="789"/>
      <c r="I23" s="789"/>
    </row>
    <row r="24" spans="1:10" s="136" customFormat="1" ht="19.5" customHeight="1" thickBot="1" x14ac:dyDescent="0.3">
      <c r="A24" s="339"/>
      <c r="B24" s="339"/>
      <c r="C24" s="340"/>
      <c r="D24" s="340"/>
      <c r="G24" s="365"/>
      <c r="H24" s="365"/>
      <c r="I24" s="365"/>
    </row>
    <row r="25" spans="1:10" ht="43.5" customHeight="1" thickBot="1" x14ac:dyDescent="0.3">
      <c r="A25" s="780" t="s">
        <v>596</v>
      </c>
      <c r="B25" s="781"/>
      <c r="C25" s="781"/>
      <c r="D25" s="781"/>
      <c r="E25" s="781"/>
      <c r="F25" s="781"/>
      <c r="G25" s="782"/>
      <c r="H25" s="372"/>
      <c r="I25" s="4"/>
    </row>
    <row r="26" spans="1:10" ht="40.5" customHeight="1" thickBot="1" x14ac:dyDescent="0.3">
      <c r="A26" s="783" t="s">
        <v>40</v>
      </c>
      <c r="B26" s="784"/>
      <c r="C26" s="785" t="s">
        <v>431</v>
      </c>
      <c r="D26" s="784"/>
      <c r="E26" s="364" t="s">
        <v>37</v>
      </c>
      <c r="F26" s="785" t="s">
        <v>38</v>
      </c>
      <c r="G26" s="786"/>
      <c r="H26" s="385" t="s">
        <v>450</v>
      </c>
      <c r="I26" s="385" t="s">
        <v>595</v>
      </c>
    </row>
    <row r="27" spans="1:10" ht="18.75" x14ac:dyDescent="0.25">
      <c r="A27" s="758" t="s">
        <v>10</v>
      </c>
      <c r="B27" s="759"/>
      <c r="C27" s="762" t="s">
        <v>11</v>
      </c>
      <c r="D27" s="763"/>
      <c r="E27" s="551" t="s">
        <v>528</v>
      </c>
      <c r="F27" s="747">
        <v>141014010</v>
      </c>
      <c r="G27" s="748"/>
      <c r="H27" s="369">
        <v>0</v>
      </c>
      <c r="I27" s="445">
        <f>H25/100*H27</f>
        <v>0</v>
      </c>
    </row>
    <row r="28" spans="1:10" ht="19.5" thickBot="1" x14ac:dyDescent="0.3">
      <c r="A28" s="754"/>
      <c r="B28" s="755"/>
      <c r="C28" s="764"/>
      <c r="D28" s="765"/>
      <c r="E28" s="542"/>
      <c r="F28" s="749">
        <v>241014010</v>
      </c>
      <c r="G28" s="750"/>
      <c r="H28" s="370">
        <v>0</v>
      </c>
      <c r="I28" s="446">
        <f>H25/100*H28</f>
        <v>0</v>
      </c>
    </row>
    <row r="29" spans="1:10" ht="18.75" x14ac:dyDescent="0.25">
      <c r="A29" s="754"/>
      <c r="B29" s="755"/>
      <c r="C29" s="762" t="s">
        <v>6</v>
      </c>
      <c r="D29" s="763"/>
      <c r="E29" s="542"/>
      <c r="F29" s="747">
        <v>141014020</v>
      </c>
      <c r="G29" s="748"/>
      <c r="H29" s="369">
        <v>0</v>
      </c>
      <c r="I29" s="445">
        <f>H25/100*H29</f>
        <v>0</v>
      </c>
    </row>
    <row r="30" spans="1:10" ht="19.5" thickBot="1" x14ac:dyDescent="0.3">
      <c r="A30" s="756"/>
      <c r="B30" s="757"/>
      <c r="C30" s="764"/>
      <c r="D30" s="765"/>
      <c r="E30" s="543"/>
      <c r="F30" s="749">
        <v>241014020</v>
      </c>
      <c r="G30" s="750"/>
      <c r="H30" s="370">
        <v>0</v>
      </c>
      <c r="I30" s="446">
        <f>H25/100*H30</f>
        <v>0</v>
      </c>
    </row>
    <row r="31" spans="1:10" ht="18.75" x14ac:dyDescent="0.25">
      <c r="A31" s="758" t="s">
        <v>7</v>
      </c>
      <c r="B31" s="759"/>
      <c r="C31" s="762" t="s">
        <v>8</v>
      </c>
      <c r="D31" s="763"/>
      <c r="E31" s="551" t="s">
        <v>557</v>
      </c>
      <c r="F31" s="747" t="s">
        <v>451</v>
      </c>
      <c r="G31" s="748"/>
      <c r="H31" s="369">
        <v>0</v>
      </c>
      <c r="I31" s="445">
        <f>H25/100*H31</f>
        <v>0</v>
      </c>
    </row>
    <row r="32" spans="1:10" ht="19.5" thickBot="1" x14ac:dyDescent="0.3">
      <c r="A32" s="754"/>
      <c r="B32" s="755"/>
      <c r="C32" s="764"/>
      <c r="D32" s="765"/>
      <c r="E32" s="542"/>
      <c r="F32" s="749" t="s">
        <v>452</v>
      </c>
      <c r="G32" s="750"/>
      <c r="H32" s="370">
        <v>0</v>
      </c>
      <c r="I32" s="446">
        <f>H25/100*H32</f>
        <v>0</v>
      </c>
    </row>
    <row r="33" spans="1:9" ht="18.75" x14ac:dyDescent="0.25">
      <c r="A33" s="754"/>
      <c r="B33" s="755"/>
      <c r="C33" s="762" t="s">
        <v>24</v>
      </c>
      <c r="D33" s="763"/>
      <c r="E33" s="542"/>
      <c r="F33" s="747" t="s">
        <v>453</v>
      </c>
      <c r="G33" s="748"/>
      <c r="H33" s="369">
        <v>0</v>
      </c>
      <c r="I33" s="445">
        <f>H25/100*H33</f>
        <v>0</v>
      </c>
    </row>
    <row r="34" spans="1:9" ht="19.5" thickBot="1" x14ac:dyDescent="0.3">
      <c r="A34" s="754"/>
      <c r="B34" s="755"/>
      <c r="C34" s="764"/>
      <c r="D34" s="765"/>
      <c r="E34" s="542"/>
      <c r="F34" s="749" t="s">
        <v>454</v>
      </c>
      <c r="G34" s="750"/>
      <c r="H34" s="370">
        <v>0</v>
      </c>
      <c r="I34" s="446">
        <f>H25/100*H34</f>
        <v>0</v>
      </c>
    </row>
    <row r="35" spans="1:9" ht="18.75" x14ac:dyDescent="0.25">
      <c r="A35" s="754"/>
      <c r="B35" s="755"/>
      <c r="C35" s="762" t="s">
        <v>9</v>
      </c>
      <c r="D35" s="763"/>
      <c r="E35" s="542"/>
      <c r="F35" s="747" t="s">
        <v>455</v>
      </c>
      <c r="G35" s="748"/>
      <c r="H35" s="369">
        <v>0</v>
      </c>
      <c r="I35" s="445">
        <f>H25/100*H35</f>
        <v>0</v>
      </c>
    </row>
    <row r="36" spans="1:9" ht="19.5" thickBot="1" x14ac:dyDescent="0.3">
      <c r="A36" s="775"/>
      <c r="B36" s="769"/>
      <c r="C36" s="764"/>
      <c r="D36" s="765"/>
      <c r="E36" s="543"/>
      <c r="F36" s="749" t="s">
        <v>456</v>
      </c>
      <c r="G36" s="750"/>
      <c r="H36" s="370">
        <v>0</v>
      </c>
      <c r="I36" s="446">
        <f>H25/100*H36</f>
        <v>0</v>
      </c>
    </row>
    <row r="37" spans="1:9" ht="18.75" x14ac:dyDescent="0.25">
      <c r="A37" s="552" t="s">
        <v>12</v>
      </c>
      <c r="B37" s="554"/>
      <c r="C37" s="762" t="s">
        <v>13</v>
      </c>
      <c r="D37" s="763"/>
      <c r="E37" s="524" t="s">
        <v>14</v>
      </c>
      <c r="F37" s="747" t="s">
        <v>457</v>
      </c>
      <c r="G37" s="748"/>
      <c r="H37" s="369">
        <v>0</v>
      </c>
      <c r="I37" s="445">
        <f>H25/100*H37</f>
        <v>0</v>
      </c>
    </row>
    <row r="38" spans="1:9" ht="19.5" thickBot="1" x14ac:dyDescent="0.3">
      <c r="A38" s="767"/>
      <c r="B38" s="755"/>
      <c r="C38" s="764"/>
      <c r="D38" s="765"/>
      <c r="E38" s="525"/>
      <c r="F38" s="749" t="s">
        <v>458</v>
      </c>
      <c r="G38" s="750"/>
      <c r="H38" s="370">
        <v>0</v>
      </c>
      <c r="I38" s="447">
        <f>H25/100*H38</f>
        <v>0</v>
      </c>
    </row>
    <row r="39" spans="1:9" s="136" customFormat="1" ht="18.75" x14ac:dyDescent="0.25">
      <c r="A39" s="767"/>
      <c r="B39" s="755"/>
      <c r="C39" s="762" t="s">
        <v>676</v>
      </c>
      <c r="D39" s="763"/>
      <c r="E39" s="525"/>
      <c r="F39" s="747">
        <v>141017020</v>
      </c>
      <c r="G39" s="748"/>
      <c r="H39" s="369">
        <v>0</v>
      </c>
      <c r="I39" s="445">
        <f>H25/100*H39</f>
        <v>0</v>
      </c>
    </row>
    <row r="40" spans="1:9" s="136" customFormat="1" ht="19.5" thickBot="1" x14ac:dyDescent="0.3">
      <c r="A40" s="767"/>
      <c r="B40" s="755"/>
      <c r="C40" s="764"/>
      <c r="D40" s="765"/>
      <c r="E40" s="525"/>
      <c r="F40" s="749">
        <v>241017020</v>
      </c>
      <c r="G40" s="750"/>
      <c r="H40" s="370">
        <v>0</v>
      </c>
      <c r="I40" s="447">
        <f>H25/100*H40</f>
        <v>0</v>
      </c>
    </row>
    <row r="41" spans="1:9" s="136" customFormat="1" ht="18.75" x14ac:dyDescent="0.25">
      <c r="A41" s="767"/>
      <c r="B41" s="755"/>
      <c r="C41" s="762" t="s">
        <v>576</v>
      </c>
      <c r="D41" s="763"/>
      <c r="E41" s="525"/>
      <c r="F41" s="747">
        <v>141017030</v>
      </c>
      <c r="G41" s="748"/>
      <c r="H41" s="369">
        <v>0</v>
      </c>
      <c r="I41" s="445">
        <f>H25/100*H41</f>
        <v>0</v>
      </c>
    </row>
    <row r="42" spans="1:9" s="136" customFormat="1" ht="19.5" thickBot="1" x14ac:dyDescent="0.3">
      <c r="A42" s="768"/>
      <c r="B42" s="769"/>
      <c r="C42" s="764"/>
      <c r="D42" s="765"/>
      <c r="E42" s="526"/>
      <c r="F42" s="749">
        <v>241017030</v>
      </c>
      <c r="G42" s="750"/>
      <c r="H42" s="370">
        <v>0</v>
      </c>
      <c r="I42" s="447">
        <f>H25/100*H42</f>
        <v>0</v>
      </c>
    </row>
    <row r="43" spans="1:9" ht="18.75" x14ac:dyDescent="0.25">
      <c r="A43" s="753" t="s">
        <v>15</v>
      </c>
      <c r="B43" s="554"/>
      <c r="C43" s="762" t="s">
        <v>16</v>
      </c>
      <c r="D43" s="763"/>
      <c r="E43" s="524" t="s">
        <v>17</v>
      </c>
      <c r="F43" s="747" t="s">
        <v>459</v>
      </c>
      <c r="G43" s="748"/>
      <c r="H43" s="369">
        <v>0</v>
      </c>
      <c r="I43" s="445">
        <f>H25/100*H43</f>
        <v>0</v>
      </c>
    </row>
    <row r="44" spans="1:9" ht="19.5" thickBot="1" x14ac:dyDescent="0.3">
      <c r="A44" s="754"/>
      <c r="B44" s="755"/>
      <c r="C44" s="764"/>
      <c r="D44" s="765"/>
      <c r="E44" s="525"/>
      <c r="F44" s="749" t="s">
        <v>460</v>
      </c>
      <c r="G44" s="750"/>
      <c r="H44" s="370">
        <v>0</v>
      </c>
      <c r="I44" s="446">
        <f>H25/100*H44</f>
        <v>0</v>
      </c>
    </row>
    <row r="45" spans="1:9" ht="18.75" x14ac:dyDescent="0.25">
      <c r="A45" s="754"/>
      <c r="B45" s="755"/>
      <c r="C45" s="762" t="s">
        <v>41</v>
      </c>
      <c r="D45" s="763"/>
      <c r="E45" s="525"/>
      <c r="F45" s="747" t="s">
        <v>461</v>
      </c>
      <c r="G45" s="748"/>
      <c r="H45" s="369">
        <v>0</v>
      </c>
      <c r="I45" s="445">
        <f>H25/100*H45</f>
        <v>0</v>
      </c>
    </row>
    <row r="46" spans="1:9" ht="19.5" thickBot="1" x14ac:dyDescent="0.3">
      <c r="A46" s="754"/>
      <c r="B46" s="755"/>
      <c r="C46" s="764"/>
      <c r="D46" s="765"/>
      <c r="E46" s="525"/>
      <c r="F46" s="749" t="s">
        <v>462</v>
      </c>
      <c r="G46" s="750"/>
      <c r="H46" s="370">
        <v>0</v>
      </c>
      <c r="I46" s="447">
        <f>H25/100*H46</f>
        <v>0</v>
      </c>
    </row>
    <row r="47" spans="1:9" ht="18.75" x14ac:dyDescent="0.25">
      <c r="A47" s="754"/>
      <c r="B47" s="755"/>
      <c r="C47" s="762" t="s">
        <v>42</v>
      </c>
      <c r="D47" s="763"/>
      <c r="E47" s="525"/>
      <c r="F47" s="747" t="s">
        <v>463</v>
      </c>
      <c r="G47" s="748"/>
      <c r="H47" s="369">
        <v>0</v>
      </c>
      <c r="I47" s="445">
        <f>H25/100*H47</f>
        <v>0</v>
      </c>
    </row>
    <row r="48" spans="1:9" ht="19.5" thickBot="1" x14ac:dyDescent="0.3">
      <c r="A48" s="756"/>
      <c r="B48" s="757"/>
      <c r="C48" s="764"/>
      <c r="D48" s="765"/>
      <c r="E48" s="526"/>
      <c r="F48" s="749" t="s">
        <v>464</v>
      </c>
      <c r="G48" s="750"/>
      <c r="H48" s="370">
        <v>0</v>
      </c>
      <c r="I48" s="447">
        <f>H25/100*H48</f>
        <v>0</v>
      </c>
    </row>
    <row r="49" spans="1:10" ht="18.75" x14ac:dyDescent="0.25">
      <c r="A49" s="758" t="s">
        <v>3</v>
      </c>
      <c r="B49" s="759"/>
      <c r="C49" s="762" t="s">
        <v>4</v>
      </c>
      <c r="D49" s="763"/>
      <c r="E49" s="551" t="s">
        <v>558</v>
      </c>
      <c r="F49" s="747" t="s">
        <v>465</v>
      </c>
      <c r="G49" s="748"/>
      <c r="H49" s="369">
        <v>0</v>
      </c>
      <c r="I49" s="448">
        <f>H25/100*H49</f>
        <v>0</v>
      </c>
    </row>
    <row r="50" spans="1:10" ht="19.5" thickBot="1" x14ac:dyDescent="0.3">
      <c r="A50" s="754"/>
      <c r="B50" s="755"/>
      <c r="C50" s="764"/>
      <c r="D50" s="765"/>
      <c r="E50" s="542"/>
      <c r="F50" s="749" t="s">
        <v>466</v>
      </c>
      <c r="G50" s="750"/>
      <c r="H50" s="370">
        <v>0</v>
      </c>
      <c r="I50" s="446">
        <f>H25/100*H50</f>
        <v>0</v>
      </c>
    </row>
    <row r="51" spans="1:10" ht="18.75" x14ac:dyDescent="0.25">
      <c r="A51" s="754"/>
      <c r="B51" s="755"/>
      <c r="C51" s="762" t="s">
        <v>5</v>
      </c>
      <c r="D51" s="763"/>
      <c r="E51" s="542"/>
      <c r="F51" s="747" t="s">
        <v>467</v>
      </c>
      <c r="G51" s="748"/>
      <c r="H51" s="369">
        <v>0</v>
      </c>
      <c r="I51" s="445">
        <f>H25/100*H51</f>
        <v>0</v>
      </c>
    </row>
    <row r="52" spans="1:10" ht="19.5" thickBot="1" x14ac:dyDescent="0.3">
      <c r="A52" s="754"/>
      <c r="B52" s="755"/>
      <c r="C52" s="764"/>
      <c r="D52" s="765"/>
      <c r="E52" s="542"/>
      <c r="F52" s="749" t="s">
        <v>468</v>
      </c>
      <c r="G52" s="750"/>
      <c r="H52" s="370">
        <v>0</v>
      </c>
      <c r="I52" s="446">
        <f>H25/100*H52</f>
        <v>0</v>
      </c>
    </row>
    <row r="53" spans="1:10" ht="18.75" x14ac:dyDescent="0.25">
      <c r="A53" s="754"/>
      <c r="B53" s="755"/>
      <c r="C53" s="762" t="s">
        <v>6</v>
      </c>
      <c r="D53" s="763"/>
      <c r="E53" s="542"/>
      <c r="F53" s="747" t="s">
        <v>469</v>
      </c>
      <c r="G53" s="748"/>
      <c r="H53" s="369">
        <v>0</v>
      </c>
      <c r="I53" s="445">
        <f>H25/100*H53</f>
        <v>0</v>
      </c>
    </row>
    <row r="54" spans="1:10" ht="19.5" thickBot="1" x14ac:dyDescent="0.3">
      <c r="A54" s="756"/>
      <c r="B54" s="757"/>
      <c r="C54" s="764"/>
      <c r="D54" s="765"/>
      <c r="E54" s="543"/>
      <c r="F54" s="749" t="s">
        <v>470</v>
      </c>
      <c r="G54" s="750"/>
      <c r="H54" s="370">
        <v>0</v>
      </c>
      <c r="I54" s="447">
        <f>H25/100*H54</f>
        <v>0</v>
      </c>
    </row>
    <row r="55" spans="1:10" s="136" customFormat="1" ht="19.5" thickBot="1" x14ac:dyDescent="0.3">
      <c r="A55" s="760" t="s">
        <v>500</v>
      </c>
      <c r="B55" s="761"/>
      <c r="C55" s="761"/>
      <c r="D55" s="761"/>
      <c r="E55" s="761"/>
      <c r="F55" s="761"/>
      <c r="G55" s="761"/>
      <c r="H55" s="383">
        <v>0</v>
      </c>
      <c r="I55" s="449">
        <f>H25/100*H55</f>
        <v>0</v>
      </c>
      <c r="J55" s="156"/>
    </row>
    <row r="56" spans="1:10" ht="19.5" thickBot="1" x14ac:dyDescent="0.3">
      <c r="A56" s="751" t="s">
        <v>18</v>
      </c>
      <c r="B56" s="752"/>
      <c r="C56" s="752"/>
      <c r="D56" s="752"/>
      <c r="E56" s="752"/>
      <c r="F56" s="752"/>
      <c r="G56" s="752"/>
      <c r="H56" s="384">
        <f>IF(SUM(H27:H55)=100,SUM(H27:H55),0)</f>
        <v>0</v>
      </c>
      <c r="I56" s="386">
        <f>SUM(I27:I55)</f>
        <v>0</v>
      </c>
    </row>
    <row r="57" spans="1:10" ht="24" customHeight="1" x14ac:dyDescent="0.25"/>
    <row r="58" spans="1:10" ht="20.25" x14ac:dyDescent="0.25">
      <c r="A58" s="53" t="s">
        <v>81</v>
      </c>
      <c r="B58" s="269"/>
      <c r="C58" s="389"/>
      <c r="D58" s="139"/>
    </row>
    <row r="59" spans="1:10" x14ac:dyDescent="0.25">
      <c r="B59" s="207"/>
      <c r="C59" s="4"/>
      <c r="D59" s="137"/>
      <c r="H59" s="137"/>
      <c r="I59" s="137"/>
    </row>
    <row r="60" spans="1:10" s="136" customFormat="1" x14ac:dyDescent="0.25">
      <c r="B60" s="137"/>
      <c r="C60" s="137"/>
      <c r="D60" s="137"/>
      <c r="H60" s="137"/>
      <c r="I60" s="137"/>
    </row>
    <row r="61" spans="1:10" ht="18.75" customHeight="1" x14ac:dyDescent="0.25">
      <c r="A61" s="137"/>
      <c r="B61" s="140"/>
      <c r="C61" s="140"/>
      <c r="G61" s="766"/>
      <c r="H61" s="766"/>
    </row>
    <row r="62" spans="1:10" ht="18.75" x14ac:dyDescent="0.25">
      <c r="A62" s="137"/>
      <c r="B62" s="728" t="s">
        <v>590</v>
      </c>
      <c r="C62" s="728"/>
      <c r="E62" s="142"/>
      <c r="F62" s="142"/>
      <c r="G62" s="728" t="s">
        <v>79</v>
      </c>
      <c r="H62" s="728"/>
    </row>
    <row r="63" spans="1:10" ht="11.25" customHeight="1" x14ac:dyDescent="0.25">
      <c r="A63" s="137"/>
      <c r="C63" s="142"/>
      <c r="D63" s="142"/>
      <c r="F63" s="137"/>
      <c r="G63" s="137"/>
      <c r="I63" s="142"/>
    </row>
    <row r="64" spans="1:10" ht="18.75" x14ac:dyDescent="0.25">
      <c r="B64" s="732" t="s">
        <v>61</v>
      </c>
      <c r="C64" s="732"/>
      <c r="G64" s="732" t="s">
        <v>61</v>
      </c>
      <c r="H64" s="732"/>
    </row>
    <row r="65" spans="1:1" x14ac:dyDescent="0.25">
      <c r="A65" s="136" t="s">
        <v>691</v>
      </c>
    </row>
  </sheetData>
  <sheetProtection password="9D8B" sheet="1" objects="1" scenarios="1" selectLockedCells="1"/>
  <mergeCells count="90">
    <mergeCell ref="H18:I18"/>
    <mergeCell ref="H19:I19"/>
    <mergeCell ref="G22:I23"/>
    <mergeCell ref="H20:I20"/>
    <mergeCell ref="C31:D32"/>
    <mergeCell ref="C33:D34"/>
    <mergeCell ref="F26:G26"/>
    <mergeCell ref="F27:G27"/>
    <mergeCell ref="F28:G28"/>
    <mergeCell ref="F29:G29"/>
    <mergeCell ref="C29:D30"/>
    <mergeCell ref="E31:E36"/>
    <mergeCell ref="C35:D36"/>
    <mergeCell ref="F31:G31"/>
    <mergeCell ref="F32:G32"/>
    <mergeCell ref="F33:G33"/>
    <mergeCell ref="F34:G34"/>
    <mergeCell ref="F35:G35"/>
    <mergeCell ref="F36:G36"/>
    <mergeCell ref="A31:B36"/>
    <mergeCell ref="A18:B18"/>
    <mergeCell ref="A20:B20"/>
    <mergeCell ref="C20:D20"/>
    <mergeCell ref="A21:B21"/>
    <mergeCell ref="A22:B22"/>
    <mergeCell ref="C18:D18"/>
    <mergeCell ref="C21:D21"/>
    <mergeCell ref="C22:D22"/>
    <mergeCell ref="A25:G25"/>
    <mergeCell ref="F30:G30"/>
    <mergeCell ref="E27:E30"/>
    <mergeCell ref="C27:D28"/>
    <mergeCell ref="A27:B30"/>
    <mergeCell ref="A26:B26"/>
    <mergeCell ref="C26:D26"/>
    <mergeCell ref="A2:I2"/>
    <mergeCell ref="H16:I16"/>
    <mergeCell ref="H17:I17"/>
    <mergeCell ref="A12:B12"/>
    <mergeCell ref="A13:B13"/>
    <mergeCell ref="A16:B16"/>
    <mergeCell ref="A17:B17"/>
    <mergeCell ref="C12:E12"/>
    <mergeCell ref="A6:I6"/>
    <mergeCell ref="C10:D10"/>
    <mergeCell ref="A7:I7"/>
    <mergeCell ref="C16:D16"/>
    <mergeCell ref="C17:D17"/>
    <mergeCell ref="H4:I4"/>
    <mergeCell ref="C13:D13"/>
    <mergeCell ref="A37:B42"/>
    <mergeCell ref="E37:E42"/>
    <mergeCell ref="C43:D44"/>
    <mergeCell ref="C37:D38"/>
    <mergeCell ref="F37:G37"/>
    <mergeCell ref="F38:G38"/>
    <mergeCell ref="F43:G43"/>
    <mergeCell ref="C39:D40"/>
    <mergeCell ref="F39:G39"/>
    <mergeCell ref="F40:G40"/>
    <mergeCell ref="F44:G44"/>
    <mergeCell ref="E43:E48"/>
    <mergeCell ref="C41:D42"/>
    <mergeCell ref="F41:G41"/>
    <mergeCell ref="F42:G42"/>
    <mergeCell ref="C45:D46"/>
    <mergeCell ref="F54:G54"/>
    <mergeCell ref="F47:G47"/>
    <mergeCell ref="C53:D54"/>
    <mergeCell ref="G61:H61"/>
    <mergeCell ref="F53:G53"/>
    <mergeCell ref="C47:D48"/>
    <mergeCell ref="C49:D50"/>
    <mergeCell ref="C51:D52"/>
    <mergeCell ref="F45:G45"/>
    <mergeCell ref="F46:G46"/>
    <mergeCell ref="G64:H64"/>
    <mergeCell ref="F48:G48"/>
    <mergeCell ref="F49:G49"/>
    <mergeCell ref="F50:G50"/>
    <mergeCell ref="F51:G51"/>
    <mergeCell ref="F52:G52"/>
    <mergeCell ref="A56:G56"/>
    <mergeCell ref="A43:B48"/>
    <mergeCell ref="A49:B54"/>
    <mergeCell ref="E49:E54"/>
    <mergeCell ref="B62:C62"/>
    <mergeCell ref="B64:C64"/>
    <mergeCell ref="A55:G55"/>
    <mergeCell ref="G62:H62"/>
  </mergeCells>
  <conditionalFormatting sqref="M16:M49">
    <cfRule type="cellIs" dxfId="5" priority="1" operator="lessThan">
      <formula>0</formula>
    </cfRule>
    <cfRule type="cellIs" dxfId="4" priority="2" operator="lessThan">
      <formula>0</formula>
    </cfRule>
    <cfRule type="containsErrors" dxfId="3" priority="3">
      <formula>ISERROR(M16)</formula>
    </cfRule>
  </conditionalFormatting>
  <dataValidations count="7">
    <dataValidation type="list" allowBlank="1" showErrorMessage="1" errorTitle="Tájékoztatás" error="Csak hiánypótlás esetén töltendő ki!" sqref="H4">
      <formula1>"Kifizetési kérelem, Hiánypótlás"</formula1>
    </dataValidation>
    <dataValidation type="textLength" allowBlank="1" showInputMessage="1" showErrorMessage="1" errorTitle="Tájékoztatás" error="A cellába pontosan 11 számot kell írni!" sqref="C17:E17 E22:E24 H17:I17">
      <formula1>11</formula1>
      <formula2>11</formula2>
    </dataValidation>
    <dataValidation errorStyle="information" allowBlank="1" showErrorMessage="1" errorTitle="Tájékoztatás" error="A beírt számérték 0-tól egészen 100-ig lehet._x000a__x000a_" sqref="H56:I56"/>
    <dataValidation type="date" allowBlank="1" showErrorMessage="1" errorTitle="Tájékoztatás" error="A beírt dátum 2012.01.01 és 2014.12.31 közé kell, hogy essen._x000a__x000a_Kattintson a Mégse gombra és adja meg a helyes értéket." sqref="B58">
      <formula1>40909</formula1>
      <formula2>42004</formula2>
    </dataValidation>
    <dataValidation type="list" allowBlank="1" showInputMessage="1" showErrorMessage="1" sqref="D9">
      <formula1>"2013.,2014."</formula1>
    </dataValidation>
    <dataValidation type="list" allowBlank="1" showInputMessage="1" showErrorMessage="1" sqref="H9">
      <formula1>"1.,2.,3.,4.,5.,6.,7.,8.,9.,10.,11.,12."</formula1>
    </dataValidation>
    <dataValidation type="decimal" operator="greaterThanOrEqual" allowBlank="1" showInputMessage="1" showErrorMessage="1" sqref="H27:I55">
      <formula1>0</formula1>
    </dataValidation>
  </dataValidations>
  <printOptions horizontalCentered="1"/>
  <pageMargins left="0.25" right="0.25" top="0.75" bottom="0.75" header="0.3" footer="0.3"/>
  <pageSetup paperSize="9" scale="51" fitToWidth="0" fitToHeight="0" orientation="portrait" r:id="rId1"/>
  <ignoredErrors>
    <ignoredError sqref="F31:G38 F43:G54" numberStoredAsText="1"/>
  </ignoredErrors>
  <legacy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65"/>
  <sheetViews>
    <sheetView showGridLines="0" view="pageBreakPreview" zoomScale="57" zoomScaleNormal="50" zoomScaleSheetLayoutView="57" zoomScalePageLayoutView="60" workbookViewId="0">
      <selection activeCell="C16" sqref="C16:D16"/>
    </sheetView>
  </sheetViews>
  <sheetFormatPr defaultColWidth="22.140625" defaultRowHeight="15.75" x14ac:dyDescent="0.25"/>
  <cols>
    <col min="1" max="1" width="16.140625" style="136" customWidth="1"/>
    <col min="2" max="2" width="18.140625" style="136" customWidth="1"/>
    <col min="3" max="3" width="26.85546875" style="136" customWidth="1"/>
    <col min="4" max="4" width="19.7109375" style="136" customWidth="1"/>
    <col min="5" max="5" width="12.28515625" style="136" customWidth="1"/>
    <col min="6" max="6" width="8.85546875" style="136" customWidth="1"/>
    <col min="7" max="7" width="15.5703125" style="136" customWidth="1"/>
    <col min="8" max="8" width="26.85546875" style="136" customWidth="1"/>
    <col min="9" max="9" width="23.85546875" style="136" customWidth="1"/>
    <col min="10" max="10" width="22.140625" style="136" customWidth="1"/>
    <col min="11" max="11" width="22.7109375" style="136" customWidth="1"/>
    <col min="12" max="16384" width="22.140625" style="136"/>
  </cols>
  <sheetData>
    <row r="1" spans="1:17" ht="18.75" x14ac:dyDescent="0.25">
      <c r="A1" s="431" t="s">
        <v>697</v>
      </c>
    </row>
    <row r="2" spans="1:17" ht="22.5" x14ac:dyDescent="0.25">
      <c r="A2" s="672" t="s">
        <v>567</v>
      </c>
      <c r="B2" s="672"/>
      <c r="C2" s="672"/>
      <c r="D2" s="672"/>
      <c r="E2" s="672"/>
      <c r="F2" s="672"/>
      <c r="G2" s="672"/>
      <c r="H2" s="672"/>
      <c r="I2" s="672"/>
      <c r="J2" s="672"/>
      <c r="K2" s="672"/>
    </row>
    <row r="3" spans="1:17" ht="12" customHeight="1" x14ac:dyDescent="0.25"/>
    <row r="4" spans="1:17" ht="21" customHeight="1" x14ac:dyDescent="0.25">
      <c r="I4" s="565" t="s">
        <v>119</v>
      </c>
      <c r="J4" s="812"/>
      <c r="K4" s="566"/>
    </row>
    <row r="5" spans="1:17" ht="28.5" customHeight="1" x14ac:dyDescent="0.25">
      <c r="H5" s="341"/>
      <c r="J5" s="342" t="s">
        <v>538</v>
      </c>
      <c r="K5" s="343">
        <f>FŐLAP!G3</f>
        <v>0</v>
      </c>
    </row>
    <row r="6" spans="1:17" ht="20.25" x14ac:dyDescent="0.25">
      <c r="A6" s="713" t="s">
        <v>570</v>
      </c>
      <c r="B6" s="713"/>
      <c r="C6" s="713"/>
      <c r="D6" s="713"/>
      <c r="E6" s="713"/>
      <c r="F6" s="713"/>
      <c r="G6" s="713"/>
      <c r="H6" s="713"/>
      <c r="I6" s="713"/>
      <c r="J6" s="713"/>
      <c r="K6" s="713"/>
    </row>
    <row r="7" spans="1:17" ht="18.75" x14ac:dyDescent="0.25">
      <c r="A7" s="774" t="s">
        <v>571</v>
      </c>
      <c r="B7" s="774"/>
      <c r="C7" s="774"/>
      <c r="D7" s="774"/>
      <c r="E7" s="774"/>
      <c r="F7" s="774"/>
      <c r="G7" s="774"/>
      <c r="H7" s="774"/>
      <c r="I7" s="774"/>
      <c r="J7" s="774"/>
      <c r="K7" s="774"/>
    </row>
    <row r="8" spans="1:17" ht="9" customHeight="1" x14ac:dyDescent="0.2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</row>
    <row r="9" spans="1:17" ht="17.25" customHeight="1" x14ac:dyDescent="0.25">
      <c r="D9" s="203" t="s">
        <v>0</v>
      </c>
      <c r="E9" s="268"/>
      <c r="F9" s="138"/>
      <c r="G9" s="205" t="s">
        <v>1</v>
      </c>
      <c r="H9" s="240"/>
      <c r="K9" s="137"/>
    </row>
    <row r="10" spans="1:17" ht="18.75" x14ac:dyDescent="0.25">
      <c r="A10" s="302"/>
      <c r="B10" s="299"/>
      <c r="C10" s="712"/>
      <c r="D10" s="712"/>
      <c r="E10" s="138"/>
      <c r="F10" s="138"/>
      <c r="G10" s="138"/>
      <c r="H10" s="139"/>
      <c r="I10" s="139"/>
      <c r="J10" s="139"/>
    </row>
    <row r="11" spans="1:17" ht="18.75" x14ac:dyDescent="0.25">
      <c r="A11" s="302"/>
      <c r="B11" s="299"/>
      <c r="C11" s="300"/>
      <c r="D11" s="300"/>
      <c r="E11" s="138"/>
      <c r="F11" s="138"/>
      <c r="G11" s="138"/>
      <c r="H11" s="139"/>
      <c r="I11" s="139"/>
      <c r="J11" s="139"/>
    </row>
    <row r="12" spans="1:17" s="134" customFormat="1" ht="20.25" customHeight="1" x14ac:dyDescent="0.25">
      <c r="A12" s="738" t="s">
        <v>84</v>
      </c>
      <c r="B12" s="738"/>
      <c r="C12" s="675">
        <f>FŐLAP!C10</f>
        <v>0</v>
      </c>
      <c r="D12" s="676"/>
      <c r="E12" s="676"/>
      <c r="F12" s="144"/>
      <c r="G12" s="144"/>
      <c r="H12" s="144"/>
      <c r="I12" s="144"/>
      <c r="J12" s="144"/>
      <c r="K12" s="144"/>
      <c r="L12" s="69"/>
      <c r="M12" s="69"/>
      <c r="N12" s="69"/>
      <c r="O12" s="135"/>
      <c r="P12" s="135"/>
      <c r="Q12" s="135"/>
    </row>
    <row r="13" spans="1:17" s="134" customFormat="1" ht="20.25" customHeight="1" x14ac:dyDescent="0.25">
      <c r="A13" s="738" t="s">
        <v>34</v>
      </c>
      <c r="B13" s="738"/>
      <c r="C13" s="683">
        <f>FŐLAP!C12</f>
        <v>0</v>
      </c>
      <c r="D13" s="684"/>
      <c r="E13" s="146"/>
      <c r="F13" s="141"/>
      <c r="G13" s="141"/>
      <c r="H13" s="141"/>
      <c r="I13" s="141"/>
      <c r="J13" s="141"/>
      <c r="K13" s="141"/>
      <c r="L13" s="145"/>
      <c r="M13" s="145"/>
      <c r="N13" s="145"/>
      <c r="O13" s="135"/>
      <c r="P13" s="135"/>
      <c r="Q13" s="135"/>
    </row>
    <row r="14" spans="1:17" s="134" customFormat="1" ht="20.25" customHeight="1" x14ac:dyDescent="0.25">
      <c r="A14" s="152"/>
      <c r="B14" s="152"/>
      <c r="C14" s="146"/>
      <c r="D14" s="146"/>
      <c r="E14" s="146"/>
      <c r="F14" s="141"/>
      <c r="G14" s="141"/>
      <c r="H14" s="141"/>
      <c r="I14" s="141"/>
      <c r="J14" s="141"/>
      <c r="K14" s="141"/>
      <c r="L14" s="145"/>
      <c r="M14" s="145"/>
      <c r="N14" s="145"/>
      <c r="O14" s="135"/>
      <c r="P14" s="135"/>
      <c r="Q14" s="135"/>
    </row>
    <row r="15" spans="1:17" ht="18.75" x14ac:dyDescent="0.25">
      <c r="A15" s="302"/>
      <c r="B15" s="299"/>
      <c r="C15" s="300"/>
      <c r="D15" s="300"/>
      <c r="E15" s="138"/>
      <c r="F15" s="138"/>
      <c r="G15" s="138"/>
      <c r="H15" s="139"/>
      <c r="I15" s="139"/>
      <c r="J15" s="139"/>
    </row>
    <row r="16" spans="1:17" ht="20.25" x14ac:dyDescent="0.25">
      <c r="A16" s="813" t="s">
        <v>565</v>
      </c>
      <c r="B16" s="813"/>
      <c r="C16" s="690"/>
      <c r="D16" s="692"/>
      <c r="F16" s="143" t="s">
        <v>448</v>
      </c>
      <c r="G16" s="326"/>
      <c r="H16" s="801"/>
      <c r="I16" s="802"/>
      <c r="J16" s="802"/>
      <c r="K16" s="803"/>
      <c r="L16" s="36"/>
    </row>
    <row r="17" spans="1:12" ht="20.25" x14ac:dyDescent="0.25">
      <c r="A17" s="810" t="s">
        <v>34</v>
      </c>
      <c r="B17" s="810"/>
      <c r="C17" s="694"/>
      <c r="D17" s="696"/>
      <c r="F17" s="303" t="s">
        <v>34</v>
      </c>
      <c r="G17" s="303"/>
      <c r="H17" s="694"/>
      <c r="I17" s="695"/>
      <c r="J17" s="695"/>
      <c r="K17" s="696"/>
      <c r="L17" s="36"/>
    </row>
    <row r="18" spans="1:12" ht="20.25" x14ac:dyDescent="0.25">
      <c r="A18" s="810" t="s">
        <v>64</v>
      </c>
      <c r="B18" s="810"/>
      <c r="C18" s="690"/>
      <c r="D18" s="692"/>
      <c r="F18" s="143" t="s">
        <v>85</v>
      </c>
      <c r="G18" s="326"/>
      <c r="H18" s="801"/>
      <c r="I18" s="802"/>
      <c r="J18" s="802"/>
      <c r="K18" s="803"/>
      <c r="L18" s="36"/>
    </row>
    <row r="19" spans="1:12" ht="20.25" x14ac:dyDescent="0.25">
      <c r="F19" s="143" t="s">
        <v>64</v>
      </c>
      <c r="G19" s="326"/>
      <c r="H19" s="801"/>
      <c r="I19" s="802"/>
      <c r="J19" s="802"/>
      <c r="K19" s="803"/>
      <c r="L19" s="36"/>
    </row>
    <row r="20" spans="1:12" ht="20.25" x14ac:dyDescent="0.25">
      <c r="A20" s="811" t="s">
        <v>449</v>
      </c>
      <c r="B20" s="811"/>
      <c r="C20" s="690"/>
      <c r="D20" s="692"/>
      <c r="F20" s="804" t="s">
        <v>692</v>
      </c>
      <c r="G20" s="805"/>
      <c r="H20" s="801"/>
      <c r="I20" s="802"/>
      <c r="J20" s="802"/>
      <c r="K20" s="803"/>
    </row>
    <row r="21" spans="1:12" ht="20.25" x14ac:dyDescent="0.25">
      <c r="A21" s="807" t="s">
        <v>77</v>
      </c>
      <c r="B21" s="807"/>
      <c r="C21" s="690"/>
      <c r="D21" s="692"/>
      <c r="E21" s="2"/>
      <c r="F21" s="307" t="s">
        <v>566</v>
      </c>
      <c r="G21" s="2"/>
      <c r="H21" s="17"/>
      <c r="I21" s="17"/>
      <c r="J21" s="17"/>
      <c r="K21" s="17"/>
    </row>
    <row r="22" spans="1:12" ht="20.25" x14ac:dyDescent="0.25">
      <c r="A22" s="807" t="s">
        <v>64</v>
      </c>
      <c r="B22" s="807"/>
      <c r="C22" s="690"/>
      <c r="D22" s="692"/>
      <c r="E22" s="2"/>
      <c r="F22" s="2"/>
      <c r="G22" s="2"/>
      <c r="H22" s="2"/>
      <c r="I22" s="2"/>
      <c r="J22" s="2"/>
      <c r="K22" s="2"/>
    </row>
    <row r="23" spans="1:12" ht="13.5" customHeight="1" x14ac:dyDescent="0.25">
      <c r="A23" s="339"/>
      <c r="B23" s="339"/>
      <c r="C23" s="373"/>
      <c r="D23" s="373"/>
      <c r="E23" s="2"/>
      <c r="F23" s="2"/>
      <c r="G23" s="2"/>
      <c r="H23" s="2"/>
      <c r="I23" s="2"/>
      <c r="J23" s="2"/>
      <c r="K23" s="2"/>
    </row>
    <row r="24" spans="1:12" ht="21" thickBot="1" x14ac:dyDescent="0.3">
      <c r="A24" s="339"/>
      <c r="B24" s="339"/>
      <c r="C24" s="340"/>
      <c r="D24" s="340"/>
      <c r="E24" s="2"/>
      <c r="F24" s="2"/>
      <c r="G24" s="2"/>
      <c r="H24" s="2"/>
      <c r="I24" s="2"/>
      <c r="J24" s="2"/>
      <c r="K24" s="2"/>
    </row>
    <row r="25" spans="1:12" ht="36.75" customHeight="1" thickBot="1" x14ac:dyDescent="0.3">
      <c r="A25" s="780" t="s">
        <v>594</v>
      </c>
      <c r="B25" s="781"/>
      <c r="C25" s="781"/>
      <c r="D25" s="781"/>
      <c r="E25" s="781"/>
      <c r="F25" s="781"/>
      <c r="G25" s="782"/>
      <c r="H25" s="372"/>
      <c r="K25" s="4"/>
    </row>
    <row r="26" spans="1:12" ht="55.5" customHeight="1" thickBot="1" x14ac:dyDescent="0.3">
      <c r="A26" s="808" t="s">
        <v>574</v>
      </c>
      <c r="B26" s="809"/>
      <c r="C26" s="809" t="s">
        <v>431</v>
      </c>
      <c r="D26" s="809"/>
      <c r="E26" s="327" t="s">
        <v>37</v>
      </c>
      <c r="F26" s="783" t="s">
        <v>38</v>
      </c>
      <c r="G26" s="806"/>
      <c r="H26" s="368" t="s">
        <v>572</v>
      </c>
      <c r="I26" s="362" t="s">
        <v>591</v>
      </c>
      <c r="J26" s="374" t="s">
        <v>592</v>
      </c>
      <c r="K26" s="374" t="s">
        <v>593</v>
      </c>
    </row>
    <row r="27" spans="1:12" ht="18.75" x14ac:dyDescent="0.25">
      <c r="A27" s="794" t="s">
        <v>10</v>
      </c>
      <c r="B27" s="795"/>
      <c r="C27" s="792" t="s">
        <v>11</v>
      </c>
      <c r="D27" s="792"/>
      <c r="E27" s="551" t="s">
        <v>528</v>
      </c>
      <c r="F27" s="747">
        <v>141014010</v>
      </c>
      <c r="G27" s="748"/>
      <c r="H27" s="330">
        <v>0</v>
      </c>
      <c r="I27" s="445">
        <f>H25/100*H27</f>
        <v>0</v>
      </c>
      <c r="J27" s="375">
        <v>0</v>
      </c>
      <c r="K27" s="450">
        <f>I27/100*J27</f>
        <v>0</v>
      </c>
    </row>
    <row r="28" spans="1:12" ht="19.5" thickBot="1" x14ac:dyDescent="0.3">
      <c r="A28" s="724"/>
      <c r="B28" s="796"/>
      <c r="C28" s="793"/>
      <c r="D28" s="793"/>
      <c r="E28" s="542"/>
      <c r="F28" s="749">
        <v>241014010</v>
      </c>
      <c r="G28" s="750"/>
      <c r="H28" s="377">
        <v>0</v>
      </c>
      <c r="I28" s="446">
        <f>H25/100*H28</f>
        <v>0</v>
      </c>
      <c r="J28" s="378">
        <v>0</v>
      </c>
      <c r="K28" s="451">
        <f t="shared" ref="K28:K54" si="0">I28/100*J28</f>
        <v>0</v>
      </c>
    </row>
    <row r="29" spans="1:12" ht="18.75" x14ac:dyDescent="0.25">
      <c r="A29" s="724"/>
      <c r="B29" s="796"/>
      <c r="C29" s="798" t="s">
        <v>6</v>
      </c>
      <c r="D29" s="798"/>
      <c r="E29" s="542"/>
      <c r="F29" s="747">
        <v>141014020</v>
      </c>
      <c r="G29" s="748"/>
      <c r="H29" s="330">
        <v>0</v>
      </c>
      <c r="I29" s="445">
        <f>H25/100*H29</f>
        <v>0</v>
      </c>
      <c r="J29" s="375">
        <v>0</v>
      </c>
      <c r="K29" s="450">
        <f t="shared" si="0"/>
        <v>0</v>
      </c>
    </row>
    <row r="30" spans="1:12" ht="19.5" thickBot="1" x14ac:dyDescent="0.3">
      <c r="A30" s="726"/>
      <c r="B30" s="797"/>
      <c r="C30" s="793"/>
      <c r="D30" s="793"/>
      <c r="E30" s="543"/>
      <c r="F30" s="749">
        <v>241014020</v>
      </c>
      <c r="G30" s="750"/>
      <c r="H30" s="377">
        <v>0</v>
      </c>
      <c r="I30" s="446">
        <f>H25/100*H30</f>
        <v>0</v>
      </c>
      <c r="J30" s="378">
        <v>0</v>
      </c>
      <c r="K30" s="451">
        <f t="shared" si="0"/>
        <v>0</v>
      </c>
    </row>
    <row r="31" spans="1:12" ht="18.75" x14ac:dyDescent="0.25">
      <c r="A31" s="736" t="s">
        <v>7</v>
      </c>
      <c r="B31" s="814"/>
      <c r="C31" s="798" t="s">
        <v>8</v>
      </c>
      <c r="D31" s="798"/>
      <c r="E31" s="551" t="s">
        <v>557</v>
      </c>
      <c r="F31" s="747" t="s">
        <v>451</v>
      </c>
      <c r="G31" s="748"/>
      <c r="H31" s="330">
        <v>0</v>
      </c>
      <c r="I31" s="445">
        <f>H25/100*H31</f>
        <v>0</v>
      </c>
      <c r="J31" s="375">
        <v>0</v>
      </c>
      <c r="K31" s="450">
        <f t="shared" si="0"/>
        <v>0</v>
      </c>
    </row>
    <row r="32" spans="1:12" ht="19.5" thickBot="1" x14ac:dyDescent="0.3">
      <c r="A32" s="724"/>
      <c r="B32" s="796"/>
      <c r="C32" s="793"/>
      <c r="D32" s="793"/>
      <c r="E32" s="542"/>
      <c r="F32" s="749" t="s">
        <v>452</v>
      </c>
      <c r="G32" s="750"/>
      <c r="H32" s="377">
        <v>0</v>
      </c>
      <c r="I32" s="446">
        <f>H25/100*H32</f>
        <v>0</v>
      </c>
      <c r="J32" s="378">
        <v>0</v>
      </c>
      <c r="K32" s="451">
        <f t="shared" si="0"/>
        <v>0</v>
      </c>
    </row>
    <row r="33" spans="1:11" ht="18.75" x14ac:dyDescent="0.25">
      <c r="A33" s="724"/>
      <c r="B33" s="796"/>
      <c r="C33" s="798" t="s">
        <v>24</v>
      </c>
      <c r="D33" s="798"/>
      <c r="E33" s="542"/>
      <c r="F33" s="747" t="s">
        <v>453</v>
      </c>
      <c r="G33" s="748"/>
      <c r="H33" s="330">
        <v>0</v>
      </c>
      <c r="I33" s="445">
        <f>H25/100*H33</f>
        <v>0</v>
      </c>
      <c r="J33" s="375">
        <v>0</v>
      </c>
      <c r="K33" s="450">
        <f t="shared" si="0"/>
        <v>0</v>
      </c>
    </row>
    <row r="34" spans="1:11" ht="19.5" thickBot="1" x14ac:dyDescent="0.3">
      <c r="A34" s="724"/>
      <c r="B34" s="796"/>
      <c r="C34" s="793"/>
      <c r="D34" s="793"/>
      <c r="E34" s="542"/>
      <c r="F34" s="749" t="s">
        <v>454</v>
      </c>
      <c r="G34" s="750"/>
      <c r="H34" s="377">
        <v>0</v>
      </c>
      <c r="I34" s="446">
        <f>H25/100*H34</f>
        <v>0</v>
      </c>
      <c r="J34" s="378">
        <v>0</v>
      </c>
      <c r="K34" s="451">
        <f t="shared" si="0"/>
        <v>0</v>
      </c>
    </row>
    <row r="35" spans="1:11" ht="18.75" x14ac:dyDescent="0.25">
      <c r="A35" s="724"/>
      <c r="B35" s="796"/>
      <c r="C35" s="798" t="s">
        <v>9</v>
      </c>
      <c r="D35" s="798"/>
      <c r="E35" s="542"/>
      <c r="F35" s="747" t="s">
        <v>455</v>
      </c>
      <c r="G35" s="748"/>
      <c r="H35" s="330">
        <v>0</v>
      </c>
      <c r="I35" s="445">
        <f>H25/100*H35</f>
        <v>0</v>
      </c>
      <c r="J35" s="375">
        <v>0</v>
      </c>
      <c r="K35" s="450">
        <f t="shared" si="0"/>
        <v>0</v>
      </c>
    </row>
    <row r="36" spans="1:11" ht="19.5" thickBot="1" x14ac:dyDescent="0.3">
      <c r="A36" s="725"/>
      <c r="B36" s="815"/>
      <c r="C36" s="793"/>
      <c r="D36" s="793"/>
      <c r="E36" s="543"/>
      <c r="F36" s="749" t="s">
        <v>456</v>
      </c>
      <c r="G36" s="750"/>
      <c r="H36" s="377">
        <v>0</v>
      </c>
      <c r="I36" s="446">
        <f>H25/100*H36</f>
        <v>0</v>
      </c>
      <c r="J36" s="378">
        <v>0</v>
      </c>
      <c r="K36" s="451">
        <f t="shared" si="0"/>
        <v>0</v>
      </c>
    </row>
    <row r="37" spans="1:11" ht="18.75" x14ac:dyDescent="0.25">
      <c r="A37" s="552" t="s">
        <v>12</v>
      </c>
      <c r="B37" s="554"/>
      <c r="C37" s="798" t="s">
        <v>13</v>
      </c>
      <c r="D37" s="798"/>
      <c r="E37" s="524" t="s">
        <v>14</v>
      </c>
      <c r="F37" s="747" t="s">
        <v>457</v>
      </c>
      <c r="G37" s="748"/>
      <c r="H37" s="330">
        <v>0</v>
      </c>
      <c r="I37" s="445">
        <f>H25/100*H37</f>
        <v>0</v>
      </c>
      <c r="J37" s="375">
        <v>0</v>
      </c>
      <c r="K37" s="450">
        <f t="shared" si="0"/>
        <v>0</v>
      </c>
    </row>
    <row r="38" spans="1:11" ht="19.5" thickBot="1" x14ac:dyDescent="0.3">
      <c r="A38" s="767"/>
      <c r="B38" s="755"/>
      <c r="C38" s="793"/>
      <c r="D38" s="793"/>
      <c r="E38" s="525"/>
      <c r="F38" s="749" t="s">
        <v>458</v>
      </c>
      <c r="G38" s="750"/>
      <c r="H38" s="331">
        <v>0</v>
      </c>
      <c r="I38" s="447">
        <f>H25/100*H38</f>
        <v>0</v>
      </c>
      <c r="J38" s="376">
        <v>0</v>
      </c>
      <c r="K38" s="452">
        <f t="shared" si="0"/>
        <v>0</v>
      </c>
    </row>
    <row r="39" spans="1:11" ht="18.75" x14ac:dyDescent="0.25">
      <c r="A39" s="767"/>
      <c r="B39" s="755"/>
      <c r="C39" s="798" t="s">
        <v>676</v>
      </c>
      <c r="D39" s="798"/>
      <c r="E39" s="525"/>
      <c r="F39" s="747">
        <v>141017020</v>
      </c>
      <c r="G39" s="748"/>
      <c r="H39" s="330">
        <v>0</v>
      </c>
      <c r="I39" s="445">
        <f>H25/100*H39</f>
        <v>0</v>
      </c>
      <c r="J39" s="375">
        <v>0</v>
      </c>
      <c r="K39" s="450">
        <f t="shared" ref="K39:K40" si="1">I39/100*J39</f>
        <v>0</v>
      </c>
    </row>
    <row r="40" spans="1:11" ht="19.5" thickBot="1" x14ac:dyDescent="0.3">
      <c r="A40" s="767"/>
      <c r="B40" s="755"/>
      <c r="C40" s="793"/>
      <c r="D40" s="793"/>
      <c r="E40" s="525"/>
      <c r="F40" s="749">
        <v>241017020</v>
      </c>
      <c r="G40" s="750"/>
      <c r="H40" s="331">
        <v>0</v>
      </c>
      <c r="I40" s="447">
        <f>H25/100*H40</f>
        <v>0</v>
      </c>
      <c r="J40" s="376">
        <v>0</v>
      </c>
      <c r="K40" s="452">
        <f t="shared" si="1"/>
        <v>0</v>
      </c>
    </row>
    <row r="41" spans="1:11" ht="18.75" x14ac:dyDescent="0.25">
      <c r="A41" s="767"/>
      <c r="B41" s="755"/>
      <c r="C41" s="798" t="s">
        <v>576</v>
      </c>
      <c r="D41" s="798"/>
      <c r="E41" s="525"/>
      <c r="F41" s="747">
        <v>141017030</v>
      </c>
      <c r="G41" s="748"/>
      <c r="H41" s="330">
        <v>0</v>
      </c>
      <c r="I41" s="445">
        <f>H25/100*H41</f>
        <v>0</v>
      </c>
      <c r="J41" s="375">
        <v>0</v>
      </c>
      <c r="K41" s="450">
        <f t="shared" si="0"/>
        <v>0</v>
      </c>
    </row>
    <row r="42" spans="1:11" ht="19.5" thickBot="1" x14ac:dyDescent="0.3">
      <c r="A42" s="768"/>
      <c r="B42" s="769"/>
      <c r="C42" s="793"/>
      <c r="D42" s="793"/>
      <c r="E42" s="526"/>
      <c r="F42" s="749">
        <v>241017030</v>
      </c>
      <c r="G42" s="750"/>
      <c r="H42" s="331">
        <v>0</v>
      </c>
      <c r="I42" s="447">
        <f>H25/100*H42</f>
        <v>0</v>
      </c>
      <c r="J42" s="376">
        <v>0</v>
      </c>
      <c r="K42" s="452">
        <f t="shared" si="0"/>
        <v>0</v>
      </c>
    </row>
    <row r="43" spans="1:11" ht="18.75" x14ac:dyDescent="0.25">
      <c r="A43" s="794" t="s">
        <v>15</v>
      </c>
      <c r="B43" s="795"/>
      <c r="C43" s="798" t="s">
        <v>16</v>
      </c>
      <c r="D43" s="798"/>
      <c r="E43" s="524" t="s">
        <v>17</v>
      </c>
      <c r="F43" s="747" t="s">
        <v>459</v>
      </c>
      <c r="G43" s="748"/>
      <c r="H43" s="330">
        <v>0</v>
      </c>
      <c r="I43" s="445">
        <f>H25/100*H43</f>
        <v>0</v>
      </c>
      <c r="J43" s="375">
        <v>0</v>
      </c>
      <c r="K43" s="450">
        <f t="shared" si="0"/>
        <v>0</v>
      </c>
    </row>
    <row r="44" spans="1:11" ht="19.5" thickBot="1" x14ac:dyDescent="0.3">
      <c r="A44" s="724"/>
      <c r="B44" s="796"/>
      <c r="C44" s="793"/>
      <c r="D44" s="793"/>
      <c r="E44" s="525"/>
      <c r="F44" s="749" t="s">
        <v>460</v>
      </c>
      <c r="G44" s="750"/>
      <c r="H44" s="377">
        <v>0</v>
      </c>
      <c r="I44" s="446">
        <f>H25/100*H44</f>
        <v>0</v>
      </c>
      <c r="J44" s="378">
        <v>0</v>
      </c>
      <c r="K44" s="451">
        <f t="shared" si="0"/>
        <v>0</v>
      </c>
    </row>
    <row r="45" spans="1:11" ht="18.75" x14ac:dyDescent="0.25">
      <c r="A45" s="724"/>
      <c r="B45" s="796"/>
      <c r="C45" s="798" t="s">
        <v>41</v>
      </c>
      <c r="D45" s="798"/>
      <c r="E45" s="525"/>
      <c r="F45" s="747" t="s">
        <v>461</v>
      </c>
      <c r="G45" s="748"/>
      <c r="H45" s="330">
        <v>0</v>
      </c>
      <c r="I45" s="445">
        <f>H25/100*H45</f>
        <v>0</v>
      </c>
      <c r="J45" s="375">
        <v>0</v>
      </c>
      <c r="K45" s="450">
        <f t="shared" si="0"/>
        <v>0</v>
      </c>
    </row>
    <row r="46" spans="1:11" ht="19.5" thickBot="1" x14ac:dyDescent="0.3">
      <c r="A46" s="724"/>
      <c r="B46" s="796"/>
      <c r="C46" s="793"/>
      <c r="D46" s="793"/>
      <c r="E46" s="525"/>
      <c r="F46" s="749" t="s">
        <v>462</v>
      </c>
      <c r="G46" s="750"/>
      <c r="H46" s="331">
        <v>0</v>
      </c>
      <c r="I46" s="447">
        <f>H25/100*H46</f>
        <v>0</v>
      </c>
      <c r="J46" s="376">
        <v>0</v>
      </c>
      <c r="K46" s="452">
        <f t="shared" si="0"/>
        <v>0</v>
      </c>
    </row>
    <row r="47" spans="1:11" ht="18.75" x14ac:dyDescent="0.25">
      <c r="A47" s="724"/>
      <c r="B47" s="796"/>
      <c r="C47" s="798" t="s">
        <v>42</v>
      </c>
      <c r="D47" s="798"/>
      <c r="E47" s="525"/>
      <c r="F47" s="747" t="s">
        <v>463</v>
      </c>
      <c r="G47" s="748"/>
      <c r="H47" s="330">
        <v>0</v>
      </c>
      <c r="I47" s="445">
        <f>H25/100*H47</f>
        <v>0</v>
      </c>
      <c r="J47" s="375">
        <v>0</v>
      </c>
      <c r="K47" s="450">
        <f t="shared" si="0"/>
        <v>0</v>
      </c>
    </row>
    <row r="48" spans="1:11" ht="19.5" thickBot="1" x14ac:dyDescent="0.3">
      <c r="A48" s="726"/>
      <c r="B48" s="797"/>
      <c r="C48" s="793"/>
      <c r="D48" s="793"/>
      <c r="E48" s="526"/>
      <c r="F48" s="749" t="s">
        <v>464</v>
      </c>
      <c r="G48" s="750"/>
      <c r="H48" s="331">
        <v>0</v>
      </c>
      <c r="I48" s="447">
        <f>H25/100*H48</f>
        <v>0</v>
      </c>
      <c r="J48" s="376">
        <v>0</v>
      </c>
      <c r="K48" s="452">
        <f t="shared" si="0"/>
        <v>0</v>
      </c>
    </row>
    <row r="49" spans="1:12" ht="18.75" x14ac:dyDescent="0.25">
      <c r="A49" s="794" t="s">
        <v>3</v>
      </c>
      <c r="B49" s="795"/>
      <c r="C49" s="798" t="s">
        <v>4</v>
      </c>
      <c r="D49" s="798"/>
      <c r="E49" s="551" t="s">
        <v>558</v>
      </c>
      <c r="F49" s="747" t="s">
        <v>465</v>
      </c>
      <c r="G49" s="799"/>
      <c r="H49" s="443">
        <v>0</v>
      </c>
      <c r="I49" s="448">
        <f>H25/100*H49</f>
        <v>0</v>
      </c>
      <c r="J49" s="382">
        <v>0</v>
      </c>
      <c r="K49" s="448">
        <f t="shared" si="0"/>
        <v>0</v>
      </c>
    </row>
    <row r="50" spans="1:12" ht="19.5" thickBot="1" x14ac:dyDescent="0.3">
      <c r="A50" s="724"/>
      <c r="B50" s="796"/>
      <c r="C50" s="793"/>
      <c r="D50" s="793"/>
      <c r="E50" s="542"/>
      <c r="F50" s="749" t="s">
        <v>466</v>
      </c>
      <c r="G50" s="800"/>
      <c r="H50" s="444">
        <v>0</v>
      </c>
      <c r="I50" s="446">
        <f>H25/100*H50</f>
        <v>0</v>
      </c>
      <c r="J50" s="378">
        <v>0</v>
      </c>
      <c r="K50" s="446">
        <f t="shared" si="0"/>
        <v>0</v>
      </c>
    </row>
    <row r="51" spans="1:12" ht="18.75" x14ac:dyDescent="0.25">
      <c r="A51" s="724"/>
      <c r="B51" s="796"/>
      <c r="C51" s="798" t="s">
        <v>5</v>
      </c>
      <c r="D51" s="798"/>
      <c r="E51" s="542"/>
      <c r="F51" s="747" t="s">
        <v>467</v>
      </c>
      <c r="G51" s="748"/>
      <c r="H51" s="330">
        <v>0</v>
      </c>
      <c r="I51" s="445">
        <f>H25/100*H51</f>
        <v>0</v>
      </c>
      <c r="J51" s="375">
        <v>0</v>
      </c>
      <c r="K51" s="450">
        <f t="shared" si="0"/>
        <v>0</v>
      </c>
    </row>
    <row r="52" spans="1:12" ht="19.5" thickBot="1" x14ac:dyDescent="0.3">
      <c r="A52" s="724"/>
      <c r="B52" s="796"/>
      <c r="C52" s="793"/>
      <c r="D52" s="793"/>
      <c r="E52" s="542"/>
      <c r="F52" s="749" t="s">
        <v>468</v>
      </c>
      <c r="G52" s="750"/>
      <c r="H52" s="377">
        <v>0</v>
      </c>
      <c r="I52" s="446">
        <f>H25/100*H52</f>
        <v>0</v>
      </c>
      <c r="J52" s="378">
        <v>0</v>
      </c>
      <c r="K52" s="451">
        <f t="shared" si="0"/>
        <v>0</v>
      </c>
      <c r="L52" s="156"/>
    </row>
    <row r="53" spans="1:12" ht="18.75" x14ac:dyDescent="0.25">
      <c r="A53" s="724"/>
      <c r="B53" s="796"/>
      <c r="C53" s="792" t="s">
        <v>6</v>
      </c>
      <c r="D53" s="792"/>
      <c r="E53" s="542"/>
      <c r="F53" s="747" t="s">
        <v>469</v>
      </c>
      <c r="G53" s="748"/>
      <c r="H53" s="330">
        <v>0</v>
      </c>
      <c r="I53" s="445">
        <f>H25/100*H53</f>
        <v>0</v>
      </c>
      <c r="J53" s="375">
        <v>0</v>
      </c>
      <c r="K53" s="450">
        <f t="shared" si="0"/>
        <v>0</v>
      </c>
    </row>
    <row r="54" spans="1:12" ht="19.5" thickBot="1" x14ac:dyDescent="0.3">
      <c r="A54" s="726"/>
      <c r="B54" s="797"/>
      <c r="C54" s="793"/>
      <c r="D54" s="793"/>
      <c r="E54" s="543"/>
      <c r="F54" s="749" t="s">
        <v>470</v>
      </c>
      <c r="G54" s="750"/>
      <c r="H54" s="331">
        <v>0</v>
      </c>
      <c r="I54" s="447">
        <f>H25/100*H54</f>
        <v>0</v>
      </c>
      <c r="J54" s="376">
        <v>0</v>
      </c>
      <c r="K54" s="452">
        <f t="shared" si="0"/>
        <v>0</v>
      </c>
    </row>
    <row r="55" spans="1:12" ht="19.5" thickBot="1" x14ac:dyDescent="0.3">
      <c r="A55" s="328" t="s">
        <v>500</v>
      </c>
      <c r="B55" s="329"/>
      <c r="C55" s="329"/>
      <c r="D55" s="329"/>
      <c r="E55" s="329"/>
      <c r="F55" s="329"/>
      <c r="G55" s="329"/>
      <c r="H55" s="379">
        <v>0</v>
      </c>
      <c r="I55" s="449">
        <f>H25/100*H55</f>
        <v>0</v>
      </c>
      <c r="J55" s="380"/>
      <c r="K55" s="381">
        <f>SUM(K27:K54)</f>
        <v>0</v>
      </c>
    </row>
    <row r="56" spans="1:12" ht="21" thickBot="1" x14ac:dyDescent="0.3">
      <c r="A56" s="751" t="s">
        <v>18</v>
      </c>
      <c r="B56" s="752"/>
      <c r="C56" s="752"/>
      <c r="D56" s="752"/>
      <c r="E56" s="752"/>
      <c r="F56" s="752"/>
      <c r="G56" s="791"/>
      <c r="H56" s="332">
        <f>IF(SUM(H27:H55)=100,SUM(H27:H55),0)</f>
        <v>0</v>
      </c>
      <c r="I56" s="371">
        <f>SUM(I27:I55)</f>
        <v>0</v>
      </c>
      <c r="J56" s="366"/>
      <c r="K56" s="367"/>
    </row>
    <row r="57" spans="1:12" ht="24" customHeight="1" x14ac:dyDescent="0.25"/>
    <row r="58" spans="1:12" ht="20.25" x14ac:dyDescent="0.25">
      <c r="A58" s="53" t="s">
        <v>81</v>
      </c>
      <c r="B58" s="269"/>
      <c r="C58" s="389"/>
      <c r="D58" s="139"/>
    </row>
    <row r="59" spans="1:12" x14ac:dyDescent="0.25">
      <c r="B59" s="207"/>
      <c r="C59" s="4"/>
      <c r="D59" s="137"/>
      <c r="I59" s="137"/>
      <c r="J59" s="137"/>
      <c r="K59" s="137"/>
    </row>
    <row r="60" spans="1:12" ht="18.75" customHeight="1" x14ac:dyDescent="0.25">
      <c r="A60" s="4"/>
      <c r="B60" s="4"/>
      <c r="C60" s="4"/>
      <c r="D60" s="2"/>
      <c r="E60" s="2"/>
      <c r="F60" s="2"/>
      <c r="G60" s="2"/>
      <c r="H60" s="2"/>
      <c r="I60" s="2"/>
      <c r="J60" s="2"/>
      <c r="K60" s="2"/>
    </row>
    <row r="61" spans="1:12" ht="18.75" x14ac:dyDescent="0.25">
      <c r="A61" s="11"/>
      <c r="B61" s="11"/>
      <c r="C61" s="11"/>
      <c r="D61" s="2"/>
      <c r="E61" s="355"/>
      <c r="F61" s="355"/>
      <c r="G61" s="355"/>
      <c r="H61" s="790"/>
      <c r="I61" s="790"/>
      <c r="J61" s="356"/>
      <c r="K61" s="2"/>
    </row>
    <row r="62" spans="1:12" ht="24.75" customHeight="1" x14ac:dyDescent="0.25">
      <c r="A62" s="137"/>
      <c r="B62" s="301" t="s">
        <v>563</v>
      </c>
      <c r="D62" s="142"/>
      <c r="F62" s="137"/>
      <c r="G62" s="137"/>
      <c r="H62" s="728" t="s">
        <v>573</v>
      </c>
      <c r="I62" s="728"/>
      <c r="J62" s="358"/>
      <c r="K62" s="142"/>
    </row>
    <row r="63" spans="1:12" ht="18.75" x14ac:dyDescent="0.25">
      <c r="A63" s="137"/>
      <c r="C63" s="142"/>
      <c r="H63" s="137"/>
    </row>
    <row r="64" spans="1:12" ht="18.75" x14ac:dyDescent="0.25">
      <c r="B64" s="301" t="s">
        <v>61</v>
      </c>
      <c r="H64" s="308" t="s">
        <v>61</v>
      </c>
      <c r="I64" s="308"/>
      <c r="J64" s="358"/>
    </row>
    <row r="65" spans="1:1" x14ac:dyDescent="0.25">
      <c r="A65" s="136" t="s">
        <v>691</v>
      </c>
    </row>
  </sheetData>
  <sheetProtection password="9D8B" sheet="1" objects="1" scenarios="1" selectLockedCells="1"/>
  <mergeCells count="86">
    <mergeCell ref="H62:I62"/>
    <mergeCell ref="C13:D13"/>
    <mergeCell ref="A16:B16"/>
    <mergeCell ref="C16:D16"/>
    <mergeCell ref="A17:B17"/>
    <mergeCell ref="C17:D17"/>
    <mergeCell ref="F28:G28"/>
    <mergeCell ref="F29:G29"/>
    <mergeCell ref="F30:G30"/>
    <mergeCell ref="C35:D36"/>
    <mergeCell ref="F35:G35"/>
    <mergeCell ref="A31:B36"/>
    <mergeCell ref="C31:D32"/>
    <mergeCell ref="E31:E36"/>
    <mergeCell ref="C33:D34"/>
    <mergeCell ref="F44:G44"/>
    <mergeCell ref="A2:K2"/>
    <mergeCell ref="I4:K4"/>
    <mergeCell ref="A6:K6"/>
    <mergeCell ref="A7:K7"/>
    <mergeCell ref="C10:D10"/>
    <mergeCell ref="A12:B12"/>
    <mergeCell ref="C12:E12"/>
    <mergeCell ref="A22:B22"/>
    <mergeCell ref="C22:D22"/>
    <mergeCell ref="A26:B26"/>
    <mergeCell ref="C26:D26"/>
    <mergeCell ref="A18:B18"/>
    <mergeCell ref="C18:D18"/>
    <mergeCell ref="A20:B20"/>
    <mergeCell ref="C20:D20"/>
    <mergeCell ref="A21:B21"/>
    <mergeCell ref="C21:D21"/>
    <mergeCell ref="A13:B13"/>
    <mergeCell ref="F34:G34"/>
    <mergeCell ref="F48:G48"/>
    <mergeCell ref="F36:G36"/>
    <mergeCell ref="F43:G43"/>
    <mergeCell ref="F45:G45"/>
    <mergeCell ref="F46:G46"/>
    <mergeCell ref="F47:G47"/>
    <mergeCell ref="C47:D48"/>
    <mergeCell ref="A43:B48"/>
    <mergeCell ref="C43:D44"/>
    <mergeCell ref="E43:E48"/>
    <mergeCell ref="C45:D46"/>
    <mergeCell ref="A37:B42"/>
    <mergeCell ref="C37:D38"/>
    <mergeCell ref="E37:E42"/>
    <mergeCell ref="C41:D42"/>
    <mergeCell ref="F37:G37"/>
    <mergeCell ref="F38:G38"/>
    <mergeCell ref="F41:G41"/>
    <mergeCell ref="F42:G42"/>
    <mergeCell ref="C39:D40"/>
    <mergeCell ref="F39:G39"/>
    <mergeCell ref="F40:G40"/>
    <mergeCell ref="H16:K16"/>
    <mergeCell ref="H17:K17"/>
    <mergeCell ref="H18:K18"/>
    <mergeCell ref="H19:K19"/>
    <mergeCell ref="F33:G33"/>
    <mergeCell ref="F20:G20"/>
    <mergeCell ref="H20:K20"/>
    <mergeCell ref="F31:G31"/>
    <mergeCell ref="F32:G32"/>
    <mergeCell ref="F26:G26"/>
    <mergeCell ref="A25:G25"/>
    <mergeCell ref="A27:B30"/>
    <mergeCell ref="C27:D28"/>
    <mergeCell ref="E27:E30"/>
    <mergeCell ref="C29:D30"/>
    <mergeCell ref="F27:G27"/>
    <mergeCell ref="H61:I61"/>
    <mergeCell ref="A56:G56"/>
    <mergeCell ref="C53:D54"/>
    <mergeCell ref="A49:B54"/>
    <mergeCell ref="C49:D50"/>
    <mergeCell ref="E49:E54"/>
    <mergeCell ref="F53:G53"/>
    <mergeCell ref="F54:G54"/>
    <mergeCell ref="F49:G49"/>
    <mergeCell ref="C51:D52"/>
    <mergeCell ref="F51:G51"/>
    <mergeCell ref="F52:G52"/>
    <mergeCell ref="F50:G50"/>
  </mergeCells>
  <conditionalFormatting sqref="O16:O49">
    <cfRule type="cellIs" dxfId="2" priority="1" operator="lessThan">
      <formula>0</formula>
    </cfRule>
    <cfRule type="cellIs" dxfId="1" priority="2" operator="lessThan">
      <formula>0</formula>
    </cfRule>
    <cfRule type="containsErrors" dxfId="0" priority="3">
      <formula>ISERROR(O16)</formula>
    </cfRule>
  </conditionalFormatting>
  <dataValidations count="8">
    <dataValidation type="decimal" operator="greaterThanOrEqual" allowBlank="1" showInputMessage="1" showErrorMessage="1" sqref="H55:I55 I27:K54">
      <formula1>0</formula1>
    </dataValidation>
    <dataValidation type="list" allowBlank="1" showInputMessage="1" showErrorMessage="1" sqref="H9">
      <formula1>"1.,2.,3.,4.,5.,6.,7.,8.,9.,10.,11.,12."</formula1>
    </dataValidation>
    <dataValidation type="list" allowBlank="1" showInputMessage="1" showErrorMessage="1" sqref="E9">
      <formula1>"2013.,2014."</formula1>
    </dataValidation>
    <dataValidation type="date" allowBlank="1" showErrorMessage="1" errorTitle="Tájékoztatás" error="A beírt dátum 2012.01.01 és 2014.12.31 közé kell, hogy essen._x000a__x000a_Kattintson a Mégse gombra és adja meg a helyes értéket." sqref="B58">
      <formula1>40909</formula1>
      <formula2>42004</formula2>
    </dataValidation>
    <dataValidation type="textLength" allowBlank="1" showInputMessage="1" showErrorMessage="1" errorTitle="Tájékoztatás" error="A cellába pontosan 11 számot kell írni!" sqref="E22:E24 C17:E17 H17:K17">
      <formula1>11</formula1>
      <formula2>11</formula2>
    </dataValidation>
    <dataValidation type="list" allowBlank="1" showErrorMessage="1" errorTitle="Tájékoztatás" error="Csak hiánypótlás esetén töltendő ki!" sqref="I4:J4">
      <formula1>"Kifizetési kérelem, Hiánypótlás"</formula1>
    </dataValidation>
    <dataValidation errorStyle="information" allowBlank="1" showErrorMessage="1" errorTitle="Tájékoztatás" error="A beírt számérték 0-tól egészen 100-ig lehet._x000a__x000a_" sqref="H56"/>
    <dataValidation allowBlank="1" showInputMessage="1" showErrorMessage="1" errorTitle="Tájékoztatás" error="A cellába pontosan 11 számot kell írni!" sqref="C21:D21"/>
  </dataValidations>
  <printOptions horizontalCentered="1"/>
  <pageMargins left="0.25" right="0.25" top="0.75" bottom="0.75" header="0.3" footer="0.3"/>
  <pageSetup paperSize="9" scale="40" fitToWidth="0" fitToHeight="0" orientation="portrait" r:id="rId1"/>
  <legacy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>
    <tabColor theme="9" tint="-0.249977111117893"/>
  </sheetPr>
  <dimension ref="B3:F37"/>
  <sheetViews>
    <sheetView showGridLines="0" view="pageBreakPreview" zoomScale="80" zoomScaleNormal="93" zoomScaleSheetLayoutView="80" zoomScalePageLayoutView="60" workbookViewId="0">
      <selection activeCell="B10" sqref="B10:B13"/>
    </sheetView>
  </sheetViews>
  <sheetFormatPr defaultColWidth="8.85546875" defaultRowHeight="15.75" x14ac:dyDescent="0.25"/>
  <cols>
    <col min="1" max="1" width="8.85546875" style="2"/>
    <col min="2" max="2" width="20.140625" style="2" customWidth="1"/>
    <col min="3" max="3" width="33" style="2" customWidth="1"/>
    <col min="4" max="4" width="25" style="2" customWidth="1"/>
    <col min="5" max="5" width="22.42578125" style="2" customWidth="1"/>
    <col min="6" max="6" width="9.140625" style="2" customWidth="1"/>
    <col min="7" max="16384" width="8.85546875" style="2"/>
  </cols>
  <sheetData>
    <row r="3" spans="2:6" ht="22.5" x14ac:dyDescent="0.25">
      <c r="B3" s="744" t="s">
        <v>527</v>
      </c>
      <c r="C3" s="744"/>
      <c r="D3" s="744"/>
      <c r="E3" s="744"/>
      <c r="F3" s="18"/>
    </row>
    <row r="4" spans="2:6" ht="18.75" customHeight="1" x14ac:dyDescent="0.25">
      <c r="B4" s="560"/>
      <c r="C4" s="561"/>
      <c r="D4" s="561"/>
      <c r="E4" s="561"/>
      <c r="F4" s="17"/>
    </row>
    <row r="5" spans="2:6" x14ac:dyDescent="0.25">
      <c r="B5" s="540"/>
      <c r="C5" s="540"/>
      <c r="D5" s="540"/>
      <c r="E5" s="540"/>
      <c r="F5" s="4"/>
    </row>
    <row r="6" spans="2:6" x14ac:dyDescent="0.25">
      <c r="B6" s="60"/>
      <c r="C6" s="60"/>
      <c r="D6" s="60"/>
      <c r="E6" s="60"/>
      <c r="F6" s="60"/>
    </row>
    <row r="7" spans="2:6" x14ac:dyDescent="0.25">
      <c r="B7" s="3"/>
      <c r="C7" s="3"/>
      <c r="D7" s="3"/>
      <c r="E7" s="3"/>
      <c r="F7" s="3"/>
    </row>
    <row r="8" spans="2:6" ht="16.5" thickBot="1" x14ac:dyDescent="0.3">
      <c r="B8" s="545"/>
      <c r="C8" s="545"/>
      <c r="D8" s="545"/>
      <c r="E8" s="545"/>
      <c r="F8" s="3"/>
    </row>
    <row r="9" spans="2:6" ht="32.25" thickBot="1" x14ac:dyDescent="0.3">
      <c r="B9" s="12" t="s">
        <v>40</v>
      </c>
      <c r="C9" s="13" t="s">
        <v>39</v>
      </c>
      <c r="D9" s="13" t="s">
        <v>37</v>
      </c>
      <c r="E9" s="14" t="s">
        <v>38</v>
      </c>
      <c r="F9" s="3"/>
    </row>
    <row r="10" spans="2:6" x14ac:dyDescent="0.25">
      <c r="B10" s="714" t="s">
        <v>10</v>
      </c>
      <c r="C10" s="717" t="s">
        <v>11</v>
      </c>
      <c r="D10" s="551" t="s">
        <v>528</v>
      </c>
      <c r="E10" s="123">
        <v>141014010</v>
      </c>
      <c r="F10" s="3"/>
    </row>
    <row r="11" spans="2:6" ht="16.5" thickBot="1" x14ac:dyDescent="0.3">
      <c r="B11" s="715"/>
      <c r="C11" s="718"/>
      <c r="D11" s="542"/>
      <c r="E11" s="124">
        <v>241014010</v>
      </c>
      <c r="F11" s="3"/>
    </row>
    <row r="12" spans="2:6" x14ac:dyDescent="0.25">
      <c r="B12" s="715"/>
      <c r="C12" s="717" t="s">
        <v>6</v>
      </c>
      <c r="D12" s="542"/>
      <c r="E12" s="123">
        <v>141014020</v>
      </c>
      <c r="F12" s="3"/>
    </row>
    <row r="13" spans="2:6" ht="16.5" thickBot="1" x14ac:dyDescent="0.3">
      <c r="B13" s="716"/>
      <c r="C13" s="718"/>
      <c r="D13" s="543"/>
      <c r="E13" s="124">
        <v>241014020</v>
      </c>
      <c r="F13" s="3"/>
    </row>
    <row r="14" spans="2:6" x14ac:dyDescent="0.25">
      <c r="B14" s="724" t="s">
        <v>7</v>
      </c>
      <c r="C14" s="717" t="s">
        <v>8</v>
      </c>
      <c r="D14" s="551" t="s">
        <v>557</v>
      </c>
      <c r="E14" s="123" t="s">
        <v>451</v>
      </c>
      <c r="F14" s="3"/>
    </row>
    <row r="15" spans="2:6" ht="16.5" thickBot="1" x14ac:dyDescent="0.3">
      <c r="B15" s="724"/>
      <c r="C15" s="718"/>
      <c r="D15" s="542"/>
      <c r="E15" s="124" t="s">
        <v>452</v>
      </c>
      <c r="F15" s="3"/>
    </row>
    <row r="16" spans="2:6" x14ac:dyDescent="0.25">
      <c r="B16" s="725"/>
      <c r="C16" s="717" t="s">
        <v>24</v>
      </c>
      <c r="D16" s="542"/>
      <c r="E16" s="125" t="s">
        <v>453</v>
      </c>
      <c r="F16" s="3"/>
    </row>
    <row r="17" spans="2:6" ht="16.5" thickBot="1" x14ac:dyDescent="0.3">
      <c r="B17" s="725"/>
      <c r="C17" s="718"/>
      <c r="D17" s="542"/>
      <c r="E17" s="124" t="s">
        <v>454</v>
      </c>
      <c r="F17" s="3"/>
    </row>
    <row r="18" spans="2:6" x14ac:dyDescent="0.25">
      <c r="B18" s="725"/>
      <c r="C18" s="717" t="s">
        <v>9</v>
      </c>
      <c r="D18" s="542"/>
      <c r="E18" s="125" t="s">
        <v>455</v>
      </c>
      <c r="F18" s="3"/>
    </row>
    <row r="19" spans="2:6" ht="16.5" thickBot="1" x14ac:dyDescent="0.3">
      <c r="B19" s="726"/>
      <c r="C19" s="718"/>
      <c r="D19" s="543"/>
      <c r="E19" s="124" t="s">
        <v>456</v>
      </c>
      <c r="F19" s="3"/>
    </row>
    <row r="20" spans="2:6" x14ac:dyDescent="0.25">
      <c r="B20" s="714" t="s">
        <v>12</v>
      </c>
      <c r="C20" s="717" t="s">
        <v>13</v>
      </c>
      <c r="D20" s="524" t="s">
        <v>14</v>
      </c>
      <c r="E20" s="123" t="s">
        <v>457</v>
      </c>
      <c r="F20" s="3"/>
    </row>
    <row r="21" spans="2:6" ht="16.5" thickBot="1" x14ac:dyDescent="0.3">
      <c r="B21" s="715"/>
      <c r="C21" s="718"/>
      <c r="D21" s="525"/>
      <c r="E21" s="124" t="s">
        <v>458</v>
      </c>
      <c r="F21" s="3"/>
    </row>
    <row r="22" spans="2:6" x14ac:dyDescent="0.25">
      <c r="B22" s="715"/>
      <c r="C22" s="717" t="s">
        <v>676</v>
      </c>
      <c r="D22" s="525"/>
      <c r="E22" s="123">
        <v>141017020</v>
      </c>
      <c r="F22" s="3"/>
    </row>
    <row r="23" spans="2:6" ht="16.5" thickBot="1" x14ac:dyDescent="0.3">
      <c r="B23" s="715"/>
      <c r="C23" s="718"/>
      <c r="D23" s="525"/>
      <c r="E23" s="124">
        <v>241017020</v>
      </c>
      <c r="F23" s="3"/>
    </row>
    <row r="24" spans="2:6" x14ac:dyDescent="0.25">
      <c r="B24" s="715"/>
      <c r="C24" s="717" t="s">
        <v>576</v>
      </c>
      <c r="D24" s="525"/>
      <c r="E24" s="123">
        <v>141017030</v>
      </c>
      <c r="F24" s="3"/>
    </row>
    <row r="25" spans="2:6" ht="16.5" thickBot="1" x14ac:dyDescent="0.3">
      <c r="B25" s="794"/>
      <c r="C25" s="718"/>
      <c r="D25" s="526"/>
      <c r="E25" s="124">
        <v>241017030</v>
      </c>
      <c r="F25" s="3"/>
    </row>
    <row r="26" spans="2:6" x14ac:dyDescent="0.25">
      <c r="B26" s="725" t="s">
        <v>15</v>
      </c>
      <c r="C26" s="717" t="s">
        <v>16</v>
      </c>
      <c r="D26" s="524" t="s">
        <v>17</v>
      </c>
      <c r="E26" s="123" t="s">
        <v>459</v>
      </c>
      <c r="F26" s="3"/>
    </row>
    <row r="27" spans="2:6" ht="16.5" thickBot="1" x14ac:dyDescent="0.3">
      <c r="B27" s="715"/>
      <c r="C27" s="718"/>
      <c r="D27" s="525"/>
      <c r="E27" s="124" t="s">
        <v>460</v>
      </c>
      <c r="F27" s="3"/>
    </row>
    <row r="28" spans="2:6" x14ac:dyDescent="0.25">
      <c r="B28" s="715"/>
      <c r="C28" s="717" t="s">
        <v>41</v>
      </c>
      <c r="D28" s="525"/>
      <c r="E28" s="126" t="s">
        <v>461</v>
      </c>
      <c r="F28" s="3"/>
    </row>
    <row r="29" spans="2:6" ht="16.5" thickBot="1" x14ac:dyDescent="0.3">
      <c r="B29" s="715"/>
      <c r="C29" s="718"/>
      <c r="D29" s="525"/>
      <c r="E29" s="124" t="s">
        <v>462</v>
      </c>
      <c r="F29" s="3"/>
    </row>
    <row r="30" spans="2:6" x14ac:dyDescent="0.25">
      <c r="B30" s="715"/>
      <c r="C30" s="717" t="s">
        <v>42</v>
      </c>
      <c r="D30" s="525"/>
      <c r="E30" s="126" t="s">
        <v>463</v>
      </c>
      <c r="F30" s="4"/>
    </row>
    <row r="31" spans="2:6" ht="16.5" thickBot="1" x14ac:dyDescent="0.3">
      <c r="B31" s="716"/>
      <c r="C31" s="718"/>
      <c r="D31" s="526"/>
      <c r="E31" s="124" t="s">
        <v>464</v>
      </c>
      <c r="F31" s="4"/>
    </row>
    <row r="32" spans="2:6" x14ac:dyDescent="0.25">
      <c r="B32" s="724" t="s">
        <v>3</v>
      </c>
      <c r="C32" s="717" t="s">
        <v>4</v>
      </c>
      <c r="D32" s="551" t="s">
        <v>558</v>
      </c>
      <c r="E32" s="123" t="s">
        <v>465</v>
      </c>
      <c r="F32" s="4"/>
    </row>
    <row r="33" spans="2:6" ht="16.5" thickBot="1" x14ac:dyDescent="0.3">
      <c r="B33" s="724"/>
      <c r="C33" s="718"/>
      <c r="D33" s="542"/>
      <c r="E33" s="124" t="s">
        <v>466</v>
      </c>
      <c r="F33" s="4"/>
    </row>
    <row r="34" spans="2:6" x14ac:dyDescent="0.25">
      <c r="B34" s="725"/>
      <c r="C34" s="717" t="s">
        <v>5</v>
      </c>
      <c r="D34" s="542"/>
      <c r="E34" s="126" t="s">
        <v>467</v>
      </c>
    </row>
    <row r="35" spans="2:6" ht="16.5" thickBot="1" x14ac:dyDescent="0.3">
      <c r="B35" s="725"/>
      <c r="C35" s="718"/>
      <c r="D35" s="542"/>
      <c r="E35" s="124" t="s">
        <v>468</v>
      </c>
    </row>
    <row r="36" spans="2:6" x14ac:dyDescent="0.25">
      <c r="B36" s="725"/>
      <c r="C36" s="717" t="s">
        <v>6</v>
      </c>
      <c r="D36" s="542"/>
      <c r="E36" s="126" t="s">
        <v>469</v>
      </c>
    </row>
    <row r="37" spans="2:6" ht="16.5" thickBot="1" x14ac:dyDescent="0.3">
      <c r="B37" s="726"/>
      <c r="C37" s="718"/>
      <c r="D37" s="543"/>
      <c r="E37" s="124" t="s">
        <v>470</v>
      </c>
    </row>
  </sheetData>
  <sheetProtection password="9D8B" sheet="1" objects="1" scenarios="1" selectLockedCells="1"/>
  <dataConsolidate/>
  <mergeCells count="28">
    <mergeCell ref="B14:B19"/>
    <mergeCell ref="C14:C15"/>
    <mergeCell ref="D14:D19"/>
    <mergeCell ref="C16:C17"/>
    <mergeCell ref="C18:C19"/>
    <mergeCell ref="B3:E3"/>
    <mergeCell ref="B4:E4"/>
    <mergeCell ref="B5:E5"/>
    <mergeCell ref="B8:E8"/>
    <mergeCell ref="B10:B13"/>
    <mergeCell ref="D10:D13"/>
    <mergeCell ref="C10:C11"/>
    <mergeCell ref="C12:C13"/>
    <mergeCell ref="B20:B25"/>
    <mergeCell ref="B32:B37"/>
    <mergeCell ref="C32:C33"/>
    <mergeCell ref="D32:D37"/>
    <mergeCell ref="C34:C35"/>
    <mergeCell ref="C36:C37"/>
    <mergeCell ref="B26:B31"/>
    <mergeCell ref="C26:C27"/>
    <mergeCell ref="D26:D31"/>
    <mergeCell ref="C28:C29"/>
    <mergeCell ref="C30:C31"/>
    <mergeCell ref="D20:D25"/>
    <mergeCell ref="C20:C21"/>
    <mergeCell ref="C24:C25"/>
    <mergeCell ref="C22:C23"/>
  </mergeCells>
  <printOptions horizontalCentered="1"/>
  <pageMargins left="0.7" right="0.7" top="0.75" bottom="0.75" header="0.3" footer="0.3"/>
  <pageSetup paperSize="9" scale="69" fitToWidth="0" fitToHeight="0" orientation="portrait" r:id="rId1"/>
  <ignoredErrors>
    <ignoredError sqref="E14:E21 E26:E3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3">
    <tabColor rgb="FF0070C0"/>
  </sheetPr>
  <dimension ref="A1:W329"/>
  <sheetViews>
    <sheetView showGridLines="0" view="pageBreakPreview" zoomScale="30" zoomScaleNormal="25" zoomScaleSheetLayoutView="30" zoomScalePageLayoutView="40" workbookViewId="0">
      <selection activeCell="B9" sqref="B9"/>
    </sheetView>
  </sheetViews>
  <sheetFormatPr defaultColWidth="8.85546875" defaultRowHeight="26.25" x14ac:dyDescent="0.25"/>
  <cols>
    <col min="1" max="1" width="16.140625" style="20" customWidth="1"/>
    <col min="2" max="2" width="29.5703125" style="20" customWidth="1"/>
    <col min="3" max="3" width="73.85546875" style="20" customWidth="1"/>
    <col min="4" max="4" width="45.7109375" style="20" customWidth="1"/>
    <col min="5" max="5" width="46.85546875" style="20" customWidth="1"/>
    <col min="6" max="6" width="40.7109375" style="20" customWidth="1"/>
    <col min="7" max="7" width="28.5703125" style="20" customWidth="1"/>
    <col min="8" max="8" width="37.42578125" style="20" customWidth="1"/>
    <col min="9" max="9" width="34" style="20" customWidth="1"/>
    <col min="10" max="10" width="44" style="20" customWidth="1"/>
    <col min="11" max="11" width="29.28515625" style="20" customWidth="1"/>
    <col min="12" max="12" width="35.42578125" style="20" customWidth="1"/>
    <col min="13" max="13" width="36.5703125" style="20" customWidth="1"/>
    <col min="14" max="14" width="38" style="20" customWidth="1"/>
    <col min="15" max="15" width="14.28515625" style="20" hidden="1" customWidth="1"/>
    <col min="16" max="17" width="13.28515625" style="20" hidden="1" customWidth="1"/>
    <col min="18" max="16384" width="8.85546875" style="20"/>
  </cols>
  <sheetData>
    <row r="1" spans="1:23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7"/>
      <c r="N1" s="78"/>
    </row>
    <row r="2" spans="1:23" ht="33" x14ac:dyDescent="0.25">
      <c r="A2" s="79" t="s">
        <v>0</v>
      </c>
      <c r="B2" s="253">
        <f>FŐLAP!C8</f>
        <v>0</v>
      </c>
      <c r="C2" s="80" t="s">
        <v>1</v>
      </c>
      <c r="D2" s="253">
        <f>FŐLAP!E8</f>
        <v>0</v>
      </c>
      <c r="E2" s="76"/>
      <c r="F2" s="76"/>
      <c r="G2" s="76"/>
      <c r="H2" s="76"/>
      <c r="I2" s="76"/>
      <c r="J2" s="342" t="s">
        <v>538</v>
      </c>
      <c r="K2" s="343">
        <f>FŐLAP!G3</f>
        <v>0</v>
      </c>
      <c r="L2" s="202" t="s">
        <v>697</v>
      </c>
      <c r="M2" s="565" t="s">
        <v>119</v>
      </c>
      <c r="N2" s="566"/>
    </row>
    <row r="3" spans="1:23" ht="37.5" customHeight="1" x14ac:dyDescent="0.25">
      <c r="A3" s="567" t="s">
        <v>101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26"/>
      <c r="P3" s="26"/>
      <c r="Q3" s="26"/>
      <c r="R3" s="26"/>
      <c r="S3" s="26"/>
      <c r="T3" s="26"/>
      <c r="U3" s="26"/>
      <c r="V3" s="26"/>
      <c r="W3" s="26"/>
    </row>
    <row r="4" spans="1:23" ht="37.5" customHeight="1" x14ac:dyDescent="0.25">
      <c r="A4" s="570" t="s">
        <v>496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75"/>
    </row>
    <row r="5" spans="1:23" ht="34.5" x14ac:dyDescent="0.25">
      <c r="A5" s="568" t="s">
        <v>84</v>
      </c>
      <c r="B5" s="568"/>
      <c r="C5" s="569">
        <f>FŐLAP!C10</f>
        <v>0</v>
      </c>
      <c r="D5" s="569"/>
      <c r="E5" s="569"/>
      <c r="F5" s="569"/>
      <c r="G5" s="569"/>
      <c r="H5" s="569"/>
      <c r="I5" s="569"/>
      <c r="J5" s="569"/>
      <c r="K5" s="569"/>
      <c r="L5" s="569"/>
      <c r="M5" s="81"/>
      <c r="N5" s="76"/>
    </row>
    <row r="6" spans="1:23" ht="34.5" x14ac:dyDescent="0.25">
      <c r="A6" s="568" t="s">
        <v>34</v>
      </c>
      <c r="B6" s="568"/>
      <c r="C6" s="82">
        <f>FŐLAP!C12</f>
        <v>0</v>
      </c>
      <c r="D6" s="83"/>
      <c r="E6" s="83"/>
      <c r="F6" s="83"/>
      <c r="G6" s="83"/>
      <c r="H6" s="83"/>
      <c r="I6" s="83"/>
      <c r="J6" s="83"/>
      <c r="M6" s="295" t="s">
        <v>530</v>
      </c>
      <c r="N6" s="21"/>
    </row>
    <row r="7" spans="1:23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23" ht="136.5" customHeight="1" x14ac:dyDescent="0.25">
      <c r="A8" s="87" t="s">
        <v>25</v>
      </c>
      <c r="B8" s="87" t="s">
        <v>31</v>
      </c>
      <c r="C8" s="414" t="s">
        <v>49</v>
      </c>
      <c r="D8" s="87" t="s">
        <v>26</v>
      </c>
      <c r="E8" s="87" t="s">
        <v>27</v>
      </c>
      <c r="F8" s="87" t="s">
        <v>533</v>
      </c>
      <c r="G8" s="87" t="s">
        <v>122</v>
      </c>
      <c r="H8" s="87" t="s">
        <v>28</v>
      </c>
      <c r="I8" s="87" t="s">
        <v>29</v>
      </c>
      <c r="J8" s="87" t="s">
        <v>30</v>
      </c>
      <c r="K8" s="87" t="s">
        <v>32</v>
      </c>
      <c r="L8" s="87" t="s">
        <v>33</v>
      </c>
      <c r="M8" s="357" t="s">
        <v>20</v>
      </c>
      <c r="N8" s="87" t="s">
        <v>48</v>
      </c>
      <c r="O8" s="316" t="s">
        <v>540</v>
      </c>
      <c r="P8" s="316" t="s">
        <v>537</v>
      </c>
      <c r="Q8" s="316" t="s">
        <v>541</v>
      </c>
      <c r="R8" s="320"/>
    </row>
    <row r="9" spans="1:23" ht="49.5" customHeight="1" x14ac:dyDescent="0.25">
      <c r="A9" s="102" t="s">
        <v>125</v>
      </c>
      <c r="B9" s="242"/>
      <c r="C9" s="415"/>
      <c r="D9" s="243"/>
      <c r="E9" s="243"/>
      <c r="F9" s="306"/>
      <c r="G9" s="244"/>
      <c r="H9" s="433"/>
      <c r="I9" s="433"/>
      <c r="J9" s="245"/>
      <c r="K9" s="242"/>
      <c r="L9" s="246"/>
      <c r="M9" s="247"/>
      <c r="N9" s="88" t="e">
        <f>IF(M9&lt;0,0,1-(M9/L9))</f>
        <v>#DIV/0!</v>
      </c>
      <c r="O9" s="317">
        <f>FŐLAP!$E$8</f>
        <v>0</v>
      </c>
      <c r="P9" s="316">
        <f>FŐLAP!$C$10</f>
        <v>0</v>
      </c>
      <c r="Q9" s="316" t="s">
        <v>435</v>
      </c>
    </row>
    <row r="10" spans="1:23" ht="50.1" customHeight="1" x14ac:dyDescent="0.25">
      <c r="A10" s="100" t="s">
        <v>126</v>
      </c>
      <c r="B10" s="248"/>
      <c r="C10" s="412"/>
      <c r="D10" s="244"/>
      <c r="E10" s="244"/>
      <c r="F10" s="244"/>
      <c r="G10" s="244"/>
      <c r="H10" s="434"/>
      <c r="I10" s="245"/>
      <c r="J10" s="245"/>
      <c r="K10" s="248"/>
      <c r="L10" s="249"/>
      <c r="M10" s="250"/>
      <c r="N10" s="88" t="e">
        <f t="shared" ref="N10:N30" si="0">IF(M10&lt;0,0,1-(M10/L10))</f>
        <v>#DIV/0!</v>
      </c>
      <c r="O10" s="317">
        <f>FŐLAP!$E$8</f>
        <v>0</v>
      </c>
      <c r="P10" s="316">
        <f>FŐLAP!$C$10</f>
        <v>0</v>
      </c>
      <c r="Q10" s="316" t="s">
        <v>435</v>
      </c>
    </row>
    <row r="11" spans="1:23" ht="50.1" customHeight="1" x14ac:dyDescent="0.25">
      <c r="A11" s="101" t="s">
        <v>127</v>
      </c>
      <c r="B11" s="337"/>
      <c r="C11" s="412"/>
      <c r="D11" s="244"/>
      <c r="E11" s="244"/>
      <c r="F11" s="244"/>
      <c r="G11" s="244"/>
      <c r="H11" s="434"/>
      <c r="I11" s="245"/>
      <c r="J11" s="245"/>
      <c r="K11" s="337"/>
      <c r="L11" s="249"/>
      <c r="M11" s="250"/>
      <c r="N11" s="88" t="e">
        <f t="shared" si="0"/>
        <v>#DIV/0!</v>
      </c>
      <c r="O11" s="317">
        <f>FŐLAP!$E$8</f>
        <v>0</v>
      </c>
      <c r="P11" s="316">
        <f>FŐLAP!$C$10</f>
        <v>0</v>
      </c>
      <c r="Q11" s="316" t="s">
        <v>435</v>
      </c>
    </row>
    <row r="12" spans="1:23" ht="50.1" customHeight="1" x14ac:dyDescent="0.25">
      <c r="A12" s="100" t="s">
        <v>128</v>
      </c>
      <c r="B12" s="337"/>
      <c r="C12" s="412"/>
      <c r="D12" s="244"/>
      <c r="E12" s="244"/>
      <c r="F12" s="244"/>
      <c r="G12" s="244"/>
      <c r="H12" s="434"/>
      <c r="I12" s="245"/>
      <c r="J12" s="245"/>
      <c r="K12" s="337"/>
      <c r="L12" s="249"/>
      <c r="M12" s="250"/>
      <c r="N12" s="88" t="e">
        <f t="shared" si="0"/>
        <v>#DIV/0!</v>
      </c>
      <c r="O12" s="317">
        <f>FŐLAP!$E$8</f>
        <v>0</v>
      </c>
      <c r="P12" s="316">
        <f>FŐLAP!$C$10</f>
        <v>0</v>
      </c>
      <c r="Q12" s="316" t="s">
        <v>435</v>
      </c>
    </row>
    <row r="13" spans="1:23" ht="50.1" customHeight="1" x14ac:dyDescent="0.25">
      <c r="A13" s="100" t="s">
        <v>129</v>
      </c>
      <c r="B13" s="337"/>
      <c r="C13" s="412"/>
      <c r="D13" s="244"/>
      <c r="E13" s="244"/>
      <c r="F13" s="244"/>
      <c r="G13" s="244"/>
      <c r="H13" s="434"/>
      <c r="I13" s="245"/>
      <c r="J13" s="245"/>
      <c r="K13" s="337"/>
      <c r="L13" s="249"/>
      <c r="M13" s="250"/>
      <c r="N13" s="88" t="e">
        <f t="shared" si="0"/>
        <v>#DIV/0!</v>
      </c>
      <c r="O13" s="317">
        <f>FŐLAP!$E$8</f>
        <v>0</v>
      </c>
      <c r="P13" s="316">
        <f>FŐLAP!$C$10</f>
        <v>0</v>
      </c>
      <c r="Q13" s="316" t="s">
        <v>435</v>
      </c>
    </row>
    <row r="14" spans="1:23" ht="50.1" customHeight="1" x14ac:dyDescent="0.25">
      <c r="A14" s="101" t="s">
        <v>130</v>
      </c>
      <c r="B14" s="337"/>
      <c r="C14" s="412"/>
      <c r="D14" s="244"/>
      <c r="E14" s="244"/>
      <c r="F14" s="244"/>
      <c r="G14" s="244"/>
      <c r="H14" s="434"/>
      <c r="I14" s="245"/>
      <c r="J14" s="245"/>
      <c r="K14" s="337"/>
      <c r="L14" s="249"/>
      <c r="M14" s="250"/>
      <c r="N14" s="88" t="e">
        <f t="shared" si="0"/>
        <v>#DIV/0!</v>
      </c>
      <c r="O14" s="317">
        <f>FŐLAP!$E$8</f>
        <v>0</v>
      </c>
      <c r="P14" s="316">
        <f>FŐLAP!$C$10</f>
        <v>0</v>
      </c>
      <c r="Q14" s="316" t="s">
        <v>435</v>
      </c>
    </row>
    <row r="15" spans="1:23" ht="50.1" customHeight="1" x14ac:dyDescent="0.25">
      <c r="A15" s="100" t="s">
        <v>131</v>
      </c>
      <c r="B15" s="337"/>
      <c r="C15" s="412"/>
      <c r="D15" s="244"/>
      <c r="E15" s="244"/>
      <c r="F15" s="244"/>
      <c r="G15" s="244"/>
      <c r="H15" s="434"/>
      <c r="I15" s="245"/>
      <c r="J15" s="245"/>
      <c r="K15" s="337"/>
      <c r="L15" s="249"/>
      <c r="M15" s="250"/>
      <c r="N15" s="88" t="e">
        <f t="shared" si="0"/>
        <v>#DIV/0!</v>
      </c>
      <c r="O15" s="317">
        <f>FŐLAP!$E$8</f>
        <v>0</v>
      </c>
      <c r="P15" s="316">
        <f>FŐLAP!$C$10</f>
        <v>0</v>
      </c>
      <c r="Q15" s="316" t="s">
        <v>435</v>
      </c>
    </row>
    <row r="16" spans="1:23" ht="50.1" customHeight="1" x14ac:dyDescent="0.25">
      <c r="A16" s="100" t="s">
        <v>132</v>
      </c>
      <c r="B16" s="337"/>
      <c r="C16" s="412"/>
      <c r="D16" s="244"/>
      <c r="E16" s="244"/>
      <c r="F16" s="244"/>
      <c r="G16" s="244"/>
      <c r="H16" s="434"/>
      <c r="I16" s="245"/>
      <c r="J16" s="245"/>
      <c r="K16" s="337"/>
      <c r="L16" s="249"/>
      <c r="M16" s="250"/>
      <c r="N16" s="88" t="e">
        <f t="shared" si="0"/>
        <v>#DIV/0!</v>
      </c>
      <c r="O16" s="317">
        <f>FŐLAP!$E$8</f>
        <v>0</v>
      </c>
      <c r="P16" s="316">
        <f>FŐLAP!$C$10</f>
        <v>0</v>
      </c>
      <c r="Q16" s="316" t="s">
        <v>435</v>
      </c>
    </row>
    <row r="17" spans="1:17" ht="50.1" customHeight="1" x14ac:dyDescent="0.25">
      <c r="A17" s="101" t="s">
        <v>133</v>
      </c>
      <c r="B17" s="337"/>
      <c r="C17" s="412"/>
      <c r="D17" s="244"/>
      <c r="E17" s="244"/>
      <c r="F17" s="244"/>
      <c r="G17" s="244"/>
      <c r="H17" s="434"/>
      <c r="I17" s="245"/>
      <c r="J17" s="245"/>
      <c r="K17" s="337"/>
      <c r="L17" s="249"/>
      <c r="M17" s="250"/>
      <c r="N17" s="88" t="e">
        <f t="shared" si="0"/>
        <v>#DIV/0!</v>
      </c>
      <c r="O17" s="317">
        <f>FŐLAP!$E$8</f>
        <v>0</v>
      </c>
      <c r="P17" s="316">
        <f>FŐLAP!$C$10</f>
        <v>0</v>
      </c>
      <c r="Q17" s="316" t="s">
        <v>435</v>
      </c>
    </row>
    <row r="18" spans="1:17" ht="50.1" customHeight="1" x14ac:dyDescent="0.25">
      <c r="A18" s="100" t="s">
        <v>120</v>
      </c>
      <c r="B18" s="337"/>
      <c r="C18" s="412"/>
      <c r="D18" s="244"/>
      <c r="E18" s="244"/>
      <c r="F18" s="244"/>
      <c r="G18" s="244"/>
      <c r="H18" s="434"/>
      <c r="I18" s="245"/>
      <c r="J18" s="245"/>
      <c r="K18" s="337"/>
      <c r="L18" s="249"/>
      <c r="M18" s="250"/>
      <c r="N18" s="88" t="e">
        <f t="shared" si="0"/>
        <v>#DIV/0!</v>
      </c>
      <c r="O18" s="317">
        <f>FŐLAP!$E$8</f>
        <v>0</v>
      </c>
      <c r="P18" s="316">
        <f>FŐLAP!$C$10</f>
        <v>0</v>
      </c>
      <c r="Q18" s="316" t="s">
        <v>435</v>
      </c>
    </row>
    <row r="19" spans="1:17" ht="50.1" customHeight="1" x14ac:dyDescent="0.25">
      <c r="A19" s="100" t="s">
        <v>134</v>
      </c>
      <c r="B19" s="337"/>
      <c r="C19" s="412"/>
      <c r="D19" s="244"/>
      <c r="E19" s="244"/>
      <c r="F19" s="244"/>
      <c r="G19" s="244"/>
      <c r="H19" s="434"/>
      <c r="I19" s="245"/>
      <c r="J19" s="245"/>
      <c r="K19" s="337"/>
      <c r="L19" s="249"/>
      <c r="M19" s="250"/>
      <c r="N19" s="88" t="e">
        <f t="shared" si="0"/>
        <v>#DIV/0!</v>
      </c>
      <c r="O19" s="317">
        <f>FŐLAP!$E$8</f>
        <v>0</v>
      </c>
      <c r="P19" s="316">
        <f>FŐLAP!$C$10</f>
        <v>0</v>
      </c>
      <c r="Q19" s="316" t="s">
        <v>435</v>
      </c>
    </row>
    <row r="20" spans="1:17" ht="49.5" customHeight="1" x14ac:dyDescent="0.25">
      <c r="A20" s="101" t="s">
        <v>135</v>
      </c>
      <c r="B20" s="337"/>
      <c r="C20" s="412"/>
      <c r="D20" s="244"/>
      <c r="E20" s="244"/>
      <c r="F20" s="244"/>
      <c r="G20" s="244"/>
      <c r="H20" s="434"/>
      <c r="I20" s="245"/>
      <c r="J20" s="245"/>
      <c r="K20" s="337"/>
      <c r="L20" s="249"/>
      <c r="M20" s="250"/>
      <c r="N20" s="88" t="e">
        <f t="shared" si="0"/>
        <v>#DIV/0!</v>
      </c>
      <c r="O20" s="317">
        <f>FŐLAP!$E$8</f>
        <v>0</v>
      </c>
      <c r="P20" s="316">
        <f>FŐLAP!$C$10</f>
        <v>0</v>
      </c>
      <c r="Q20" s="316" t="s">
        <v>435</v>
      </c>
    </row>
    <row r="21" spans="1:17" ht="43.5" customHeight="1" x14ac:dyDescent="0.25">
      <c r="A21" s="100" t="s">
        <v>136</v>
      </c>
      <c r="B21" s="337"/>
      <c r="C21" s="412"/>
      <c r="D21" s="244"/>
      <c r="E21" s="244"/>
      <c r="F21" s="244"/>
      <c r="G21" s="244"/>
      <c r="H21" s="434"/>
      <c r="I21" s="245"/>
      <c r="J21" s="245"/>
      <c r="K21" s="337"/>
      <c r="L21" s="249"/>
      <c r="M21" s="250"/>
      <c r="N21" s="88" t="e">
        <f t="shared" si="0"/>
        <v>#DIV/0!</v>
      </c>
      <c r="O21" s="317">
        <f>FŐLAP!$E$8</f>
        <v>0</v>
      </c>
      <c r="P21" s="316">
        <f>FŐLAP!$C$10</f>
        <v>0</v>
      </c>
      <c r="Q21" s="316" t="s">
        <v>435</v>
      </c>
    </row>
    <row r="22" spans="1:17" ht="50.1" hidden="1" customHeight="1" x14ac:dyDescent="0.25">
      <c r="A22" s="100" t="s">
        <v>137</v>
      </c>
      <c r="B22" s="337"/>
      <c r="C22" s="412"/>
      <c r="D22" s="244"/>
      <c r="E22" s="244"/>
      <c r="F22" s="244"/>
      <c r="G22" s="244"/>
      <c r="H22" s="434"/>
      <c r="I22" s="245"/>
      <c r="J22" s="245"/>
      <c r="K22" s="337"/>
      <c r="L22" s="249"/>
      <c r="M22" s="250"/>
      <c r="N22" s="88" t="e">
        <f t="shared" si="0"/>
        <v>#DIV/0!</v>
      </c>
      <c r="O22" s="317">
        <f>FŐLAP!$E$8</f>
        <v>0</v>
      </c>
      <c r="P22" s="316">
        <f>FŐLAP!$C$10</f>
        <v>0</v>
      </c>
      <c r="Q22" s="316" t="s">
        <v>435</v>
      </c>
    </row>
    <row r="23" spans="1:17" ht="50.1" hidden="1" customHeight="1" x14ac:dyDescent="0.25">
      <c r="A23" s="101" t="s">
        <v>138</v>
      </c>
      <c r="B23" s="337"/>
      <c r="C23" s="412"/>
      <c r="D23" s="244"/>
      <c r="E23" s="244"/>
      <c r="F23" s="244"/>
      <c r="G23" s="244"/>
      <c r="H23" s="434"/>
      <c r="I23" s="245"/>
      <c r="J23" s="245"/>
      <c r="K23" s="337"/>
      <c r="L23" s="249"/>
      <c r="M23" s="250"/>
      <c r="N23" s="88" t="e">
        <f t="shared" si="0"/>
        <v>#DIV/0!</v>
      </c>
      <c r="O23" s="317">
        <f>FŐLAP!$E$8</f>
        <v>0</v>
      </c>
      <c r="P23" s="316">
        <f>FŐLAP!$C$10</f>
        <v>0</v>
      </c>
      <c r="Q23" s="316" t="s">
        <v>435</v>
      </c>
    </row>
    <row r="24" spans="1:17" ht="50.1" hidden="1" customHeight="1" x14ac:dyDescent="0.25">
      <c r="A24" s="100" t="s">
        <v>139</v>
      </c>
      <c r="B24" s="337"/>
      <c r="C24" s="412"/>
      <c r="D24" s="244"/>
      <c r="E24" s="244"/>
      <c r="F24" s="244"/>
      <c r="G24" s="244"/>
      <c r="H24" s="434"/>
      <c r="I24" s="245"/>
      <c r="J24" s="245"/>
      <c r="K24" s="337"/>
      <c r="L24" s="249"/>
      <c r="M24" s="250"/>
      <c r="N24" s="88" t="e">
        <f t="shared" si="0"/>
        <v>#DIV/0!</v>
      </c>
      <c r="O24" s="317">
        <f>FŐLAP!$E$8</f>
        <v>0</v>
      </c>
      <c r="P24" s="316">
        <f>FŐLAP!$C$10</f>
        <v>0</v>
      </c>
      <c r="Q24" s="316" t="s">
        <v>435</v>
      </c>
    </row>
    <row r="25" spans="1:17" ht="50.1" hidden="1" customHeight="1" x14ac:dyDescent="0.25">
      <c r="A25" s="100" t="s">
        <v>140</v>
      </c>
      <c r="B25" s="337"/>
      <c r="C25" s="412"/>
      <c r="D25" s="244"/>
      <c r="E25" s="244"/>
      <c r="F25" s="244"/>
      <c r="G25" s="244"/>
      <c r="H25" s="434"/>
      <c r="I25" s="245"/>
      <c r="J25" s="245"/>
      <c r="K25" s="337"/>
      <c r="L25" s="249"/>
      <c r="M25" s="250"/>
      <c r="N25" s="88" t="e">
        <f t="shared" si="0"/>
        <v>#DIV/0!</v>
      </c>
      <c r="O25" s="317">
        <f>FŐLAP!$E$8</f>
        <v>0</v>
      </c>
      <c r="P25" s="316">
        <f>FŐLAP!$C$10</f>
        <v>0</v>
      </c>
      <c r="Q25" s="316" t="s">
        <v>435</v>
      </c>
    </row>
    <row r="26" spans="1:17" ht="50.1" hidden="1" customHeight="1" x14ac:dyDescent="0.25">
      <c r="A26" s="100" t="s">
        <v>141</v>
      </c>
      <c r="B26" s="337"/>
      <c r="C26" s="412"/>
      <c r="D26" s="244"/>
      <c r="E26" s="244"/>
      <c r="F26" s="244"/>
      <c r="G26" s="244"/>
      <c r="H26" s="434"/>
      <c r="I26" s="245"/>
      <c r="J26" s="245"/>
      <c r="K26" s="337"/>
      <c r="L26" s="249"/>
      <c r="M26" s="250"/>
      <c r="N26" s="88" t="e">
        <f t="shared" si="0"/>
        <v>#DIV/0!</v>
      </c>
      <c r="O26" s="317">
        <f>FŐLAP!$E$8</f>
        <v>0</v>
      </c>
      <c r="P26" s="316">
        <f>FŐLAP!$C$10</f>
        <v>0</v>
      </c>
      <c r="Q26" s="316" t="s">
        <v>435</v>
      </c>
    </row>
    <row r="27" spans="1:17" ht="50.1" hidden="1" customHeight="1" x14ac:dyDescent="0.25">
      <c r="A27" s="100" t="s">
        <v>142</v>
      </c>
      <c r="B27" s="337"/>
      <c r="C27" s="412"/>
      <c r="D27" s="244"/>
      <c r="E27" s="244"/>
      <c r="F27" s="244"/>
      <c r="G27" s="244"/>
      <c r="H27" s="434"/>
      <c r="I27" s="245"/>
      <c r="J27" s="245"/>
      <c r="K27" s="337"/>
      <c r="L27" s="249"/>
      <c r="M27" s="250"/>
      <c r="N27" s="88" t="e">
        <f t="shared" si="0"/>
        <v>#DIV/0!</v>
      </c>
      <c r="O27" s="317">
        <f>FŐLAP!$E$8</f>
        <v>0</v>
      </c>
      <c r="P27" s="316">
        <f>FŐLAP!$C$10</f>
        <v>0</v>
      </c>
      <c r="Q27" s="316" t="s">
        <v>435</v>
      </c>
    </row>
    <row r="28" spans="1:17" ht="50.1" hidden="1" customHeight="1" x14ac:dyDescent="0.25">
      <c r="A28" s="101" t="s">
        <v>121</v>
      </c>
      <c r="B28" s="337"/>
      <c r="C28" s="412"/>
      <c r="D28" s="244"/>
      <c r="E28" s="244"/>
      <c r="F28" s="244"/>
      <c r="G28" s="244"/>
      <c r="H28" s="434"/>
      <c r="I28" s="245"/>
      <c r="J28" s="245"/>
      <c r="K28" s="337"/>
      <c r="L28" s="249"/>
      <c r="M28" s="250"/>
      <c r="N28" s="88" t="e">
        <f t="shared" si="0"/>
        <v>#DIV/0!</v>
      </c>
      <c r="O28" s="317">
        <f>FŐLAP!$E$8</f>
        <v>0</v>
      </c>
      <c r="P28" s="316">
        <f>FŐLAP!$C$10</f>
        <v>0</v>
      </c>
      <c r="Q28" s="316" t="s">
        <v>435</v>
      </c>
    </row>
    <row r="29" spans="1:17" ht="50.1" hidden="1" customHeight="1" x14ac:dyDescent="0.25">
      <c r="A29" s="100" t="s">
        <v>143</v>
      </c>
      <c r="B29" s="337"/>
      <c r="C29" s="412"/>
      <c r="D29" s="244"/>
      <c r="E29" s="244"/>
      <c r="F29" s="244"/>
      <c r="G29" s="244"/>
      <c r="H29" s="434"/>
      <c r="I29" s="245"/>
      <c r="J29" s="245"/>
      <c r="K29" s="337"/>
      <c r="L29" s="249"/>
      <c r="M29" s="250"/>
      <c r="N29" s="88" t="e">
        <f t="shared" si="0"/>
        <v>#DIV/0!</v>
      </c>
      <c r="O29" s="317">
        <f>FŐLAP!$E$8</f>
        <v>0</v>
      </c>
      <c r="P29" s="316">
        <f>FŐLAP!$C$10</f>
        <v>0</v>
      </c>
      <c r="Q29" s="316" t="s">
        <v>435</v>
      </c>
    </row>
    <row r="30" spans="1:17" ht="50.1" hidden="1" customHeight="1" x14ac:dyDescent="0.25">
      <c r="A30" s="100" t="s">
        <v>144</v>
      </c>
      <c r="B30" s="337"/>
      <c r="C30" s="412"/>
      <c r="D30" s="244"/>
      <c r="E30" s="244"/>
      <c r="F30" s="244"/>
      <c r="G30" s="244"/>
      <c r="H30" s="434"/>
      <c r="I30" s="245"/>
      <c r="J30" s="245"/>
      <c r="K30" s="337"/>
      <c r="L30" s="249"/>
      <c r="M30" s="250"/>
      <c r="N30" s="88" t="e">
        <f t="shared" si="0"/>
        <v>#DIV/0!</v>
      </c>
      <c r="O30" s="317">
        <f>FŐLAP!$E$8</f>
        <v>0</v>
      </c>
      <c r="P30" s="316">
        <f>FŐLAP!$C$10</f>
        <v>0</v>
      </c>
      <c r="Q30" s="316" t="s">
        <v>435</v>
      </c>
    </row>
    <row r="31" spans="1:17" ht="50.1" hidden="1" customHeight="1" x14ac:dyDescent="0.25">
      <c r="A31" s="101" t="s">
        <v>145</v>
      </c>
      <c r="B31" s="337"/>
      <c r="C31" s="413"/>
      <c r="D31" s="244"/>
      <c r="E31" s="244"/>
      <c r="F31" s="244"/>
      <c r="G31" s="244"/>
      <c r="H31" s="434"/>
      <c r="I31" s="245"/>
      <c r="J31" s="245"/>
      <c r="K31" s="337"/>
      <c r="L31" s="249"/>
      <c r="M31" s="250"/>
      <c r="N31" s="88" t="e">
        <f>IF(M31&lt;0,0,1-(M31/L31))</f>
        <v>#DIV/0!</v>
      </c>
      <c r="O31" s="317">
        <f>FŐLAP!$E$8</f>
        <v>0</v>
      </c>
      <c r="P31" s="316">
        <f>FŐLAP!$C$10</f>
        <v>0</v>
      </c>
      <c r="Q31" s="316" t="s">
        <v>435</v>
      </c>
    </row>
    <row r="32" spans="1:17" ht="50.1" hidden="1" customHeight="1" x14ac:dyDescent="0.25">
      <c r="A32" s="100" t="s">
        <v>146</v>
      </c>
      <c r="B32" s="337"/>
      <c r="C32" s="413"/>
      <c r="D32" s="244"/>
      <c r="E32" s="244"/>
      <c r="F32" s="244"/>
      <c r="G32" s="244"/>
      <c r="H32" s="434"/>
      <c r="I32" s="245"/>
      <c r="J32" s="245"/>
      <c r="K32" s="337"/>
      <c r="L32" s="249"/>
      <c r="M32" s="250"/>
      <c r="N32" s="88" t="e">
        <f>IF(M32&lt;0,0,1-(M32/L32))</f>
        <v>#DIV/0!</v>
      </c>
      <c r="O32" s="317">
        <f>FŐLAP!$E$8</f>
        <v>0</v>
      </c>
      <c r="P32" s="316">
        <f>FŐLAP!$C$10</f>
        <v>0</v>
      </c>
      <c r="Q32" s="316" t="s">
        <v>435</v>
      </c>
    </row>
    <row r="33" spans="1:17" ht="50.1" hidden="1" customHeight="1" x14ac:dyDescent="0.25">
      <c r="A33" s="100" t="s">
        <v>147</v>
      </c>
      <c r="B33" s="337"/>
      <c r="C33" s="413"/>
      <c r="D33" s="244"/>
      <c r="E33" s="244"/>
      <c r="F33" s="244"/>
      <c r="G33" s="244"/>
      <c r="H33" s="434"/>
      <c r="I33" s="245"/>
      <c r="J33" s="245"/>
      <c r="K33" s="337"/>
      <c r="L33" s="249"/>
      <c r="M33" s="250"/>
      <c r="N33" s="88" t="e">
        <f t="shared" ref="N33:N48" si="1">IF(M33&lt;0,0,1-(M33/L33))</f>
        <v>#DIV/0!</v>
      </c>
      <c r="O33" s="317">
        <f>FŐLAP!$E$8</f>
        <v>0</v>
      </c>
      <c r="P33" s="316">
        <f>FŐLAP!$C$10</f>
        <v>0</v>
      </c>
      <c r="Q33" s="316" t="s">
        <v>435</v>
      </c>
    </row>
    <row r="34" spans="1:17" ht="50.1" hidden="1" customHeight="1" x14ac:dyDescent="0.25">
      <c r="A34" s="101" t="s">
        <v>148</v>
      </c>
      <c r="B34" s="337"/>
      <c r="C34" s="413"/>
      <c r="D34" s="244"/>
      <c r="E34" s="244"/>
      <c r="F34" s="244"/>
      <c r="G34" s="244"/>
      <c r="H34" s="434"/>
      <c r="I34" s="245"/>
      <c r="J34" s="245"/>
      <c r="K34" s="337"/>
      <c r="L34" s="249"/>
      <c r="M34" s="250"/>
      <c r="N34" s="88" t="e">
        <f t="shared" si="1"/>
        <v>#DIV/0!</v>
      </c>
      <c r="O34" s="317">
        <f>FŐLAP!$E$8</f>
        <v>0</v>
      </c>
      <c r="P34" s="316">
        <f>FŐLAP!$C$10</f>
        <v>0</v>
      </c>
      <c r="Q34" s="316" t="s">
        <v>435</v>
      </c>
    </row>
    <row r="35" spans="1:17" ht="50.1" hidden="1" customHeight="1" x14ac:dyDescent="0.25">
      <c r="A35" s="100" t="s">
        <v>149</v>
      </c>
      <c r="B35" s="337"/>
      <c r="C35" s="413"/>
      <c r="D35" s="244"/>
      <c r="E35" s="244"/>
      <c r="F35" s="244"/>
      <c r="G35" s="244"/>
      <c r="H35" s="434"/>
      <c r="I35" s="245"/>
      <c r="J35" s="245"/>
      <c r="K35" s="337"/>
      <c r="L35" s="249"/>
      <c r="M35" s="250"/>
      <c r="N35" s="88" t="e">
        <f t="shared" si="1"/>
        <v>#DIV/0!</v>
      </c>
      <c r="O35" s="317">
        <f>FŐLAP!$E$8</f>
        <v>0</v>
      </c>
      <c r="P35" s="316">
        <f>FŐLAP!$C$10</f>
        <v>0</v>
      </c>
      <c r="Q35" s="316" t="s">
        <v>435</v>
      </c>
    </row>
    <row r="36" spans="1:17" ht="50.1" hidden="1" customHeight="1" x14ac:dyDescent="0.25">
      <c r="A36" s="100" t="s">
        <v>150</v>
      </c>
      <c r="B36" s="337"/>
      <c r="C36" s="413"/>
      <c r="D36" s="244"/>
      <c r="E36" s="244"/>
      <c r="F36" s="244"/>
      <c r="G36" s="244"/>
      <c r="H36" s="434"/>
      <c r="I36" s="245"/>
      <c r="J36" s="245"/>
      <c r="K36" s="337"/>
      <c r="L36" s="249"/>
      <c r="M36" s="250"/>
      <c r="N36" s="88" t="e">
        <f t="shared" si="1"/>
        <v>#DIV/0!</v>
      </c>
      <c r="O36" s="317">
        <f>FŐLAP!$E$8</f>
        <v>0</v>
      </c>
      <c r="P36" s="316">
        <f>FŐLAP!$C$10</f>
        <v>0</v>
      </c>
      <c r="Q36" s="316" t="s">
        <v>435</v>
      </c>
    </row>
    <row r="37" spans="1:17" ht="50.1" hidden="1" customHeight="1" collapsed="1" x14ac:dyDescent="0.25">
      <c r="A37" s="101" t="s">
        <v>151</v>
      </c>
      <c r="B37" s="337"/>
      <c r="C37" s="413"/>
      <c r="D37" s="244"/>
      <c r="E37" s="244"/>
      <c r="F37" s="244"/>
      <c r="G37" s="244"/>
      <c r="H37" s="434"/>
      <c r="I37" s="245"/>
      <c r="J37" s="245"/>
      <c r="K37" s="337"/>
      <c r="L37" s="249"/>
      <c r="M37" s="250"/>
      <c r="N37" s="88" t="e">
        <f t="shared" si="1"/>
        <v>#DIV/0!</v>
      </c>
      <c r="O37" s="317">
        <f>FŐLAP!$E$8</f>
        <v>0</v>
      </c>
      <c r="P37" s="316">
        <f>FŐLAP!$C$10</f>
        <v>0</v>
      </c>
      <c r="Q37" s="316" t="s">
        <v>435</v>
      </c>
    </row>
    <row r="38" spans="1:17" ht="50.1" hidden="1" customHeight="1" x14ac:dyDescent="0.25">
      <c r="A38" s="100" t="s">
        <v>152</v>
      </c>
      <c r="B38" s="337"/>
      <c r="C38" s="413"/>
      <c r="D38" s="244"/>
      <c r="E38" s="244"/>
      <c r="F38" s="244"/>
      <c r="G38" s="244"/>
      <c r="H38" s="434"/>
      <c r="I38" s="245"/>
      <c r="J38" s="245"/>
      <c r="K38" s="337"/>
      <c r="L38" s="249"/>
      <c r="M38" s="250"/>
      <c r="N38" s="88" t="e">
        <f t="shared" si="1"/>
        <v>#DIV/0!</v>
      </c>
      <c r="O38" s="317">
        <f>FŐLAP!$E$8</f>
        <v>0</v>
      </c>
      <c r="P38" s="316">
        <f>FŐLAP!$C$10</f>
        <v>0</v>
      </c>
      <c r="Q38" s="316" t="s">
        <v>435</v>
      </c>
    </row>
    <row r="39" spans="1:17" ht="50.1" hidden="1" customHeight="1" x14ac:dyDescent="0.25">
      <c r="A39" s="100" t="s">
        <v>153</v>
      </c>
      <c r="B39" s="337"/>
      <c r="C39" s="413"/>
      <c r="D39" s="244"/>
      <c r="E39" s="244"/>
      <c r="F39" s="244"/>
      <c r="G39" s="244"/>
      <c r="H39" s="434"/>
      <c r="I39" s="245"/>
      <c r="J39" s="245"/>
      <c r="K39" s="337"/>
      <c r="L39" s="249"/>
      <c r="M39" s="250"/>
      <c r="N39" s="88" t="e">
        <f t="shared" si="1"/>
        <v>#DIV/0!</v>
      </c>
      <c r="O39" s="317">
        <f>FŐLAP!$E$8</f>
        <v>0</v>
      </c>
      <c r="P39" s="316">
        <f>FŐLAP!$C$10</f>
        <v>0</v>
      </c>
      <c r="Q39" s="316" t="s">
        <v>435</v>
      </c>
    </row>
    <row r="40" spans="1:17" ht="50.1" hidden="1" customHeight="1" x14ac:dyDescent="0.25">
      <c r="A40" s="101" t="s">
        <v>154</v>
      </c>
      <c r="B40" s="337"/>
      <c r="C40" s="413"/>
      <c r="D40" s="244"/>
      <c r="E40" s="244"/>
      <c r="F40" s="244"/>
      <c r="G40" s="244"/>
      <c r="H40" s="434"/>
      <c r="I40" s="245"/>
      <c r="J40" s="245"/>
      <c r="K40" s="337"/>
      <c r="L40" s="249"/>
      <c r="M40" s="250"/>
      <c r="N40" s="88" t="e">
        <f t="shared" si="1"/>
        <v>#DIV/0!</v>
      </c>
      <c r="O40" s="317">
        <f>FŐLAP!$E$8</f>
        <v>0</v>
      </c>
      <c r="P40" s="316">
        <f>FŐLAP!$C$10</f>
        <v>0</v>
      </c>
      <c r="Q40" s="316" t="s">
        <v>435</v>
      </c>
    </row>
    <row r="41" spans="1:17" ht="50.1" hidden="1" customHeight="1" x14ac:dyDescent="0.25">
      <c r="A41" s="100" t="s">
        <v>155</v>
      </c>
      <c r="B41" s="337"/>
      <c r="C41" s="413"/>
      <c r="D41" s="244"/>
      <c r="E41" s="244"/>
      <c r="F41" s="244"/>
      <c r="G41" s="244"/>
      <c r="H41" s="434"/>
      <c r="I41" s="245"/>
      <c r="J41" s="245"/>
      <c r="K41" s="337"/>
      <c r="L41" s="249"/>
      <c r="M41" s="250"/>
      <c r="N41" s="88" t="e">
        <f t="shared" si="1"/>
        <v>#DIV/0!</v>
      </c>
      <c r="O41" s="317">
        <f>FŐLAP!$E$8</f>
        <v>0</v>
      </c>
      <c r="P41" s="316">
        <f>FŐLAP!$C$10</f>
        <v>0</v>
      </c>
      <c r="Q41" s="316" t="s">
        <v>435</v>
      </c>
    </row>
    <row r="42" spans="1:17" ht="50.1" hidden="1" customHeight="1" x14ac:dyDescent="0.25">
      <c r="A42" s="100" t="s">
        <v>156</v>
      </c>
      <c r="B42" s="337"/>
      <c r="C42" s="413"/>
      <c r="D42" s="244"/>
      <c r="E42" s="244"/>
      <c r="F42" s="244"/>
      <c r="G42" s="244"/>
      <c r="H42" s="434"/>
      <c r="I42" s="245"/>
      <c r="J42" s="245"/>
      <c r="K42" s="337"/>
      <c r="L42" s="249"/>
      <c r="M42" s="250"/>
      <c r="N42" s="88" t="e">
        <f t="shared" si="1"/>
        <v>#DIV/0!</v>
      </c>
      <c r="O42" s="317">
        <f>FŐLAP!$E$8</f>
        <v>0</v>
      </c>
      <c r="P42" s="316">
        <f>FŐLAP!$C$10</f>
        <v>0</v>
      </c>
      <c r="Q42" s="316" t="s">
        <v>435</v>
      </c>
    </row>
    <row r="43" spans="1:17" ht="50.1" hidden="1" customHeight="1" x14ac:dyDescent="0.25">
      <c r="A43" s="100" t="s">
        <v>157</v>
      </c>
      <c r="B43" s="337"/>
      <c r="C43" s="413"/>
      <c r="D43" s="244"/>
      <c r="E43" s="244"/>
      <c r="F43" s="244"/>
      <c r="G43" s="244"/>
      <c r="H43" s="434"/>
      <c r="I43" s="245"/>
      <c r="J43" s="245"/>
      <c r="K43" s="337"/>
      <c r="L43" s="249"/>
      <c r="M43" s="250"/>
      <c r="N43" s="88" t="e">
        <f t="shared" si="1"/>
        <v>#DIV/0!</v>
      </c>
      <c r="O43" s="317">
        <f>FŐLAP!$E$8</f>
        <v>0</v>
      </c>
      <c r="P43" s="316">
        <f>FŐLAP!$C$10</f>
        <v>0</v>
      </c>
      <c r="Q43" s="316" t="s">
        <v>435</v>
      </c>
    </row>
    <row r="44" spans="1:17" ht="50.1" hidden="1" customHeight="1" x14ac:dyDescent="0.25">
      <c r="A44" s="100" t="s">
        <v>158</v>
      </c>
      <c r="B44" s="337"/>
      <c r="C44" s="413"/>
      <c r="D44" s="244"/>
      <c r="E44" s="244"/>
      <c r="F44" s="244"/>
      <c r="G44" s="244"/>
      <c r="H44" s="434"/>
      <c r="I44" s="245"/>
      <c r="J44" s="245"/>
      <c r="K44" s="337"/>
      <c r="L44" s="249"/>
      <c r="M44" s="250"/>
      <c r="N44" s="88" t="e">
        <f>IF(M44&lt;0,0,1-(M44/L44))</f>
        <v>#DIV/0!</v>
      </c>
      <c r="O44" s="317">
        <f>FŐLAP!$E$8</f>
        <v>0</v>
      </c>
      <c r="P44" s="316">
        <f>FŐLAP!$C$10</f>
        <v>0</v>
      </c>
      <c r="Q44" s="316" t="s">
        <v>435</v>
      </c>
    </row>
    <row r="45" spans="1:17" ht="50.1" hidden="1" customHeight="1" x14ac:dyDescent="0.25">
      <c r="A45" s="101" t="s">
        <v>159</v>
      </c>
      <c r="B45" s="337"/>
      <c r="C45" s="413"/>
      <c r="D45" s="244"/>
      <c r="E45" s="244"/>
      <c r="F45" s="244"/>
      <c r="G45" s="244"/>
      <c r="H45" s="434"/>
      <c r="I45" s="245"/>
      <c r="J45" s="245"/>
      <c r="K45" s="337"/>
      <c r="L45" s="249"/>
      <c r="M45" s="250"/>
      <c r="N45" s="88" t="e">
        <f>IF(M45&lt;0,0,1-(M45/L45))</f>
        <v>#DIV/0!</v>
      </c>
      <c r="O45" s="317">
        <f>FŐLAP!$E$8</f>
        <v>0</v>
      </c>
      <c r="P45" s="316">
        <f>FŐLAP!$C$10</f>
        <v>0</v>
      </c>
      <c r="Q45" s="316" t="s">
        <v>435</v>
      </c>
    </row>
    <row r="46" spans="1:17" ht="50.1" hidden="1" customHeight="1" x14ac:dyDescent="0.25">
      <c r="A46" s="100" t="s">
        <v>160</v>
      </c>
      <c r="B46" s="337"/>
      <c r="C46" s="413"/>
      <c r="D46" s="244"/>
      <c r="E46" s="244"/>
      <c r="F46" s="244"/>
      <c r="G46" s="244"/>
      <c r="H46" s="434"/>
      <c r="I46" s="245"/>
      <c r="J46" s="245"/>
      <c r="K46" s="337"/>
      <c r="L46" s="249"/>
      <c r="M46" s="250"/>
      <c r="N46" s="88" t="e">
        <f>IF(M46&lt;0,0,1-(M46/L46))</f>
        <v>#DIV/0!</v>
      </c>
      <c r="O46" s="317">
        <f>FŐLAP!$E$8</f>
        <v>0</v>
      </c>
      <c r="P46" s="316">
        <f>FŐLAP!$C$10</f>
        <v>0</v>
      </c>
      <c r="Q46" s="316" t="s">
        <v>435</v>
      </c>
    </row>
    <row r="47" spans="1:17" ht="50.1" hidden="1" customHeight="1" x14ac:dyDescent="0.25">
      <c r="A47" s="100" t="s">
        <v>161</v>
      </c>
      <c r="B47" s="337"/>
      <c r="C47" s="413"/>
      <c r="D47" s="244"/>
      <c r="E47" s="244"/>
      <c r="F47" s="244"/>
      <c r="G47" s="244"/>
      <c r="H47" s="434"/>
      <c r="I47" s="245"/>
      <c r="J47" s="245"/>
      <c r="K47" s="337"/>
      <c r="L47" s="249"/>
      <c r="M47" s="250"/>
      <c r="N47" s="88" t="e">
        <f>IF(M47&lt;0,0,1-(M47/L47))</f>
        <v>#DIV/0!</v>
      </c>
      <c r="O47" s="317">
        <f>FŐLAP!$E$8</f>
        <v>0</v>
      </c>
      <c r="P47" s="316">
        <f>FŐLAP!$C$10</f>
        <v>0</v>
      </c>
      <c r="Q47" s="316" t="s">
        <v>435</v>
      </c>
    </row>
    <row r="48" spans="1:17" ht="50.1" hidden="1" customHeight="1" collapsed="1" x14ac:dyDescent="0.25">
      <c r="A48" s="101" t="s">
        <v>162</v>
      </c>
      <c r="B48" s="337"/>
      <c r="C48" s="413"/>
      <c r="D48" s="244"/>
      <c r="E48" s="244"/>
      <c r="F48" s="244"/>
      <c r="G48" s="244"/>
      <c r="H48" s="434"/>
      <c r="I48" s="245"/>
      <c r="J48" s="245"/>
      <c r="K48" s="337"/>
      <c r="L48" s="249"/>
      <c r="M48" s="250"/>
      <c r="N48" s="88" t="e">
        <f t="shared" si="1"/>
        <v>#DIV/0!</v>
      </c>
      <c r="O48" s="317">
        <f>FŐLAP!$E$8</f>
        <v>0</v>
      </c>
      <c r="P48" s="316">
        <f>FŐLAP!$C$10</f>
        <v>0</v>
      </c>
      <c r="Q48" s="316" t="s">
        <v>435</v>
      </c>
    </row>
    <row r="49" spans="1:17" ht="50.1" hidden="1" customHeight="1" x14ac:dyDescent="0.25">
      <c r="A49" s="100" t="s">
        <v>163</v>
      </c>
      <c r="B49" s="337"/>
      <c r="C49" s="413"/>
      <c r="D49" s="244"/>
      <c r="E49" s="244"/>
      <c r="F49" s="244"/>
      <c r="G49" s="244"/>
      <c r="H49" s="434"/>
      <c r="I49" s="245"/>
      <c r="J49" s="245"/>
      <c r="K49" s="337"/>
      <c r="L49" s="249"/>
      <c r="M49" s="250"/>
      <c r="N49" s="88" t="e">
        <f t="shared" ref="N49:N59" si="2">IF(M49&lt;0,0,1-(M49/L49))</f>
        <v>#DIV/0!</v>
      </c>
      <c r="O49" s="317">
        <f>FŐLAP!$E$8</f>
        <v>0</v>
      </c>
      <c r="P49" s="316">
        <f>FŐLAP!$C$10</f>
        <v>0</v>
      </c>
      <c r="Q49" s="316" t="s">
        <v>435</v>
      </c>
    </row>
    <row r="50" spans="1:17" ht="50.1" hidden="1" customHeight="1" x14ac:dyDescent="0.25">
      <c r="A50" s="100" t="s">
        <v>164</v>
      </c>
      <c r="B50" s="337"/>
      <c r="C50" s="413"/>
      <c r="D50" s="244"/>
      <c r="E50" s="244"/>
      <c r="F50" s="244"/>
      <c r="G50" s="244"/>
      <c r="H50" s="434"/>
      <c r="I50" s="245"/>
      <c r="J50" s="245"/>
      <c r="K50" s="337"/>
      <c r="L50" s="249"/>
      <c r="M50" s="250"/>
      <c r="N50" s="88" t="e">
        <f t="shared" si="2"/>
        <v>#DIV/0!</v>
      </c>
      <c r="O50" s="317">
        <f>FŐLAP!$E$8</f>
        <v>0</v>
      </c>
      <c r="P50" s="316">
        <f>FŐLAP!$C$10</f>
        <v>0</v>
      </c>
      <c r="Q50" s="316" t="s">
        <v>435</v>
      </c>
    </row>
    <row r="51" spans="1:17" ht="50.1" hidden="1" customHeight="1" x14ac:dyDescent="0.25">
      <c r="A51" s="101" t="s">
        <v>165</v>
      </c>
      <c r="B51" s="337"/>
      <c r="C51" s="413"/>
      <c r="D51" s="244"/>
      <c r="E51" s="244"/>
      <c r="F51" s="244"/>
      <c r="G51" s="244"/>
      <c r="H51" s="434"/>
      <c r="I51" s="245"/>
      <c r="J51" s="245"/>
      <c r="K51" s="337"/>
      <c r="L51" s="249"/>
      <c r="M51" s="250"/>
      <c r="N51" s="88" t="e">
        <f t="shared" si="2"/>
        <v>#DIV/0!</v>
      </c>
      <c r="O51" s="317">
        <f>FŐLAP!$E$8</f>
        <v>0</v>
      </c>
      <c r="P51" s="316">
        <f>FŐLAP!$C$10</f>
        <v>0</v>
      </c>
      <c r="Q51" s="316" t="s">
        <v>435</v>
      </c>
    </row>
    <row r="52" spans="1:17" ht="50.1" hidden="1" customHeight="1" x14ac:dyDescent="0.25">
      <c r="A52" s="100" t="s">
        <v>166</v>
      </c>
      <c r="B52" s="337"/>
      <c r="C52" s="413"/>
      <c r="D52" s="244"/>
      <c r="E52" s="244"/>
      <c r="F52" s="244"/>
      <c r="G52" s="244"/>
      <c r="H52" s="434"/>
      <c r="I52" s="245"/>
      <c r="J52" s="245"/>
      <c r="K52" s="337"/>
      <c r="L52" s="249"/>
      <c r="M52" s="250"/>
      <c r="N52" s="88" t="e">
        <f t="shared" si="2"/>
        <v>#DIV/0!</v>
      </c>
      <c r="O52" s="317">
        <f>FŐLAP!$E$8</f>
        <v>0</v>
      </c>
      <c r="P52" s="316">
        <f>FŐLAP!$C$10</f>
        <v>0</v>
      </c>
      <c r="Q52" s="316" t="s">
        <v>435</v>
      </c>
    </row>
    <row r="53" spans="1:17" ht="50.1" hidden="1" customHeight="1" x14ac:dyDescent="0.25">
      <c r="A53" s="100" t="s">
        <v>167</v>
      </c>
      <c r="B53" s="337"/>
      <c r="C53" s="413"/>
      <c r="D53" s="244"/>
      <c r="E53" s="244"/>
      <c r="F53" s="244"/>
      <c r="G53" s="244"/>
      <c r="H53" s="434"/>
      <c r="I53" s="245"/>
      <c r="J53" s="245"/>
      <c r="K53" s="337"/>
      <c r="L53" s="249"/>
      <c r="M53" s="250"/>
      <c r="N53" s="88" t="e">
        <f t="shared" si="2"/>
        <v>#DIV/0!</v>
      </c>
      <c r="O53" s="317">
        <f>FŐLAP!$E$8</f>
        <v>0</v>
      </c>
      <c r="P53" s="316">
        <f>FŐLAP!$C$10</f>
        <v>0</v>
      </c>
      <c r="Q53" s="316" t="s">
        <v>435</v>
      </c>
    </row>
    <row r="54" spans="1:17" ht="50.1" hidden="1" customHeight="1" x14ac:dyDescent="0.25">
      <c r="A54" s="101" t="s">
        <v>168</v>
      </c>
      <c r="B54" s="337"/>
      <c r="C54" s="413"/>
      <c r="D54" s="244"/>
      <c r="E54" s="244"/>
      <c r="F54" s="244"/>
      <c r="G54" s="244"/>
      <c r="H54" s="434"/>
      <c r="I54" s="245"/>
      <c r="J54" s="245"/>
      <c r="K54" s="337"/>
      <c r="L54" s="249"/>
      <c r="M54" s="250"/>
      <c r="N54" s="88" t="e">
        <f t="shared" si="2"/>
        <v>#DIV/0!</v>
      </c>
      <c r="O54" s="317">
        <f>FŐLAP!$E$8</f>
        <v>0</v>
      </c>
      <c r="P54" s="316">
        <f>FŐLAP!$C$10</f>
        <v>0</v>
      </c>
      <c r="Q54" s="316" t="s">
        <v>435</v>
      </c>
    </row>
    <row r="55" spans="1:17" ht="50.1" hidden="1" customHeight="1" x14ac:dyDescent="0.25">
      <c r="A55" s="100" t="s">
        <v>169</v>
      </c>
      <c r="B55" s="337"/>
      <c r="C55" s="413"/>
      <c r="D55" s="244"/>
      <c r="E55" s="244"/>
      <c r="F55" s="244"/>
      <c r="G55" s="244"/>
      <c r="H55" s="434"/>
      <c r="I55" s="245"/>
      <c r="J55" s="245"/>
      <c r="K55" s="337"/>
      <c r="L55" s="249"/>
      <c r="M55" s="250"/>
      <c r="N55" s="88" t="e">
        <f t="shared" si="2"/>
        <v>#DIV/0!</v>
      </c>
      <c r="O55" s="317">
        <f>FŐLAP!$E$8</f>
        <v>0</v>
      </c>
      <c r="P55" s="316">
        <f>FŐLAP!$C$10</f>
        <v>0</v>
      </c>
      <c r="Q55" s="316" t="s">
        <v>435</v>
      </c>
    </row>
    <row r="56" spans="1:17" ht="50.1" hidden="1" customHeight="1" x14ac:dyDescent="0.25">
      <c r="A56" s="100" t="s">
        <v>170</v>
      </c>
      <c r="B56" s="337"/>
      <c r="C56" s="413"/>
      <c r="D56" s="244"/>
      <c r="E56" s="244"/>
      <c r="F56" s="244"/>
      <c r="G56" s="244"/>
      <c r="H56" s="434"/>
      <c r="I56" s="245"/>
      <c r="J56" s="245"/>
      <c r="K56" s="337"/>
      <c r="L56" s="249"/>
      <c r="M56" s="250"/>
      <c r="N56" s="88" t="e">
        <f t="shared" si="2"/>
        <v>#DIV/0!</v>
      </c>
      <c r="O56" s="317">
        <f>FŐLAP!$E$8</f>
        <v>0</v>
      </c>
      <c r="P56" s="316">
        <f>FŐLAP!$C$10</f>
        <v>0</v>
      </c>
      <c r="Q56" s="316" t="s">
        <v>435</v>
      </c>
    </row>
    <row r="57" spans="1:17" ht="50.1" hidden="1" customHeight="1" x14ac:dyDescent="0.25">
      <c r="A57" s="101" t="s">
        <v>171</v>
      </c>
      <c r="B57" s="337"/>
      <c r="C57" s="413"/>
      <c r="D57" s="244"/>
      <c r="E57" s="244"/>
      <c r="F57" s="244"/>
      <c r="G57" s="244"/>
      <c r="H57" s="434"/>
      <c r="I57" s="245"/>
      <c r="J57" s="245"/>
      <c r="K57" s="337"/>
      <c r="L57" s="249"/>
      <c r="M57" s="250"/>
      <c r="N57" s="88" t="e">
        <f t="shared" si="2"/>
        <v>#DIV/0!</v>
      </c>
      <c r="O57" s="317">
        <f>FŐLAP!$E$8</f>
        <v>0</v>
      </c>
      <c r="P57" s="316">
        <f>FŐLAP!$C$10</f>
        <v>0</v>
      </c>
      <c r="Q57" s="316" t="s">
        <v>435</v>
      </c>
    </row>
    <row r="58" spans="1:17" ht="50.1" hidden="1" customHeight="1" x14ac:dyDescent="0.25">
      <c r="A58" s="100" t="s">
        <v>172</v>
      </c>
      <c r="B58" s="337"/>
      <c r="C58" s="413"/>
      <c r="D58" s="244"/>
      <c r="E58" s="244"/>
      <c r="F58" s="244"/>
      <c r="G58" s="244"/>
      <c r="H58" s="434"/>
      <c r="I58" s="245"/>
      <c r="J58" s="245"/>
      <c r="K58" s="337"/>
      <c r="L58" s="249"/>
      <c r="M58" s="250"/>
      <c r="N58" s="88" t="e">
        <f t="shared" si="2"/>
        <v>#DIV/0!</v>
      </c>
      <c r="O58" s="317">
        <f>FŐLAP!$E$8</f>
        <v>0</v>
      </c>
      <c r="P58" s="316">
        <f>FŐLAP!$C$10</f>
        <v>0</v>
      </c>
      <c r="Q58" s="316" t="s">
        <v>435</v>
      </c>
    </row>
    <row r="59" spans="1:17" ht="50.1" hidden="1" customHeight="1" collapsed="1" x14ac:dyDescent="0.25">
      <c r="A59" s="100" t="s">
        <v>173</v>
      </c>
      <c r="B59" s="337"/>
      <c r="C59" s="413"/>
      <c r="D59" s="244"/>
      <c r="E59" s="244"/>
      <c r="F59" s="244"/>
      <c r="G59" s="244"/>
      <c r="H59" s="434"/>
      <c r="I59" s="245"/>
      <c r="J59" s="245"/>
      <c r="K59" s="337"/>
      <c r="L59" s="249"/>
      <c r="M59" s="250"/>
      <c r="N59" s="88" t="e">
        <f t="shared" si="2"/>
        <v>#DIV/0!</v>
      </c>
      <c r="O59" s="317">
        <f>FŐLAP!$E$8</f>
        <v>0</v>
      </c>
      <c r="P59" s="316">
        <f>FŐLAP!$C$10</f>
        <v>0</v>
      </c>
      <c r="Q59" s="316" t="s">
        <v>435</v>
      </c>
    </row>
    <row r="60" spans="1:17" ht="50.1" hidden="1" customHeight="1" x14ac:dyDescent="0.25">
      <c r="A60" s="100" t="s">
        <v>174</v>
      </c>
      <c r="B60" s="337"/>
      <c r="C60" s="413"/>
      <c r="D60" s="244"/>
      <c r="E60" s="244"/>
      <c r="F60" s="244"/>
      <c r="G60" s="244"/>
      <c r="H60" s="434"/>
      <c r="I60" s="245"/>
      <c r="J60" s="245"/>
      <c r="K60" s="337"/>
      <c r="L60" s="249"/>
      <c r="M60" s="250"/>
      <c r="N60" s="88" t="e">
        <f t="shared" ref="N60:N70" si="3">IF(M60&lt;0,0,1-(M60/L60))</f>
        <v>#DIV/0!</v>
      </c>
      <c r="O60" s="317">
        <f>FŐLAP!$E$8</f>
        <v>0</v>
      </c>
      <c r="P60" s="316">
        <f>FŐLAP!$C$10</f>
        <v>0</v>
      </c>
      <c r="Q60" s="316" t="s">
        <v>435</v>
      </c>
    </row>
    <row r="61" spans="1:17" ht="50.1" hidden="1" customHeight="1" x14ac:dyDescent="0.25">
      <c r="A61" s="100" t="s">
        <v>175</v>
      </c>
      <c r="B61" s="337"/>
      <c r="C61" s="413"/>
      <c r="D61" s="244"/>
      <c r="E61" s="244"/>
      <c r="F61" s="244"/>
      <c r="G61" s="244"/>
      <c r="H61" s="434"/>
      <c r="I61" s="245"/>
      <c r="J61" s="245"/>
      <c r="K61" s="337"/>
      <c r="L61" s="249"/>
      <c r="M61" s="250"/>
      <c r="N61" s="88" t="e">
        <f t="shared" si="3"/>
        <v>#DIV/0!</v>
      </c>
      <c r="O61" s="317">
        <f>FŐLAP!$E$8</f>
        <v>0</v>
      </c>
      <c r="P61" s="316">
        <f>FŐLAP!$C$10</f>
        <v>0</v>
      </c>
      <c r="Q61" s="316" t="s">
        <v>435</v>
      </c>
    </row>
    <row r="62" spans="1:17" ht="50.1" hidden="1" customHeight="1" x14ac:dyDescent="0.25">
      <c r="A62" s="101" t="s">
        <v>176</v>
      </c>
      <c r="B62" s="337"/>
      <c r="C62" s="413"/>
      <c r="D62" s="244"/>
      <c r="E62" s="244"/>
      <c r="F62" s="244"/>
      <c r="G62" s="244"/>
      <c r="H62" s="434"/>
      <c r="I62" s="245"/>
      <c r="J62" s="245"/>
      <c r="K62" s="337"/>
      <c r="L62" s="249"/>
      <c r="M62" s="250"/>
      <c r="N62" s="88" t="e">
        <f t="shared" si="3"/>
        <v>#DIV/0!</v>
      </c>
      <c r="O62" s="317">
        <f>FŐLAP!$E$8</f>
        <v>0</v>
      </c>
      <c r="P62" s="316">
        <f>FŐLAP!$C$10</f>
        <v>0</v>
      </c>
      <c r="Q62" s="316" t="s">
        <v>435</v>
      </c>
    </row>
    <row r="63" spans="1:17" ht="50.1" hidden="1" customHeight="1" x14ac:dyDescent="0.25">
      <c r="A63" s="100" t="s">
        <v>177</v>
      </c>
      <c r="B63" s="337"/>
      <c r="C63" s="413"/>
      <c r="D63" s="244"/>
      <c r="E63" s="244"/>
      <c r="F63" s="244"/>
      <c r="G63" s="244"/>
      <c r="H63" s="434"/>
      <c r="I63" s="245"/>
      <c r="J63" s="245"/>
      <c r="K63" s="337"/>
      <c r="L63" s="249"/>
      <c r="M63" s="250"/>
      <c r="N63" s="88" t="e">
        <f t="shared" si="3"/>
        <v>#DIV/0!</v>
      </c>
      <c r="O63" s="317">
        <f>FŐLAP!$E$8</f>
        <v>0</v>
      </c>
      <c r="P63" s="316">
        <f>FŐLAP!$C$10</f>
        <v>0</v>
      </c>
      <c r="Q63" s="316" t="s">
        <v>435</v>
      </c>
    </row>
    <row r="64" spans="1:17" ht="50.1" hidden="1" customHeight="1" x14ac:dyDescent="0.25">
      <c r="A64" s="100" t="s">
        <v>178</v>
      </c>
      <c r="B64" s="337"/>
      <c r="C64" s="413"/>
      <c r="D64" s="244"/>
      <c r="E64" s="244"/>
      <c r="F64" s="244"/>
      <c r="G64" s="244"/>
      <c r="H64" s="434"/>
      <c r="I64" s="245"/>
      <c r="J64" s="245"/>
      <c r="K64" s="337"/>
      <c r="L64" s="249"/>
      <c r="M64" s="250"/>
      <c r="N64" s="88" t="e">
        <f t="shared" si="3"/>
        <v>#DIV/0!</v>
      </c>
      <c r="O64" s="317">
        <f>FŐLAP!$E$8</f>
        <v>0</v>
      </c>
      <c r="P64" s="316">
        <f>FŐLAP!$C$10</f>
        <v>0</v>
      </c>
      <c r="Q64" s="316" t="s">
        <v>435</v>
      </c>
    </row>
    <row r="65" spans="1:17" ht="50.1" hidden="1" customHeight="1" x14ac:dyDescent="0.25">
      <c r="A65" s="101" t="s">
        <v>179</v>
      </c>
      <c r="B65" s="337"/>
      <c r="C65" s="413"/>
      <c r="D65" s="244"/>
      <c r="E65" s="244"/>
      <c r="F65" s="244"/>
      <c r="G65" s="244"/>
      <c r="H65" s="434"/>
      <c r="I65" s="245"/>
      <c r="J65" s="245"/>
      <c r="K65" s="337"/>
      <c r="L65" s="249"/>
      <c r="M65" s="250"/>
      <c r="N65" s="88" t="e">
        <f t="shared" si="3"/>
        <v>#DIV/0!</v>
      </c>
      <c r="O65" s="317">
        <f>FŐLAP!$E$8</f>
        <v>0</v>
      </c>
      <c r="P65" s="316">
        <f>FŐLAP!$C$10</f>
        <v>0</v>
      </c>
      <c r="Q65" s="316" t="s">
        <v>435</v>
      </c>
    </row>
    <row r="66" spans="1:17" ht="50.1" hidden="1" customHeight="1" x14ac:dyDescent="0.25">
      <c r="A66" s="100" t="s">
        <v>180</v>
      </c>
      <c r="B66" s="337"/>
      <c r="C66" s="413"/>
      <c r="D66" s="244"/>
      <c r="E66" s="244"/>
      <c r="F66" s="244"/>
      <c r="G66" s="244"/>
      <c r="H66" s="434"/>
      <c r="I66" s="245"/>
      <c r="J66" s="245"/>
      <c r="K66" s="337"/>
      <c r="L66" s="249"/>
      <c r="M66" s="250"/>
      <c r="N66" s="88" t="e">
        <f t="shared" si="3"/>
        <v>#DIV/0!</v>
      </c>
      <c r="O66" s="317">
        <f>FŐLAP!$E$8</f>
        <v>0</v>
      </c>
      <c r="P66" s="316">
        <f>FŐLAP!$C$10</f>
        <v>0</v>
      </c>
      <c r="Q66" s="316" t="s">
        <v>435</v>
      </c>
    </row>
    <row r="67" spans="1:17" ht="50.1" hidden="1" customHeight="1" x14ac:dyDescent="0.25">
      <c r="A67" s="100" t="s">
        <v>181</v>
      </c>
      <c r="B67" s="337"/>
      <c r="C67" s="413"/>
      <c r="D67" s="244"/>
      <c r="E67" s="244"/>
      <c r="F67" s="244"/>
      <c r="G67" s="244"/>
      <c r="H67" s="434"/>
      <c r="I67" s="245"/>
      <c r="J67" s="245"/>
      <c r="K67" s="337"/>
      <c r="L67" s="249"/>
      <c r="M67" s="250"/>
      <c r="N67" s="88" t="e">
        <f t="shared" si="3"/>
        <v>#DIV/0!</v>
      </c>
      <c r="O67" s="317">
        <f>FŐLAP!$E$8</f>
        <v>0</v>
      </c>
      <c r="P67" s="316">
        <f>FŐLAP!$C$10</f>
        <v>0</v>
      </c>
      <c r="Q67" s="316" t="s">
        <v>435</v>
      </c>
    </row>
    <row r="68" spans="1:17" ht="50.1" hidden="1" customHeight="1" x14ac:dyDescent="0.25">
      <c r="A68" s="101" t="s">
        <v>182</v>
      </c>
      <c r="B68" s="337"/>
      <c r="C68" s="413"/>
      <c r="D68" s="244"/>
      <c r="E68" s="244"/>
      <c r="F68" s="244"/>
      <c r="G68" s="244"/>
      <c r="H68" s="434"/>
      <c r="I68" s="245"/>
      <c r="J68" s="245"/>
      <c r="K68" s="337"/>
      <c r="L68" s="249"/>
      <c r="M68" s="250"/>
      <c r="N68" s="88" t="e">
        <f t="shared" si="3"/>
        <v>#DIV/0!</v>
      </c>
      <c r="O68" s="317">
        <f>FŐLAP!$E$8</f>
        <v>0</v>
      </c>
      <c r="P68" s="316">
        <f>FŐLAP!$C$10</f>
        <v>0</v>
      </c>
      <c r="Q68" s="316" t="s">
        <v>435</v>
      </c>
    </row>
    <row r="69" spans="1:17" ht="50.1" hidden="1" customHeight="1" x14ac:dyDescent="0.25">
      <c r="A69" s="100" t="s">
        <v>183</v>
      </c>
      <c r="B69" s="337"/>
      <c r="C69" s="413"/>
      <c r="D69" s="244"/>
      <c r="E69" s="244"/>
      <c r="F69" s="244"/>
      <c r="G69" s="244"/>
      <c r="H69" s="434"/>
      <c r="I69" s="245"/>
      <c r="J69" s="245"/>
      <c r="K69" s="337"/>
      <c r="L69" s="249"/>
      <c r="M69" s="250"/>
      <c r="N69" s="88" t="e">
        <f t="shared" si="3"/>
        <v>#DIV/0!</v>
      </c>
      <c r="O69" s="317">
        <f>FŐLAP!$E$8</f>
        <v>0</v>
      </c>
      <c r="P69" s="316">
        <f>FŐLAP!$C$10</f>
        <v>0</v>
      </c>
      <c r="Q69" s="316" t="s">
        <v>435</v>
      </c>
    </row>
    <row r="70" spans="1:17" ht="50.1" hidden="1" customHeight="1" collapsed="1" x14ac:dyDescent="0.25">
      <c r="A70" s="100" t="s">
        <v>184</v>
      </c>
      <c r="B70" s="337"/>
      <c r="C70" s="413"/>
      <c r="D70" s="244"/>
      <c r="E70" s="244"/>
      <c r="F70" s="244"/>
      <c r="G70" s="244"/>
      <c r="H70" s="434"/>
      <c r="I70" s="245"/>
      <c r="J70" s="245"/>
      <c r="K70" s="337"/>
      <c r="L70" s="249"/>
      <c r="M70" s="250"/>
      <c r="N70" s="88" t="e">
        <f t="shared" si="3"/>
        <v>#DIV/0!</v>
      </c>
      <c r="O70" s="317">
        <f>FŐLAP!$E$8</f>
        <v>0</v>
      </c>
      <c r="P70" s="316">
        <f>FŐLAP!$C$10</f>
        <v>0</v>
      </c>
      <c r="Q70" s="316" t="s">
        <v>435</v>
      </c>
    </row>
    <row r="71" spans="1:17" ht="50.1" hidden="1" customHeight="1" x14ac:dyDescent="0.25">
      <c r="A71" s="101" t="s">
        <v>185</v>
      </c>
      <c r="B71" s="337"/>
      <c r="C71" s="413"/>
      <c r="D71" s="244"/>
      <c r="E71" s="244"/>
      <c r="F71" s="244"/>
      <c r="G71" s="244"/>
      <c r="H71" s="434"/>
      <c r="I71" s="245"/>
      <c r="J71" s="245"/>
      <c r="K71" s="337"/>
      <c r="L71" s="249"/>
      <c r="M71" s="250"/>
      <c r="N71" s="88" t="e">
        <f t="shared" ref="N71:N81" si="4">IF(M71&lt;0,0,1-(M71/L71))</f>
        <v>#DIV/0!</v>
      </c>
      <c r="O71" s="317">
        <f>FŐLAP!$E$8</f>
        <v>0</v>
      </c>
      <c r="P71" s="316">
        <f>FŐLAP!$C$10</f>
        <v>0</v>
      </c>
      <c r="Q71" s="316" t="s">
        <v>435</v>
      </c>
    </row>
    <row r="72" spans="1:17" ht="50.1" hidden="1" customHeight="1" x14ac:dyDescent="0.25">
      <c r="A72" s="100" t="s">
        <v>186</v>
      </c>
      <c r="B72" s="337"/>
      <c r="C72" s="413"/>
      <c r="D72" s="244"/>
      <c r="E72" s="244"/>
      <c r="F72" s="244"/>
      <c r="G72" s="244"/>
      <c r="H72" s="434"/>
      <c r="I72" s="245"/>
      <c r="J72" s="245"/>
      <c r="K72" s="337"/>
      <c r="L72" s="249"/>
      <c r="M72" s="250"/>
      <c r="N72" s="88" t="e">
        <f t="shared" si="4"/>
        <v>#DIV/0!</v>
      </c>
      <c r="O72" s="317">
        <f>FŐLAP!$E$8</f>
        <v>0</v>
      </c>
      <c r="P72" s="316">
        <f>FŐLAP!$C$10</f>
        <v>0</v>
      </c>
      <c r="Q72" s="316" t="s">
        <v>435</v>
      </c>
    </row>
    <row r="73" spans="1:17" ht="50.1" hidden="1" customHeight="1" x14ac:dyDescent="0.25">
      <c r="A73" s="100" t="s">
        <v>187</v>
      </c>
      <c r="B73" s="337"/>
      <c r="C73" s="413"/>
      <c r="D73" s="244"/>
      <c r="E73" s="244"/>
      <c r="F73" s="244"/>
      <c r="G73" s="244"/>
      <c r="H73" s="434"/>
      <c r="I73" s="245"/>
      <c r="J73" s="245"/>
      <c r="K73" s="337"/>
      <c r="L73" s="249"/>
      <c r="M73" s="250"/>
      <c r="N73" s="88" t="e">
        <f t="shared" si="4"/>
        <v>#DIV/0!</v>
      </c>
      <c r="O73" s="317">
        <f>FŐLAP!$E$8</f>
        <v>0</v>
      </c>
      <c r="P73" s="316">
        <f>FŐLAP!$C$10</f>
        <v>0</v>
      </c>
      <c r="Q73" s="316" t="s">
        <v>435</v>
      </c>
    </row>
    <row r="74" spans="1:17" ht="50.1" hidden="1" customHeight="1" x14ac:dyDescent="0.25">
      <c r="A74" s="101" t="s">
        <v>188</v>
      </c>
      <c r="B74" s="337"/>
      <c r="C74" s="413"/>
      <c r="D74" s="244"/>
      <c r="E74" s="244"/>
      <c r="F74" s="244"/>
      <c r="G74" s="244"/>
      <c r="H74" s="434"/>
      <c r="I74" s="245"/>
      <c r="J74" s="245"/>
      <c r="K74" s="337"/>
      <c r="L74" s="249"/>
      <c r="M74" s="250"/>
      <c r="N74" s="88" t="e">
        <f t="shared" si="4"/>
        <v>#DIV/0!</v>
      </c>
      <c r="O74" s="317">
        <f>FŐLAP!$E$8</f>
        <v>0</v>
      </c>
      <c r="P74" s="316">
        <f>FŐLAP!$C$10</f>
        <v>0</v>
      </c>
      <c r="Q74" s="316" t="s">
        <v>435</v>
      </c>
    </row>
    <row r="75" spans="1:17" ht="50.1" hidden="1" customHeight="1" x14ac:dyDescent="0.25">
      <c r="A75" s="100" t="s">
        <v>189</v>
      </c>
      <c r="B75" s="337"/>
      <c r="C75" s="413"/>
      <c r="D75" s="244"/>
      <c r="E75" s="244"/>
      <c r="F75" s="244"/>
      <c r="G75" s="244"/>
      <c r="H75" s="434"/>
      <c r="I75" s="245"/>
      <c r="J75" s="245"/>
      <c r="K75" s="337"/>
      <c r="L75" s="249"/>
      <c r="M75" s="250"/>
      <c r="N75" s="88" t="e">
        <f t="shared" si="4"/>
        <v>#DIV/0!</v>
      </c>
      <c r="O75" s="317">
        <f>FŐLAP!$E$8</f>
        <v>0</v>
      </c>
      <c r="P75" s="316">
        <f>FŐLAP!$C$10</f>
        <v>0</v>
      </c>
      <c r="Q75" s="316" t="s">
        <v>435</v>
      </c>
    </row>
    <row r="76" spans="1:17" ht="50.1" hidden="1" customHeight="1" x14ac:dyDescent="0.25">
      <c r="A76" s="100" t="s">
        <v>190</v>
      </c>
      <c r="B76" s="337"/>
      <c r="C76" s="413"/>
      <c r="D76" s="244"/>
      <c r="E76" s="244"/>
      <c r="F76" s="244"/>
      <c r="G76" s="244"/>
      <c r="H76" s="434"/>
      <c r="I76" s="245"/>
      <c r="J76" s="245"/>
      <c r="K76" s="337"/>
      <c r="L76" s="249"/>
      <c r="M76" s="250"/>
      <c r="N76" s="88" t="e">
        <f t="shared" si="4"/>
        <v>#DIV/0!</v>
      </c>
      <c r="O76" s="317">
        <f>FŐLAP!$E$8</f>
        <v>0</v>
      </c>
      <c r="P76" s="316">
        <f>FŐLAP!$C$10</f>
        <v>0</v>
      </c>
      <c r="Q76" s="316" t="s">
        <v>435</v>
      </c>
    </row>
    <row r="77" spans="1:17" ht="50.1" hidden="1" customHeight="1" x14ac:dyDescent="0.25">
      <c r="A77" s="100" t="s">
        <v>191</v>
      </c>
      <c r="B77" s="337"/>
      <c r="C77" s="413"/>
      <c r="D77" s="244"/>
      <c r="E77" s="244"/>
      <c r="F77" s="244"/>
      <c r="G77" s="244"/>
      <c r="H77" s="434"/>
      <c r="I77" s="245"/>
      <c r="J77" s="245"/>
      <c r="K77" s="337"/>
      <c r="L77" s="249"/>
      <c r="M77" s="250"/>
      <c r="N77" s="88" t="e">
        <f t="shared" si="4"/>
        <v>#DIV/0!</v>
      </c>
      <c r="O77" s="317">
        <f>FŐLAP!$E$8</f>
        <v>0</v>
      </c>
      <c r="P77" s="316">
        <f>FŐLAP!$C$10</f>
        <v>0</v>
      </c>
      <c r="Q77" s="316" t="s">
        <v>435</v>
      </c>
    </row>
    <row r="78" spans="1:17" ht="50.1" hidden="1" customHeight="1" x14ac:dyDescent="0.25">
      <c r="A78" s="100" t="s">
        <v>192</v>
      </c>
      <c r="B78" s="337"/>
      <c r="C78" s="413"/>
      <c r="D78" s="244"/>
      <c r="E78" s="244"/>
      <c r="F78" s="244"/>
      <c r="G78" s="244"/>
      <c r="H78" s="434"/>
      <c r="I78" s="245"/>
      <c r="J78" s="245"/>
      <c r="K78" s="337"/>
      <c r="L78" s="249"/>
      <c r="M78" s="250"/>
      <c r="N78" s="88" t="e">
        <f t="shared" si="4"/>
        <v>#DIV/0!</v>
      </c>
      <c r="O78" s="317">
        <f>FŐLAP!$E$8</f>
        <v>0</v>
      </c>
      <c r="P78" s="316">
        <f>FŐLAP!$C$10</f>
        <v>0</v>
      </c>
      <c r="Q78" s="316" t="s">
        <v>435</v>
      </c>
    </row>
    <row r="79" spans="1:17" ht="50.1" hidden="1" customHeight="1" x14ac:dyDescent="0.25">
      <c r="A79" s="101" t="s">
        <v>193</v>
      </c>
      <c r="B79" s="337"/>
      <c r="C79" s="413"/>
      <c r="D79" s="244"/>
      <c r="E79" s="244"/>
      <c r="F79" s="244"/>
      <c r="G79" s="244"/>
      <c r="H79" s="434"/>
      <c r="I79" s="245"/>
      <c r="J79" s="245"/>
      <c r="K79" s="337"/>
      <c r="L79" s="249"/>
      <c r="M79" s="250"/>
      <c r="N79" s="88" t="e">
        <f t="shared" si="4"/>
        <v>#DIV/0!</v>
      </c>
      <c r="O79" s="317">
        <f>FŐLAP!$E$8</f>
        <v>0</v>
      </c>
      <c r="P79" s="316">
        <f>FŐLAP!$C$10</f>
        <v>0</v>
      </c>
      <c r="Q79" s="316" t="s">
        <v>435</v>
      </c>
    </row>
    <row r="80" spans="1:17" ht="50.1" hidden="1" customHeight="1" x14ac:dyDescent="0.25">
      <c r="A80" s="100" t="s">
        <v>194</v>
      </c>
      <c r="B80" s="337"/>
      <c r="C80" s="413"/>
      <c r="D80" s="244"/>
      <c r="E80" s="244"/>
      <c r="F80" s="244"/>
      <c r="G80" s="244"/>
      <c r="H80" s="434"/>
      <c r="I80" s="245"/>
      <c r="J80" s="245"/>
      <c r="K80" s="337"/>
      <c r="L80" s="249"/>
      <c r="M80" s="250"/>
      <c r="N80" s="88" t="e">
        <f t="shared" si="4"/>
        <v>#DIV/0!</v>
      </c>
      <c r="O80" s="317">
        <f>FŐLAP!$E$8</f>
        <v>0</v>
      </c>
      <c r="P80" s="316">
        <f>FŐLAP!$C$10</f>
        <v>0</v>
      </c>
      <c r="Q80" s="316" t="s">
        <v>435</v>
      </c>
    </row>
    <row r="81" spans="1:17" ht="50.1" hidden="1" customHeight="1" collapsed="1" x14ac:dyDescent="0.25">
      <c r="A81" s="100" t="s">
        <v>195</v>
      </c>
      <c r="B81" s="337"/>
      <c r="C81" s="413"/>
      <c r="D81" s="244"/>
      <c r="E81" s="244"/>
      <c r="F81" s="244"/>
      <c r="G81" s="244"/>
      <c r="H81" s="434"/>
      <c r="I81" s="245"/>
      <c r="J81" s="245"/>
      <c r="K81" s="337"/>
      <c r="L81" s="249"/>
      <c r="M81" s="250"/>
      <c r="N81" s="88" t="e">
        <f t="shared" si="4"/>
        <v>#DIV/0!</v>
      </c>
      <c r="O81" s="317">
        <f>FŐLAP!$E$8</f>
        <v>0</v>
      </c>
      <c r="P81" s="316">
        <f>FŐLAP!$C$10</f>
        <v>0</v>
      </c>
      <c r="Q81" s="316" t="s">
        <v>435</v>
      </c>
    </row>
    <row r="82" spans="1:17" ht="50.1" hidden="1" customHeight="1" x14ac:dyDescent="0.25">
      <c r="A82" s="101" t="s">
        <v>196</v>
      </c>
      <c r="B82" s="337"/>
      <c r="C82" s="413"/>
      <c r="D82" s="244"/>
      <c r="E82" s="244"/>
      <c r="F82" s="244"/>
      <c r="G82" s="244"/>
      <c r="H82" s="434"/>
      <c r="I82" s="245"/>
      <c r="J82" s="245"/>
      <c r="K82" s="337"/>
      <c r="L82" s="249"/>
      <c r="M82" s="250"/>
      <c r="N82" s="88" t="e">
        <f t="shared" ref="N82:N102" si="5">IF(M82&lt;0,0,1-(M82/L82))</f>
        <v>#DIV/0!</v>
      </c>
      <c r="O82" s="317">
        <f>FŐLAP!$E$8</f>
        <v>0</v>
      </c>
      <c r="P82" s="316">
        <f>FŐLAP!$C$10</f>
        <v>0</v>
      </c>
      <c r="Q82" s="316" t="s">
        <v>435</v>
      </c>
    </row>
    <row r="83" spans="1:17" ht="50.1" hidden="1" customHeight="1" x14ac:dyDescent="0.25">
      <c r="A83" s="100" t="s">
        <v>197</v>
      </c>
      <c r="B83" s="337"/>
      <c r="C83" s="413"/>
      <c r="D83" s="244"/>
      <c r="E83" s="244"/>
      <c r="F83" s="244"/>
      <c r="G83" s="244"/>
      <c r="H83" s="434"/>
      <c r="I83" s="245"/>
      <c r="J83" s="245"/>
      <c r="K83" s="337"/>
      <c r="L83" s="249"/>
      <c r="M83" s="250"/>
      <c r="N83" s="88" t="e">
        <f t="shared" si="5"/>
        <v>#DIV/0!</v>
      </c>
      <c r="O83" s="317">
        <f>FŐLAP!$E$8</f>
        <v>0</v>
      </c>
      <c r="P83" s="316">
        <f>FŐLAP!$C$10</f>
        <v>0</v>
      </c>
      <c r="Q83" s="316" t="s">
        <v>435</v>
      </c>
    </row>
    <row r="84" spans="1:17" ht="50.1" hidden="1" customHeight="1" x14ac:dyDescent="0.25">
      <c r="A84" s="100" t="s">
        <v>198</v>
      </c>
      <c r="B84" s="337"/>
      <c r="C84" s="413"/>
      <c r="D84" s="244"/>
      <c r="E84" s="244"/>
      <c r="F84" s="244"/>
      <c r="G84" s="244"/>
      <c r="H84" s="434"/>
      <c r="I84" s="245"/>
      <c r="J84" s="245"/>
      <c r="K84" s="337"/>
      <c r="L84" s="249"/>
      <c r="M84" s="250"/>
      <c r="N84" s="88" t="e">
        <f t="shared" si="5"/>
        <v>#DIV/0!</v>
      </c>
      <c r="O84" s="317">
        <f>FŐLAP!$E$8</f>
        <v>0</v>
      </c>
      <c r="P84" s="316">
        <f>FŐLAP!$C$10</f>
        <v>0</v>
      </c>
      <c r="Q84" s="316" t="s">
        <v>435</v>
      </c>
    </row>
    <row r="85" spans="1:17" ht="50.1" hidden="1" customHeight="1" x14ac:dyDescent="0.25">
      <c r="A85" s="101" t="s">
        <v>199</v>
      </c>
      <c r="B85" s="337"/>
      <c r="C85" s="413"/>
      <c r="D85" s="244"/>
      <c r="E85" s="244"/>
      <c r="F85" s="244"/>
      <c r="G85" s="244"/>
      <c r="H85" s="434"/>
      <c r="I85" s="245"/>
      <c r="J85" s="245"/>
      <c r="K85" s="337"/>
      <c r="L85" s="249"/>
      <c r="M85" s="250"/>
      <c r="N85" s="88" t="e">
        <f t="shared" si="5"/>
        <v>#DIV/0!</v>
      </c>
      <c r="O85" s="317">
        <f>FŐLAP!$E$8</f>
        <v>0</v>
      </c>
      <c r="P85" s="316">
        <f>FŐLAP!$C$10</f>
        <v>0</v>
      </c>
      <c r="Q85" s="316" t="s">
        <v>435</v>
      </c>
    </row>
    <row r="86" spans="1:17" ht="50.1" hidden="1" customHeight="1" x14ac:dyDescent="0.25">
      <c r="A86" s="100" t="s">
        <v>200</v>
      </c>
      <c r="B86" s="337"/>
      <c r="C86" s="413"/>
      <c r="D86" s="244"/>
      <c r="E86" s="244"/>
      <c r="F86" s="244"/>
      <c r="G86" s="244"/>
      <c r="H86" s="434"/>
      <c r="I86" s="245"/>
      <c r="J86" s="245"/>
      <c r="K86" s="337"/>
      <c r="L86" s="249"/>
      <c r="M86" s="250"/>
      <c r="N86" s="88" t="e">
        <f t="shared" si="5"/>
        <v>#DIV/0!</v>
      </c>
      <c r="O86" s="317">
        <f>FŐLAP!$E$8</f>
        <v>0</v>
      </c>
      <c r="P86" s="316">
        <f>FŐLAP!$C$10</f>
        <v>0</v>
      </c>
      <c r="Q86" s="316" t="s">
        <v>435</v>
      </c>
    </row>
    <row r="87" spans="1:17" ht="50.1" hidden="1" customHeight="1" x14ac:dyDescent="0.25">
      <c r="A87" s="100" t="s">
        <v>201</v>
      </c>
      <c r="B87" s="337"/>
      <c r="C87" s="413"/>
      <c r="D87" s="244"/>
      <c r="E87" s="244"/>
      <c r="F87" s="244"/>
      <c r="G87" s="244"/>
      <c r="H87" s="434"/>
      <c r="I87" s="245"/>
      <c r="J87" s="245"/>
      <c r="K87" s="337"/>
      <c r="L87" s="249"/>
      <c r="M87" s="250"/>
      <c r="N87" s="88" t="e">
        <f t="shared" si="5"/>
        <v>#DIV/0!</v>
      </c>
      <c r="O87" s="317">
        <f>FŐLAP!$E$8</f>
        <v>0</v>
      </c>
      <c r="P87" s="316">
        <f>FŐLAP!$C$10</f>
        <v>0</v>
      </c>
      <c r="Q87" s="316" t="s">
        <v>435</v>
      </c>
    </row>
    <row r="88" spans="1:17" ht="50.1" hidden="1" customHeight="1" x14ac:dyDescent="0.25">
      <c r="A88" s="101" t="s">
        <v>202</v>
      </c>
      <c r="B88" s="337"/>
      <c r="C88" s="413"/>
      <c r="D88" s="244"/>
      <c r="E88" s="244"/>
      <c r="F88" s="244"/>
      <c r="G88" s="244"/>
      <c r="H88" s="434"/>
      <c r="I88" s="245"/>
      <c r="J88" s="245"/>
      <c r="K88" s="337"/>
      <c r="L88" s="249"/>
      <c r="M88" s="250"/>
      <c r="N88" s="88" t="e">
        <f t="shared" si="5"/>
        <v>#DIV/0!</v>
      </c>
      <c r="O88" s="317">
        <f>FŐLAP!$E$8</f>
        <v>0</v>
      </c>
      <c r="P88" s="316">
        <f>FŐLAP!$C$10</f>
        <v>0</v>
      </c>
      <c r="Q88" s="316" t="s">
        <v>435</v>
      </c>
    </row>
    <row r="89" spans="1:17" ht="50.1" hidden="1" customHeight="1" x14ac:dyDescent="0.25">
      <c r="A89" s="100" t="s">
        <v>203</v>
      </c>
      <c r="B89" s="337"/>
      <c r="C89" s="413"/>
      <c r="D89" s="244"/>
      <c r="E89" s="244"/>
      <c r="F89" s="244"/>
      <c r="G89" s="244"/>
      <c r="H89" s="434"/>
      <c r="I89" s="245"/>
      <c r="J89" s="245"/>
      <c r="K89" s="337"/>
      <c r="L89" s="249"/>
      <c r="M89" s="250"/>
      <c r="N89" s="88" t="e">
        <f t="shared" si="5"/>
        <v>#DIV/0!</v>
      </c>
      <c r="O89" s="317">
        <f>FŐLAP!$E$8</f>
        <v>0</v>
      </c>
      <c r="P89" s="316">
        <f>FŐLAP!$C$10</f>
        <v>0</v>
      </c>
      <c r="Q89" s="316" t="s">
        <v>435</v>
      </c>
    </row>
    <row r="90" spans="1:17" ht="50.1" hidden="1" customHeight="1" x14ac:dyDescent="0.25">
      <c r="A90" s="100" t="s">
        <v>204</v>
      </c>
      <c r="B90" s="337"/>
      <c r="C90" s="413"/>
      <c r="D90" s="244"/>
      <c r="E90" s="244"/>
      <c r="F90" s="244"/>
      <c r="G90" s="244"/>
      <c r="H90" s="434"/>
      <c r="I90" s="245"/>
      <c r="J90" s="245"/>
      <c r="K90" s="337"/>
      <c r="L90" s="249"/>
      <c r="M90" s="250"/>
      <c r="N90" s="88" t="e">
        <f t="shared" si="5"/>
        <v>#DIV/0!</v>
      </c>
      <c r="O90" s="317">
        <f>FŐLAP!$E$8</f>
        <v>0</v>
      </c>
      <c r="P90" s="316">
        <f>FŐLAP!$C$10</f>
        <v>0</v>
      </c>
      <c r="Q90" s="316" t="s">
        <v>435</v>
      </c>
    </row>
    <row r="91" spans="1:17" ht="50.1" hidden="1" customHeight="1" x14ac:dyDescent="0.25">
      <c r="A91" s="101" t="s">
        <v>205</v>
      </c>
      <c r="B91" s="337"/>
      <c r="C91" s="413"/>
      <c r="D91" s="244"/>
      <c r="E91" s="244"/>
      <c r="F91" s="244"/>
      <c r="G91" s="244"/>
      <c r="H91" s="434"/>
      <c r="I91" s="245"/>
      <c r="J91" s="245"/>
      <c r="K91" s="337"/>
      <c r="L91" s="249"/>
      <c r="M91" s="250"/>
      <c r="N91" s="88" t="e">
        <f t="shared" si="5"/>
        <v>#DIV/0!</v>
      </c>
      <c r="O91" s="317">
        <f>FŐLAP!$E$8</f>
        <v>0</v>
      </c>
      <c r="P91" s="316">
        <f>FŐLAP!$C$10</f>
        <v>0</v>
      </c>
      <c r="Q91" s="316" t="s">
        <v>435</v>
      </c>
    </row>
    <row r="92" spans="1:17" ht="50.1" hidden="1" customHeight="1" x14ac:dyDescent="0.25">
      <c r="A92" s="100" t="s">
        <v>206</v>
      </c>
      <c r="B92" s="337"/>
      <c r="C92" s="413"/>
      <c r="D92" s="244"/>
      <c r="E92" s="244"/>
      <c r="F92" s="244"/>
      <c r="G92" s="244"/>
      <c r="H92" s="434"/>
      <c r="I92" s="245"/>
      <c r="J92" s="245"/>
      <c r="K92" s="337"/>
      <c r="L92" s="249"/>
      <c r="M92" s="250"/>
      <c r="N92" s="88" t="e">
        <f t="shared" si="5"/>
        <v>#DIV/0!</v>
      </c>
      <c r="O92" s="317">
        <f>FŐLAP!$E$8</f>
        <v>0</v>
      </c>
      <c r="P92" s="316">
        <f>FŐLAP!$C$10</f>
        <v>0</v>
      </c>
      <c r="Q92" s="316" t="s">
        <v>435</v>
      </c>
    </row>
    <row r="93" spans="1:17" ht="50.1" hidden="1" customHeight="1" x14ac:dyDescent="0.25">
      <c r="A93" s="100" t="s">
        <v>207</v>
      </c>
      <c r="B93" s="337"/>
      <c r="C93" s="413"/>
      <c r="D93" s="244"/>
      <c r="E93" s="244"/>
      <c r="F93" s="244"/>
      <c r="G93" s="244"/>
      <c r="H93" s="434"/>
      <c r="I93" s="245"/>
      <c r="J93" s="245"/>
      <c r="K93" s="337"/>
      <c r="L93" s="249"/>
      <c r="M93" s="250"/>
      <c r="N93" s="88" t="e">
        <f t="shared" si="5"/>
        <v>#DIV/0!</v>
      </c>
      <c r="O93" s="317">
        <f>FŐLAP!$E$8</f>
        <v>0</v>
      </c>
      <c r="P93" s="316">
        <f>FŐLAP!$C$10</f>
        <v>0</v>
      </c>
      <c r="Q93" s="316" t="s">
        <v>435</v>
      </c>
    </row>
    <row r="94" spans="1:17" ht="50.1" hidden="1" customHeight="1" x14ac:dyDescent="0.25">
      <c r="A94" s="100" t="s">
        <v>208</v>
      </c>
      <c r="B94" s="337"/>
      <c r="C94" s="413"/>
      <c r="D94" s="244"/>
      <c r="E94" s="244"/>
      <c r="F94" s="244"/>
      <c r="G94" s="244"/>
      <c r="H94" s="434"/>
      <c r="I94" s="245"/>
      <c r="J94" s="245"/>
      <c r="K94" s="337"/>
      <c r="L94" s="249"/>
      <c r="M94" s="250"/>
      <c r="N94" s="88" t="e">
        <f t="shared" si="5"/>
        <v>#DIV/0!</v>
      </c>
      <c r="O94" s="317">
        <f>FŐLAP!$E$8</f>
        <v>0</v>
      </c>
      <c r="P94" s="316">
        <f>FŐLAP!$C$10</f>
        <v>0</v>
      </c>
      <c r="Q94" s="316" t="s">
        <v>435</v>
      </c>
    </row>
    <row r="95" spans="1:17" ht="50.1" hidden="1" customHeight="1" x14ac:dyDescent="0.25">
      <c r="A95" s="100" t="s">
        <v>209</v>
      </c>
      <c r="B95" s="337"/>
      <c r="C95" s="413"/>
      <c r="D95" s="244"/>
      <c r="E95" s="244"/>
      <c r="F95" s="244"/>
      <c r="G95" s="244"/>
      <c r="H95" s="434"/>
      <c r="I95" s="245"/>
      <c r="J95" s="245"/>
      <c r="K95" s="337"/>
      <c r="L95" s="249"/>
      <c r="M95" s="250"/>
      <c r="N95" s="88" t="e">
        <f t="shared" si="5"/>
        <v>#DIV/0!</v>
      </c>
      <c r="O95" s="317">
        <f>FŐLAP!$E$8</f>
        <v>0</v>
      </c>
      <c r="P95" s="316">
        <f>FŐLAP!$C$10</f>
        <v>0</v>
      </c>
      <c r="Q95" s="316" t="s">
        <v>435</v>
      </c>
    </row>
    <row r="96" spans="1:17" ht="50.1" hidden="1" customHeight="1" x14ac:dyDescent="0.25">
      <c r="A96" s="101" t="s">
        <v>210</v>
      </c>
      <c r="B96" s="337"/>
      <c r="C96" s="413"/>
      <c r="D96" s="244"/>
      <c r="E96" s="244"/>
      <c r="F96" s="244"/>
      <c r="G96" s="244"/>
      <c r="H96" s="434"/>
      <c r="I96" s="245"/>
      <c r="J96" s="245"/>
      <c r="K96" s="337"/>
      <c r="L96" s="249"/>
      <c r="M96" s="250"/>
      <c r="N96" s="88" t="e">
        <f t="shared" si="5"/>
        <v>#DIV/0!</v>
      </c>
      <c r="O96" s="317">
        <f>FŐLAP!$E$8</f>
        <v>0</v>
      </c>
      <c r="P96" s="316">
        <f>FŐLAP!$C$10</f>
        <v>0</v>
      </c>
      <c r="Q96" s="316" t="s">
        <v>435</v>
      </c>
    </row>
    <row r="97" spans="1:17" ht="50.1" hidden="1" customHeight="1" x14ac:dyDescent="0.25">
      <c r="A97" s="100" t="s">
        <v>211</v>
      </c>
      <c r="B97" s="337"/>
      <c r="C97" s="413"/>
      <c r="D97" s="244"/>
      <c r="E97" s="244"/>
      <c r="F97" s="244"/>
      <c r="G97" s="244"/>
      <c r="H97" s="434"/>
      <c r="I97" s="245"/>
      <c r="J97" s="245"/>
      <c r="K97" s="337"/>
      <c r="L97" s="249"/>
      <c r="M97" s="250"/>
      <c r="N97" s="88" t="e">
        <f t="shared" si="5"/>
        <v>#DIV/0!</v>
      </c>
      <c r="O97" s="317">
        <f>FŐLAP!$E$8</f>
        <v>0</v>
      </c>
      <c r="P97" s="316">
        <f>FŐLAP!$C$10</f>
        <v>0</v>
      </c>
      <c r="Q97" s="316" t="s">
        <v>435</v>
      </c>
    </row>
    <row r="98" spans="1:17" ht="50.1" hidden="1" customHeight="1" x14ac:dyDescent="0.25">
      <c r="A98" s="100" t="s">
        <v>212</v>
      </c>
      <c r="B98" s="337"/>
      <c r="C98" s="413"/>
      <c r="D98" s="244"/>
      <c r="E98" s="244"/>
      <c r="F98" s="244"/>
      <c r="G98" s="244"/>
      <c r="H98" s="434"/>
      <c r="I98" s="245"/>
      <c r="J98" s="245"/>
      <c r="K98" s="337"/>
      <c r="L98" s="249"/>
      <c r="M98" s="250"/>
      <c r="N98" s="88" t="e">
        <f t="shared" si="5"/>
        <v>#DIV/0!</v>
      </c>
      <c r="O98" s="317">
        <f>FŐLAP!$E$8</f>
        <v>0</v>
      </c>
      <c r="P98" s="316">
        <f>FŐLAP!$C$10</f>
        <v>0</v>
      </c>
      <c r="Q98" s="316" t="s">
        <v>435</v>
      </c>
    </row>
    <row r="99" spans="1:17" ht="50.1" hidden="1" customHeight="1" x14ac:dyDescent="0.25">
      <c r="A99" s="101" t="s">
        <v>213</v>
      </c>
      <c r="B99" s="337"/>
      <c r="C99" s="413"/>
      <c r="D99" s="244"/>
      <c r="E99" s="244"/>
      <c r="F99" s="244"/>
      <c r="G99" s="244"/>
      <c r="H99" s="434"/>
      <c r="I99" s="245"/>
      <c r="J99" s="245"/>
      <c r="K99" s="337"/>
      <c r="L99" s="249"/>
      <c r="M99" s="250"/>
      <c r="N99" s="88" t="e">
        <f t="shared" si="5"/>
        <v>#DIV/0!</v>
      </c>
      <c r="O99" s="317">
        <f>FŐLAP!$E$8</f>
        <v>0</v>
      </c>
      <c r="P99" s="316">
        <f>FŐLAP!$C$10</f>
        <v>0</v>
      </c>
      <c r="Q99" s="316" t="s">
        <v>435</v>
      </c>
    </row>
    <row r="100" spans="1:17" ht="50.1" hidden="1" customHeight="1" x14ac:dyDescent="0.25">
      <c r="A100" s="100" t="s">
        <v>214</v>
      </c>
      <c r="B100" s="337"/>
      <c r="C100" s="413"/>
      <c r="D100" s="244"/>
      <c r="E100" s="244"/>
      <c r="F100" s="244"/>
      <c r="G100" s="244"/>
      <c r="H100" s="434"/>
      <c r="I100" s="245"/>
      <c r="J100" s="245"/>
      <c r="K100" s="337"/>
      <c r="L100" s="249"/>
      <c r="M100" s="250"/>
      <c r="N100" s="88" t="e">
        <f t="shared" si="5"/>
        <v>#DIV/0!</v>
      </c>
      <c r="O100" s="317">
        <f>FŐLAP!$E$8</f>
        <v>0</v>
      </c>
      <c r="P100" s="316">
        <f>FŐLAP!$C$10</f>
        <v>0</v>
      </c>
      <c r="Q100" s="316" t="s">
        <v>435</v>
      </c>
    </row>
    <row r="101" spans="1:17" ht="50.1" hidden="1" customHeight="1" x14ac:dyDescent="0.25">
      <c r="A101" s="100" t="s">
        <v>215</v>
      </c>
      <c r="B101" s="337"/>
      <c r="C101" s="413"/>
      <c r="D101" s="244"/>
      <c r="E101" s="244"/>
      <c r="F101" s="244"/>
      <c r="G101" s="244"/>
      <c r="H101" s="434"/>
      <c r="I101" s="245"/>
      <c r="J101" s="245"/>
      <c r="K101" s="337"/>
      <c r="L101" s="249"/>
      <c r="M101" s="250"/>
      <c r="N101" s="88" t="e">
        <f t="shared" si="5"/>
        <v>#DIV/0!</v>
      </c>
      <c r="O101" s="317">
        <f>FŐLAP!$E$8</f>
        <v>0</v>
      </c>
      <c r="P101" s="316">
        <f>FŐLAP!$C$10</f>
        <v>0</v>
      </c>
      <c r="Q101" s="316" t="s">
        <v>435</v>
      </c>
    </row>
    <row r="102" spans="1:17" ht="50.1" hidden="1" customHeight="1" collapsed="1" x14ac:dyDescent="0.25">
      <c r="A102" s="101" t="s">
        <v>216</v>
      </c>
      <c r="B102" s="337"/>
      <c r="C102" s="413"/>
      <c r="D102" s="244"/>
      <c r="E102" s="244"/>
      <c r="F102" s="244"/>
      <c r="G102" s="244"/>
      <c r="H102" s="434"/>
      <c r="I102" s="245"/>
      <c r="J102" s="245"/>
      <c r="K102" s="337"/>
      <c r="L102" s="249"/>
      <c r="M102" s="250"/>
      <c r="N102" s="88" t="e">
        <f t="shared" si="5"/>
        <v>#DIV/0!</v>
      </c>
      <c r="O102" s="317">
        <f>FŐLAP!$E$8</f>
        <v>0</v>
      </c>
      <c r="P102" s="316">
        <f>FŐLAP!$C$10</f>
        <v>0</v>
      </c>
      <c r="Q102" s="316" t="s">
        <v>435</v>
      </c>
    </row>
    <row r="103" spans="1:17" ht="50.1" hidden="1" customHeight="1" x14ac:dyDescent="0.25">
      <c r="A103" s="100" t="s">
        <v>217</v>
      </c>
      <c r="B103" s="337"/>
      <c r="C103" s="413"/>
      <c r="D103" s="244"/>
      <c r="E103" s="244"/>
      <c r="F103" s="244"/>
      <c r="G103" s="244"/>
      <c r="H103" s="434"/>
      <c r="I103" s="245"/>
      <c r="J103" s="245"/>
      <c r="K103" s="337"/>
      <c r="L103" s="249"/>
      <c r="M103" s="250"/>
      <c r="N103" s="88" t="e">
        <f t="shared" ref="N103:N123" si="6">IF(M103&lt;0,0,1-(M103/L103))</f>
        <v>#DIV/0!</v>
      </c>
      <c r="O103" s="317">
        <f>FŐLAP!$E$8</f>
        <v>0</v>
      </c>
      <c r="P103" s="316">
        <f>FŐLAP!$C$10</f>
        <v>0</v>
      </c>
      <c r="Q103" s="316" t="s">
        <v>435</v>
      </c>
    </row>
    <row r="104" spans="1:17" ht="50.1" hidden="1" customHeight="1" x14ac:dyDescent="0.25">
      <c r="A104" s="100" t="s">
        <v>218</v>
      </c>
      <c r="B104" s="337"/>
      <c r="C104" s="413"/>
      <c r="D104" s="244"/>
      <c r="E104" s="244"/>
      <c r="F104" s="244"/>
      <c r="G104" s="244"/>
      <c r="H104" s="434"/>
      <c r="I104" s="245"/>
      <c r="J104" s="245"/>
      <c r="K104" s="337"/>
      <c r="L104" s="249"/>
      <c r="M104" s="250"/>
      <c r="N104" s="88" t="e">
        <f t="shared" si="6"/>
        <v>#DIV/0!</v>
      </c>
      <c r="O104" s="317">
        <f>FŐLAP!$E$8</f>
        <v>0</v>
      </c>
      <c r="P104" s="316">
        <f>FŐLAP!$C$10</f>
        <v>0</v>
      </c>
      <c r="Q104" s="316" t="s">
        <v>435</v>
      </c>
    </row>
    <row r="105" spans="1:17" ht="50.1" hidden="1" customHeight="1" x14ac:dyDescent="0.25">
      <c r="A105" s="101" t="s">
        <v>219</v>
      </c>
      <c r="B105" s="337"/>
      <c r="C105" s="413"/>
      <c r="D105" s="244"/>
      <c r="E105" s="244"/>
      <c r="F105" s="244"/>
      <c r="G105" s="244"/>
      <c r="H105" s="434"/>
      <c r="I105" s="245"/>
      <c r="J105" s="245"/>
      <c r="K105" s="337"/>
      <c r="L105" s="249"/>
      <c r="M105" s="250"/>
      <c r="N105" s="88" t="e">
        <f t="shared" si="6"/>
        <v>#DIV/0!</v>
      </c>
      <c r="O105" s="317">
        <f>FŐLAP!$E$8</f>
        <v>0</v>
      </c>
      <c r="P105" s="316">
        <f>FŐLAP!$C$10</f>
        <v>0</v>
      </c>
      <c r="Q105" s="316" t="s">
        <v>435</v>
      </c>
    </row>
    <row r="106" spans="1:17" ht="50.1" hidden="1" customHeight="1" x14ac:dyDescent="0.25">
      <c r="A106" s="100" t="s">
        <v>220</v>
      </c>
      <c r="B106" s="337"/>
      <c r="C106" s="413"/>
      <c r="D106" s="244"/>
      <c r="E106" s="244"/>
      <c r="F106" s="244"/>
      <c r="G106" s="244"/>
      <c r="H106" s="434"/>
      <c r="I106" s="245"/>
      <c r="J106" s="245"/>
      <c r="K106" s="337"/>
      <c r="L106" s="249"/>
      <c r="M106" s="250"/>
      <c r="N106" s="88" t="e">
        <f t="shared" si="6"/>
        <v>#DIV/0!</v>
      </c>
      <c r="O106" s="317">
        <f>FŐLAP!$E$8</f>
        <v>0</v>
      </c>
      <c r="P106" s="316">
        <f>FŐLAP!$C$10</f>
        <v>0</v>
      </c>
      <c r="Q106" s="316" t="s">
        <v>435</v>
      </c>
    </row>
    <row r="107" spans="1:17" ht="50.1" hidden="1" customHeight="1" x14ac:dyDescent="0.25">
      <c r="A107" s="100" t="s">
        <v>221</v>
      </c>
      <c r="B107" s="337"/>
      <c r="C107" s="413"/>
      <c r="D107" s="244"/>
      <c r="E107" s="244"/>
      <c r="F107" s="244"/>
      <c r="G107" s="244"/>
      <c r="H107" s="434"/>
      <c r="I107" s="245"/>
      <c r="J107" s="245"/>
      <c r="K107" s="337"/>
      <c r="L107" s="249"/>
      <c r="M107" s="250"/>
      <c r="N107" s="88" t="e">
        <f t="shared" si="6"/>
        <v>#DIV/0!</v>
      </c>
      <c r="O107" s="317">
        <f>FŐLAP!$E$8</f>
        <v>0</v>
      </c>
      <c r="P107" s="316">
        <f>FŐLAP!$C$10</f>
        <v>0</v>
      </c>
      <c r="Q107" s="316" t="s">
        <v>435</v>
      </c>
    </row>
    <row r="108" spans="1:17" ht="50.1" hidden="1" customHeight="1" x14ac:dyDescent="0.25">
      <c r="A108" s="101" t="s">
        <v>222</v>
      </c>
      <c r="B108" s="337"/>
      <c r="C108" s="413"/>
      <c r="D108" s="244"/>
      <c r="E108" s="244"/>
      <c r="F108" s="244"/>
      <c r="G108" s="244"/>
      <c r="H108" s="434"/>
      <c r="I108" s="245"/>
      <c r="J108" s="245"/>
      <c r="K108" s="337"/>
      <c r="L108" s="249"/>
      <c r="M108" s="250"/>
      <c r="N108" s="88" t="e">
        <f t="shared" si="6"/>
        <v>#DIV/0!</v>
      </c>
      <c r="O108" s="317">
        <f>FŐLAP!$E$8</f>
        <v>0</v>
      </c>
      <c r="P108" s="316">
        <f>FŐLAP!$C$10</f>
        <v>0</v>
      </c>
      <c r="Q108" s="316" t="s">
        <v>435</v>
      </c>
    </row>
    <row r="109" spans="1:17" ht="50.1" hidden="1" customHeight="1" x14ac:dyDescent="0.25">
      <c r="A109" s="100" t="s">
        <v>223</v>
      </c>
      <c r="B109" s="337"/>
      <c r="C109" s="413"/>
      <c r="D109" s="244"/>
      <c r="E109" s="244"/>
      <c r="F109" s="244"/>
      <c r="G109" s="244"/>
      <c r="H109" s="434"/>
      <c r="I109" s="245"/>
      <c r="J109" s="245"/>
      <c r="K109" s="337"/>
      <c r="L109" s="249"/>
      <c r="M109" s="250"/>
      <c r="N109" s="88" t="e">
        <f t="shared" si="6"/>
        <v>#DIV/0!</v>
      </c>
      <c r="O109" s="317">
        <f>FŐLAP!$E$8</f>
        <v>0</v>
      </c>
      <c r="P109" s="316">
        <f>FŐLAP!$C$10</f>
        <v>0</v>
      </c>
      <c r="Q109" s="316" t="s">
        <v>435</v>
      </c>
    </row>
    <row r="110" spans="1:17" ht="50.1" hidden="1" customHeight="1" x14ac:dyDescent="0.25">
      <c r="A110" s="100" t="s">
        <v>224</v>
      </c>
      <c r="B110" s="337"/>
      <c r="C110" s="413"/>
      <c r="D110" s="244"/>
      <c r="E110" s="244"/>
      <c r="F110" s="244"/>
      <c r="G110" s="244"/>
      <c r="H110" s="434"/>
      <c r="I110" s="245"/>
      <c r="J110" s="245"/>
      <c r="K110" s="337"/>
      <c r="L110" s="249"/>
      <c r="M110" s="250"/>
      <c r="N110" s="88" t="e">
        <f t="shared" si="6"/>
        <v>#DIV/0!</v>
      </c>
      <c r="O110" s="317">
        <f>FŐLAP!$E$8</f>
        <v>0</v>
      </c>
      <c r="P110" s="316">
        <f>FŐLAP!$C$10</f>
        <v>0</v>
      </c>
      <c r="Q110" s="316" t="s">
        <v>435</v>
      </c>
    </row>
    <row r="111" spans="1:17" ht="50.1" hidden="1" customHeight="1" x14ac:dyDescent="0.25">
      <c r="A111" s="100" t="s">
        <v>225</v>
      </c>
      <c r="B111" s="337"/>
      <c r="C111" s="413"/>
      <c r="D111" s="244"/>
      <c r="E111" s="244"/>
      <c r="F111" s="244"/>
      <c r="G111" s="244"/>
      <c r="H111" s="434"/>
      <c r="I111" s="245"/>
      <c r="J111" s="245"/>
      <c r="K111" s="337"/>
      <c r="L111" s="249"/>
      <c r="M111" s="250"/>
      <c r="N111" s="88" t="e">
        <f t="shared" si="6"/>
        <v>#DIV/0!</v>
      </c>
      <c r="O111" s="317">
        <f>FŐLAP!$E$8</f>
        <v>0</v>
      </c>
      <c r="P111" s="316">
        <f>FŐLAP!$C$10</f>
        <v>0</v>
      </c>
      <c r="Q111" s="316" t="s">
        <v>435</v>
      </c>
    </row>
    <row r="112" spans="1:17" ht="50.1" hidden="1" customHeight="1" x14ac:dyDescent="0.25">
      <c r="A112" s="100" t="s">
        <v>226</v>
      </c>
      <c r="B112" s="337"/>
      <c r="C112" s="413"/>
      <c r="D112" s="244"/>
      <c r="E112" s="244"/>
      <c r="F112" s="244"/>
      <c r="G112" s="244"/>
      <c r="H112" s="434"/>
      <c r="I112" s="245"/>
      <c r="J112" s="245"/>
      <c r="K112" s="337"/>
      <c r="L112" s="249"/>
      <c r="M112" s="250"/>
      <c r="N112" s="88" t="e">
        <f t="shared" si="6"/>
        <v>#DIV/0!</v>
      </c>
      <c r="O112" s="317">
        <f>FŐLAP!$E$8</f>
        <v>0</v>
      </c>
      <c r="P112" s="316">
        <f>FŐLAP!$C$10</f>
        <v>0</v>
      </c>
      <c r="Q112" s="316" t="s">
        <v>435</v>
      </c>
    </row>
    <row r="113" spans="1:17" ht="50.1" hidden="1" customHeight="1" x14ac:dyDescent="0.25">
      <c r="A113" s="101" t="s">
        <v>227</v>
      </c>
      <c r="B113" s="337"/>
      <c r="C113" s="413"/>
      <c r="D113" s="244"/>
      <c r="E113" s="244"/>
      <c r="F113" s="244"/>
      <c r="G113" s="244"/>
      <c r="H113" s="434"/>
      <c r="I113" s="245"/>
      <c r="J113" s="245"/>
      <c r="K113" s="337"/>
      <c r="L113" s="249"/>
      <c r="M113" s="250"/>
      <c r="N113" s="88" t="e">
        <f t="shared" si="6"/>
        <v>#DIV/0!</v>
      </c>
      <c r="O113" s="317">
        <f>FŐLAP!$E$8</f>
        <v>0</v>
      </c>
      <c r="P113" s="316">
        <f>FŐLAP!$C$10</f>
        <v>0</v>
      </c>
      <c r="Q113" s="316" t="s">
        <v>435</v>
      </c>
    </row>
    <row r="114" spans="1:17" ht="50.1" hidden="1" customHeight="1" x14ac:dyDescent="0.25">
      <c r="A114" s="100" t="s">
        <v>228</v>
      </c>
      <c r="B114" s="337"/>
      <c r="C114" s="413"/>
      <c r="D114" s="244"/>
      <c r="E114" s="244"/>
      <c r="F114" s="244"/>
      <c r="G114" s="244"/>
      <c r="H114" s="434"/>
      <c r="I114" s="245"/>
      <c r="J114" s="245"/>
      <c r="K114" s="337"/>
      <c r="L114" s="249"/>
      <c r="M114" s="250"/>
      <c r="N114" s="88" t="e">
        <f t="shared" si="6"/>
        <v>#DIV/0!</v>
      </c>
      <c r="O114" s="317">
        <f>FŐLAP!$E$8</f>
        <v>0</v>
      </c>
      <c r="P114" s="316">
        <f>FŐLAP!$C$10</f>
        <v>0</v>
      </c>
      <c r="Q114" s="316" t="s">
        <v>435</v>
      </c>
    </row>
    <row r="115" spans="1:17" ht="50.1" hidden="1" customHeight="1" x14ac:dyDescent="0.25">
      <c r="A115" s="100" t="s">
        <v>229</v>
      </c>
      <c r="B115" s="337"/>
      <c r="C115" s="413"/>
      <c r="D115" s="244"/>
      <c r="E115" s="244"/>
      <c r="F115" s="244"/>
      <c r="G115" s="244"/>
      <c r="H115" s="434"/>
      <c r="I115" s="245"/>
      <c r="J115" s="245"/>
      <c r="K115" s="337"/>
      <c r="L115" s="249"/>
      <c r="M115" s="250"/>
      <c r="N115" s="88" t="e">
        <f t="shared" si="6"/>
        <v>#DIV/0!</v>
      </c>
      <c r="O115" s="317">
        <f>FŐLAP!$E$8</f>
        <v>0</v>
      </c>
      <c r="P115" s="316">
        <f>FŐLAP!$C$10</f>
        <v>0</v>
      </c>
      <c r="Q115" s="316" t="s">
        <v>435</v>
      </c>
    </row>
    <row r="116" spans="1:17" ht="50.1" hidden="1" customHeight="1" x14ac:dyDescent="0.25">
      <c r="A116" s="101" t="s">
        <v>230</v>
      </c>
      <c r="B116" s="337"/>
      <c r="C116" s="413"/>
      <c r="D116" s="244"/>
      <c r="E116" s="244"/>
      <c r="F116" s="244"/>
      <c r="G116" s="244"/>
      <c r="H116" s="434"/>
      <c r="I116" s="245"/>
      <c r="J116" s="245"/>
      <c r="K116" s="337"/>
      <c r="L116" s="249"/>
      <c r="M116" s="250"/>
      <c r="N116" s="88" t="e">
        <f t="shared" si="6"/>
        <v>#DIV/0!</v>
      </c>
      <c r="O116" s="317">
        <f>FŐLAP!$E$8</f>
        <v>0</v>
      </c>
      <c r="P116" s="316">
        <f>FŐLAP!$C$10</f>
        <v>0</v>
      </c>
      <c r="Q116" s="316" t="s">
        <v>435</v>
      </c>
    </row>
    <row r="117" spans="1:17" ht="50.1" hidden="1" customHeight="1" x14ac:dyDescent="0.25">
      <c r="A117" s="100" t="s">
        <v>231</v>
      </c>
      <c r="B117" s="337"/>
      <c r="C117" s="413"/>
      <c r="D117" s="244"/>
      <c r="E117" s="244"/>
      <c r="F117" s="244"/>
      <c r="G117" s="244"/>
      <c r="H117" s="434"/>
      <c r="I117" s="245"/>
      <c r="J117" s="245"/>
      <c r="K117" s="337"/>
      <c r="L117" s="249"/>
      <c r="M117" s="250"/>
      <c r="N117" s="88" t="e">
        <f t="shared" si="6"/>
        <v>#DIV/0!</v>
      </c>
      <c r="O117" s="317">
        <f>FŐLAP!$E$8</f>
        <v>0</v>
      </c>
      <c r="P117" s="316">
        <f>FŐLAP!$C$10</f>
        <v>0</v>
      </c>
      <c r="Q117" s="316" t="s">
        <v>435</v>
      </c>
    </row>
    <row r="118" spans="1:17" ht="50.1" hidden="1" customHeight="1" x14ac:dyDescent="0.25">
      <c r="A118" s="100" t="s">
        <v>232</v>
      </c>
      <c r="B118" s="337"/>
      <c r="C118" s="413"/>
      <c r="D118" s="244"/>
      <c r="E118" s="244"/>
      <c r="F118" s="244"/>
      <c r="G118" s="244"/>
      <c r="H118" s="434"/>
      <c r="I118" s="245"/>
      <c r="J118" s="245"/>
      <c r="K118" s="337"/>
      <c r="L118" s="249"/>
      <c r="M118" s="250"/>
      <c r="N118" s="88" t="e">
        <f t="shared" si="6"/>
        <v>#DIV/0!</v>
      </c>
      <c r="O118" s="317">
        <f>FŐLAP!$E$8</f>
        <v>0</v>
      </c>
      <c r="P118" s="316">
        <f>FŐLAP!$C$10</f>
        <v>0</v>
      </c>
      <c r="Q118" s="316" t="s">
        <v>435</v>
      </c>
    </row>
    <row r="119" spans="1:17" ht="50.1" hidden="1" customHeight="1" x14ac:dyDescent="0.25">
      <c r="A119" s="101" t="s">
        <v>233</v>
      </c>
      <c r="B119" s="337"/>
      <c r="C119" s="413"/>
      <c r="D119" s="244"/>
      <c r="E119" s="244"/>
      <c r="F119" s="244"/>
      <c r="G119" s="244"/>
      <c r="H119" s="434"/>
      <c r="I119" s="245"/>
      <c r="J119" s="245"/>
      <c r="K119" s="337"/>
      <c r="L119" s="249"/>
      <c r="M119" s="250"/>
      <c r="N119" s="88" t="e">
        <f t="shared" si="6"/>
        <v>#DIV/0!</v>
      </c>
      <c r="O119" s="317">
        <f>FŐLAP!$E$8</f>
        <v>0</v>
      </c>
      <c r="P119" s="316">
        <f>FŐLAP!$C$10</f>
        <v>0</v>
      </c>
      <c r="Q119" s="316" t="s">
        <v>435</v>
      </c>
    </row>
    <row r="120" spans="1:17" ht="50.1" hidden="1" customHeight="1" x14ac:dyDescent="0.25">
      <c r="A120" s="100" t="s">
        <v>234</v>
      </c>
      <c r="B120" s="337"/>
      <c r="C120" s="413"/>
      <c r="D120" s="244"/>
      <c r="E120" s="244"/>
      <c r="F120" s="244"/>
      <c r="G120" s="244"/>
      <c r="H120" s="434"/>
      <c r="I120" s="245"/>
      <c r="J120" s="245"/>
      <c r="K120" s="337"/>
      <c r="L120" s="249"/>
      <c r="M120" s="250"/>
      <c r="N120" s="88" t="e">
        <f t="shared" si="6"/>
        <v>#DIV/0!</v>
      </c>
      <c r="O120" s="317">
        <f>FŐLAP!$E$8</f>
        <v>0</v>
      </c>
      <c r="P120" s="316">
        <f>FŐLAP!$C$10</f>
        <v>0</v>
      </c>
      <c r="Q120" s="316" t="s">
        <v>435</v>
      </c>
    </row>
    <row r="121" spans="1:17" ht="50.1" hidden="1" customHeight="1" x14ac:dyDescent="0.25">
      <c r="A121" s="100" t="s">
        <v>235</v>
      </c>
      <c r="B121" s="337"/>
      <c r="C121" s="413"/>
      <c r="D121" s="244"/>
      <c r="E121" s="244"/>
      <c r="F121" s="244"/>
      <c r="G121" s="244"/>
      <c r="H121" s="434"/>
      <c r="I121" s="245"/>
      <c r="J121" s="245"/>
      <c r="K121" s="337"/>
      <c r="L121" s="249"/>
      <c r="M121" s="250"/>
      <c r="N121" s="88" t="e">
        <f t="shared" si="6"/>
        <v>#DIV/0!</v>
      </c>
      <c r="O121" s="317">
        <f>FŐLAP!$E$8</f>
        <v>0</v>
      </c>
      <c r="P121" s="316">
        <f>FŐLAP!$C$10</f>
        <v>0</v>
      </c>
      <c r="Q121" s="316" t="s">
        <v>435</v>
      </c>
    </row>
    <row r="122" spans="1:17" ht="50.1" hidden="1" customHeight="1" x14ac:dyDescent="0.25">
      <c r="A122" s="101" t="s">
        <v>236</v>
      </c>
      <c r="B122" s="337"/>
      <c r="C122" s="413"/>
      <c r="D122" s="244"/>
      <c r="E122" s="244"/>
      <c r="F122" s="244"/>
      <c r="G122" s="244"/>
      <c r="H122" s="434"/>
      <c r="I122" s="245"/>
      <c r="J122" s="245"/>
      <c r="K122" s="337"/>
      <c r="L122" s="249"/>
      <c r="M122" s="250"/>
      <c r="N122" s="88" t="e">
        <f t="shared" si="6"/>
        <v>#DIV/0!</v>
      </c>
      <c r="O122" s="317">
        <f>FŐLAP!$E$8</f>
        <v>0</v>
      </c>
      <c r="P122" s="316">
        <f>FŐLAP!$C$10</f>
        <v>0</v>
      </c>
      <c r="Q122" s="316" t="s">
        <v>435</v>
      </c>
    </row>
    <row r="123" spans="1:17" ht="50.1" hidden="1" customHeight="1" collapsed="1" x14ac:dyDescent="0.25">
      <c r="A123" s="100" t="s">
        <v>237</v>
      </c>
      <c r="B123" s="337"/>
      <c r="C123" s="413"/>
      <c r="D123" s="244"/>
      <c r="E123" s="244"/>
      <c r="F123" s="244"/>
      <c r="G123" s="244"/>
      <c r="H123" s="434"/>
      <c r="I123" s="245"/>
      <c r="J123" s="245"/>
      <c r="K123" s="337"/>
      <c r="L123" s="249"/>
      <c r="M123" s="250"/>
      <c r="N123" s="88" t="e">
        <f t="shared" si="6"/>
        <v>#DIV/0!</v>
      </c>
      <c r="O123" s="317">
        <f>FŐLAP!$E$8</f>
        <v>0</v>
      </c>
      <c r="P123" s="316">
        <f>FŐLAP!$C$10</f>
        <v>0</v>
      </c>
      <c r="Q123" s="316" t="s">
        <v>435</v>
      </c>
    </row>
    <row r="124" spans="1:17" ht="50.1" hidden="1" customHeight="1" x14ac:dyDescent="0.25">
      <c r="A124" s="100" t="s">
        <v>238</v>
      </c>
      <c r="B124" s="337"/>
      <c r="C124" s="413"/>
      <c r="D124" s="244"/>
      <c r="E124" s="244"/>
      <c r="F124" s="244"/>
      <c r="G124" s="244"/>
      <c r="H124" s="434"/>
      <c r="I124" s="245"/>
      <c r="J124" s="245"/>
      <c r="K124" s="337"/>
      <c r="L124" s="249"/>
      <c r="M124" s="250"/>
      <c r="N124" s="88" t="e">
        <f t="shared" ref="N124:N144" si="7">IF(M124&lt;0,0,1-(M124/L124))</f>
        <v>#DIV/0!</v>
      </c>
      <c r="O124" s="317">
        <f>FŐLAP!$E$8</f>
        <v>0</v>
      </c>
      <c r="P124" s="316">
        <f>FŐLAP!$C$10</f>
        <v>0</v>
      </c>
      <c r="Q124" s="316" t="s">
        <v>435</v>
      </c>
    </row>
    <row r="125" spans="1:17" ht="50.1" hidden="1" customHeight="1" x14ac:dyDescent="0.25">
      <c r="A125" s="101" t="s">
        <v>239</v>
      </c>
      <c r="B125" s="337"/>
      <c r="C125" s="413"/>
      <c r="D125" s="244"/>
      <c r="E125" s="244"/>
      <c r="F125" s="244"/>
      <c r="G125" s="244"/>
      <c r="H125" s="434"/>
      <c r="I125" s="245"/>
      <c r="J125" s="245"/>
      <c r="K125" s="337"/>
      <c r="L125" s="249"/>
      <c r="M125" s="250"/>
      <c r="N125" s="88" t="e">
        <f t="shared" si="7"/>
        <v>#DIV/0!</v>
      </c>
      <c r="O125" s="317">
        <f>FŐLAP!$E$8</f>
        <v>0</v>
      </c>
      <c r="P125" s="316">
        <f>FŐLAP!$C$10</f>
        <v>0</v>
      </c>
      <c r="Q125" s="316" t="s">
        <v>435</v>
      </c>
    </row>
    <row r="126" spans="1:17" ht="50.1" hidden="1" customHeight="1" x14ac:dyDescent="0.25">
      <c r="A126" s="100" t="s">
        <v>240</v>
      </c>
      <c r="B126" s="337"/>
      <c r="C126" s="413"/>
      <c r="D126" s="244"/>
      <c r="E126" s="244"/>
      <c r="F126" s="244"/>
      <c r="G126" s="244"/>
      <c r="H126" s="434"/>
      <c r="I126" s="245"/>
      <c r="J126" s="245"/>
      <c r="K126" s="337"/>
      <c r="L126" s="249"/>
      <c r="M126" s="250"/>
      <c r="N126" s="88" t="e">
        <f t="shared" si="7"/>
        <v>#DIV/0!</v>
      </c>
      <c r="O126" s="317">
        <f>FŐLAP!$E$8</f>
        <v>0</v>
      </c>
      <c r="P126" s="316">
        <f>FŐLAP!$C$10</f>
        <v>0</v>
      </c>
      <c r="Q126" s="316" t="s">
        <v>435</v>
      </c>
    </row>
    <row r="127" spans="1:17" ht="50.1" hidden="1" customHeight="1" x14ac:dyDescent="0.25">
      <c r="A127" s="100" t="s">
        <v>241</v>
      </c>
      <c r="B127" s="337"/>
      <c r="C127" s="413"/>
      <c r="D127" s="244"/>
      <c r="E127" s="244"/>
      <c r="F127" s="244"/>
      <c r="G127" s="244"/>
      <c r="H127" s="434"/>
      <c r="I127" s="245"/>
      <c r="J127" s="245"/>
      <c r="K127" s="337"/>
      <c r="L127" s="249"/>
      <c r="M127" s="250"/>
      <c r="N127" s="88" t="e">
        <f t="shared" si="7"/>
        <v>#DIV/0!</v>
      </c>
      <c r="O127" s="317">
        <f>FŐLAP!$E$8</f>
        <v>0</v>
      </c>
      <c r="P127" s="316">
        <f>FŐLAP!$C$10</f>
        <v>0</v>
      </c>
      <c r="Q127" s="316" t="s">
        <v>435</v>
      </c>
    </row>
    <row r="128" spans="1:17" ht="50.1" hidden="1" customHeight="1" x14ac:dyDescent="0.25">
      <c r="A128" s="100" t="s">
        <v>242</v>
      </c>
      <c r="B128" s="337"/>
      <c r="C128" s="413"/>
      <c r="D128" s="244"/>
      <c r="E128" s="244"/>
      <c r="F128" s="244"/>
      <c r="G128" s="244"/>
      <c r="H128" s="434"/>
      <c r="I128" s="245"/>
      <c r="J128" s="245"/>
      <c r="K128" s="337"/>
      <c r="L128" s="249"/>
      <c r="M128" s="250"/>
      <c r="N128" s="88" t="e">
        <f t="shared" si="7"/>
        <v>#DIV/0!</v>
      </c>
      <c r="O128" s="317">
        <f>FŐLAP!$E$8</f>
        <v>0</v>
      </c>
      <c r="P128" s="316">
        <f>FŐLAP!$C$10</f>
        <v>0</v>
      </c>
      <c r="Q128" s="316" t="s">
        <v>435</v>
      </c>
    </row>
    <row r="129" spans="1:17" ht="50.1" hidden="1" customHeight="1" x14ac:dyDescent="0.25">
      <c r="A129" s="100" t="s">
        <v>243</v>
      </c>
      <c r="B129" s="337"/>
      <c r="C129" s="413"/>
      <c r="D129" s="244"/>
      <c r="E129" s="244"/>
      <c r="F129" s="244"/>
      <c r="G129" s="244"/>
      <c r="H129" s="434"/>
      <c r="I129" s="245"/>
      <c r="J129" s="245"/>
      <c r="K129" s="337"/>
      <c r="L129" s="249"/>
      <c r="M129" s="250"/>
      <c r="N129" s="88" t="e">
        <f t="shared" si="7"/>
        <v>#DIV/0!</v>
      </c>
      <c r="O129" s="317">
        <f>FŐLAP!$E$8</f>
        <v>0</v>
      </c>
      <c r="P129" s="316">
        <f>FŐLAP!$C$10</f>
        <v>0</v>
      </c>
      <c r="Q129" s="316" t="s">
        <v>435</v>
      </c>
    </row>
    <row r="130" spans="1:17" ht="50.1" hidden="1" customHeight="1" x14ac:dyDescent="0.25">
      <c r="A130" s="101" t="s">
        <v>244</v>
      </c>
      <c r="B130" s="337"/>
      <c r="C130" s="413"/>
      <c r="D130" s="244"/>
      <c r="E130" s="244"/>
      <c r="F130" s="244"/>
      <c r="G130" s="244"/>
      <c r="H130" s="434"/>
      <c r="I130" s="245"/>
      <c r="J130" s="245"/>
      <c r="K130" s="337"/>
      <c r="L130" s="249"/>
      <c r="M130" s="250"/>
      <c r="N130" s="88" t="e">
        <f t="shared" si="7"/>
        <v>#DIV/0!</v>
      </c>
      <c r="O130" s="317">
        <f>FŐLAP!$E$8</f>
        <v>0</v>
      </c>
      <c r="P130" s="316">
        <f>FŐLAP!$C$10</f>
        <v>0</v>
      </c>
      <c r="Q130" s="316" t="s">
        <v>435</v>
      </c>
    </row>
    <row r="131" spans="1:17" ht="50.1" hidden="1" customHeight="1" x14ac:dyDescent="0.25">
      <c r="A131" s="100" t="s">
        <v>245</v>
      </c>
      <c r="B131" s="337"/>
      <c r="C131" s="413"/>
      <c r="D131" s="244"/>
      <c r="E131" s="244"/>
      <c r="F131" s="244"/>
      <c r="G131" s="244"/>
      <c r="H131" s="434"/>
      <c r="I131" s="245"/>
      <c r="J131" s="245"/>
      <c r="K131" s="337"/>
      <c r="L131" s="249"/>
      <c r="M131" s="250"/>
      <c r="N131" s="88" t="e">
        <f t="shared" si="7"/>
        <v>#DIV/0!</v>
      </c>
      <c r="O131" s="317">
        <f>FŐLAP!$E$8</f>
        <v>0</v>
      </c>
      <c r="P131" s="316">
        <f>FŐLAP!$C$10</f>
        <v>0</v>
      </c>
      <c r="Q131" s="316" t="s">
        <v>435</v>
      </c>
    </row>
    <row r="132" spans="1:17" ht="50.1" hidden="1" customHeight="1" x14ac:dyDescent="0.25">
      <c r="A132" s="100" t="s">
        <v>246</v>
      </c>
      <c r="B132" s="337"/>
      <c r="C132" s="413"/>
      <c r="D132" s="244"/>
      <c r="E132" s="244"/>
      <c r="F132" s="244"/>
      <c r="G132" s="244"/>
      <c r="H132" s="434"/>
      <c r="I132" s="245"/>
      <c r="J132" s="245"/>
      <c r="K132" s="337"/>
      <c r="L132" s="249"/>
      <c r="M132" s="250"/>
      <c r="N132" s="88" t="e">
        <f t="shared" si="7"/>
        <v>#DIV/0!</v>
      </c>
      <c r="O132" s="317">
        <f>FŐLAP!$E$8</f>
        <v>0</v>
      </c>
      <c r="P132" s="316">
        <f>FŐLAP!$C$10</f>
        <v>0</v>
      </c>
      <c r="Q132" s="316" t="s">
        <v>435</v>
      </c>
    </row>
    <row r="133" spans="1:17" ht="50.1" hidden="1" customHeight="1" x14ac:dyDescent="0.25">
      <c r="A133" s="101" t="s">
        <v>247</v>
      </c>
      <c r="B133" s="337"/>
      <c r="C133" s="413"/>
      <c r="D133" s="244"/>
      <c r="E133" s="244"/>
      <c r="F133" s="244"/>
      <c r="G133" s="244"/>
      <c r="H133" s="434"/>
      <c r="I133" s="245"/>
      <c r="J133" s="245"/>
      <c r="K133" s="337"/>
      <c r="L133" s="249"/>
      <c r="M133" s="250"/>
      <c r="N133" s="88" t="e">
        <f t="shared" si="7"/>
        <v>#DIV/0!</v>
      </c>
      <c r="O133" s="317">
        <f>FŐLAP!$E$8</f>
        <v>0</v>
      </c>
      <c r="P133" s="316">
        <f>FŐLAP!$C$10</f>
        <v>0</v>
      </c>
      <c r="Q133" s="316" t="s">
        <v>435</v>
      </c>
    </row>
    <row r="134" spans="1:17" ht="50.1" hidden="1" customHeight="1" x14ac:dyDescent="0.25">
      <c r="A134" s="100" t="s">
        <v>248</v>
      </c>
      <c r="B134" s="337"/>
      <c r="C134" s="413"/>
      <c r="D134" s="244"/>
      <c r="E134" s="244"/>
      <c r="F134" s="244"/>
      <c r="G134" s="244"/>
      <c r="H134" s="434"/>
      <c r="I134" s="245"/>
      <c r="J134" s="245"/>
      <c r="K134" s="337"/>
      <c r="L134" s="249"/>
      <c r="M134" s="250"/>
      <c r="N134" s="88" t="e">
        <f t="shared" si="7"/>
        <v>#DIV/0!</v>
      </c>
      <c r="O134" s="317">
        <f>FŐLAP!$E$8</f>
        <v>0</v>
      </c>
      <c r="P134" s="316">
        <f>FŐLAP!$C$10</f>
        <v>0</v>
      </c>
      <c r="Q134" s="316" t="s">
        <v>435</v>
      </c>
    </row>
    <row r="135" spans="1:17" ht="50.1" hidden="1" customHeight="1" x14ac:dyDescent="0.25">
      <c r="A135" s="100" t="s">
        <v>249</v>
      </c>
      <c r="B135" s="337"/>
      <c r="C135" s="413"/>
      <c r="D135" s="244"/>
      <c r="E135" s="244"/>
      <c r="F135" s="244"/>
      <c r="G135" s="244"/>
      <c r="H135" s="434"/>
      <c r="I135" s="245"/>
      <c r="J135" s="245"/>
      <c r="K135" s="337"/>
      <c r="L135" s="249"/>
      <c r="M135" s="250"/>
      <c r="N135" s="88" t="e">
        <f t="shared" si="7"/>
        <v>#DIV/0!</v>
      </c>
      <c r="O135" s="317">
        <f>FŐLAP!$E$8</f>
        <v>0</v>
      </c>
      <c r="P135" s="316">
        <f>FŐLAP!$C$10</f>
        <v>0</v>
      </c>
      <c r="Q135" s="316" t="s">
        <v>435</v>
      </c>
    </row>
    <row r="136" spans="1:17" ht="50.1" hidden="1" customHeight="1" x14ac:dyDescent="0.25">
      <c r="A136" s="101" t="s">
        <v>250</v>
      </c>
      <c r="B136" s="337"/>
      <c r="C136" s="413"/>
      <c r="D136" s="244"/>
      <c r="E136" s="244"/>
      <c r="F136" s="244"/>
      <c r="G136" s="244"/>
      <c r="H136" s="434"/>
      <c r="I136" s="245"/>
      <c r="J136" s="245"/>
      <c r="K136" s="337"/>
      <c r="L136" s="249"/>
      <c r="M136" s="250"/>
      <c r="N136" s="88" t="e">
        <f t="shared" si="7"/>
        <v>#DIV/0!</v>
      </c>
      <c r="O136" s="317">
        <f>FŐLAP!$E$8</f>
        <v>0</v>
      </c>
      <c r="P136" s="316">
        <f>FŐLAP!$C$10</f>
        <v>0</v>
      </c>
      <c r="Q136" s="316" t="s">
        <v>435</v>
      </c>
    </row>
    <row r="137" spans="1:17" ht="50.1" hidden="1" customHeight="1" x14ac:dyDescent="0.25">
      <c r="A137" s="100" t="s">
        <v>251</v>
      </c>
      <c r="B137" s="337"/>
      <c r="C137" s="413"/>
      <c r="D137" s="244"/>
      <c r="E137" s="244"/>
      <c r="F137" s="244"/>
      <c r="G137" s="244"/>
      <c r="H137" s="434"/>
      <c r="I137" s="245"/>
      <c r="J137" s="245"/>
      <c r="K137" s="337"/>
      <c r="L137" s="249"/>
      <c r="M137" s="250"/>
      <c r="N137" s="88" t="e">
        <f t="shared" si="7"/>
        <v>#DIV/0!</v>
      </c>
      <c r="O137" s="317">
        <f>FŐLAP!$E$8</f>
        <v>0</v>
      </c>
      <c r="P137" s="316">
        <f>FŐLAP!$C$10</f>
        <v>0</v>
      </c>
      <c r="Q137" s="316" t="s">
        <v>435</v>
      </c>
    </row>
    <row r="138" spans="1:17" ht="50.1" hidden="1" customHeight="1" x14ac:dyDescent="0.25">
      <c r="A138" s="100" t="s">
        <v>252</v>
      </c>
      <c r="B138" s="337"/>
      <c r="C138" s="413"/>
      <c r="D138" s="244"/>
      <c r="E138" s="244"/>
      <c r="F138" s="244"/>
      <c r="G138" s="244"/>
      <c r="H138" s="434"/>
      <c r="I138" s="245"/>
      <c r="J138" s="245"/>
      <c r="K138" s="337"/>
      <c r="L138" s="249"/>
      <c r="M138" s="250"/>
      <c r="N138" s="88" t="e">
        <f t="shared" si="7"/>
        <v>#DIV/0!</v>
      </c>
      <c r="O138" s="317">
        <f>FŐLAP!$E$8</f>
        <v>0</v>
      </c>
      <c r="P138" s="316">
        <f>FŐLAP!$C$10</f>
        <v>0</v>
      </c>
      <c r="Q138" s="316" t="s">
        <v>435</v>
      </c>
    </row>
    <row r="139" spans="1:17" ht="50.1" hidden="1" customHeight="1" x14ac:dyDescent="0.25">
      <c r="A139" s="101" t="s">
        <v>253</v>
      </c>
      <c r="B139" s="337"/>
      <c r="C139" s="413"/>
      <c r="D139" s="244"/>
      <c r="E139" s="244"/>
      <c r="F139" s="244"/>
      <c r="G139" s="244"/>
      <c r="H139" s="434"/>
      <c r="I139" s="245"/>
      <c r="J139" s="245"/>
      <c r="K139" s="337"/>
      <c r="L139" s="249"/>
      <c r="M139" s="250"/>
      <c r="N139" s="88" t="e">
        <f t="shared" si="7"/>
        <v>#DIV/0!</v>
      </c>
      <c r="O139" s="317">
        <f>FŐLAP!$E$8</f>
        <v>0</v>
      </c>
      <c r="P139" s="316">
        <f>FŐLAP!$C$10</f>
        <v>0</v>
      </c>
      <c r="Q139" s="316" t="s">
        <v>435</v>
      </c>
    </row>
    <row r="140" spans="1:17" ht="50.1" hidden="1" customHeight="1" x14ac:dyDescent="0.25">
      <c r="A140" s="100" t="s">
        <v>254</v>
      </c>
      <c r="B140" s="337"/>
      <c r="C140" s="413"/>
      <c r="D140" s="244"/>
      <c r="E140" s="244"/>
      <c r="F140" s="244"/>
      <c r="G140" s="244"/>
      <c r="H140" s="434"/>
      <c r="I140" s="245"/>
      <c r="J140" s="245"/>
      <c r="K140" s="337"/>
      <c r="L140" s="249"/>
      <c r="M140" s="250"/>
      <c r="N140" s="88" t="e">
        <f t="shared" si="7"/>
        <v>#DIV/0!</v>
      </c>
      <c r="O140" s="317">
        <f>FŐLAP!$E$8</f>
        <v>0</v>
      </c>
      <c r="P140" s="316">
        <f>FŐLAP!$C$10</f>
        <v>0</v>
      </c>
      <c r="Q140" s="316" t="s">
        <v>435</v>
      </c>
    </row>
    <row r="141" spans="1:17" ht="50.1" hidden="1" customHeight="1" x14ac:dyDescent="0.25">
      <c r="A141" s="100" t="s">
        <v>255</v>
      </c>
      <c r="B141" s="337"/>
      <c r="C141" s="413"/>
      <c r="D141" s="244"/>
      <c r="E141" s="244"/>
      <c r="F141" s="244"/>
      <c r="G141" s="244"/>
      <c r="H141" s="434"/>
      <c r="I141" s="245"/>
      <c r="J141" s="245"/>
      <c r="K141" s="337"/>
      <c r="L141" s="249"/>
      <c r="M141" s="250"/>
      <c r="N141" s="88" t="e">
        <f t="shared" si="7"/>
        <v>#DIV/0!</v>
      </c>
      <c r="O141" s="317">
        <f>FŐLAP!$E$8</f>
        <v>0</v>
      </c>
      <c r="P141" s="316">
        <f>FŐLAP!$C$10</f>
        <v>0</v>
      </c>
      <c r="Q141" s="316" t="s">
        <v>435</v>
      </c>
    </row>
    <row r="142" spans="1:17" ht="50.1" hidden="1" customHeight="1" x14ac:dyDescent="0.25">
      <c r="A142" s="101" t="s">
        <v>256</v>
      </c>
      <c r="B142" s="337"/>
      <c r="C142" s="413"/>
      <c r="D142" s="244"/>
      <c r="E142" s="244"/>
      <c r="F142" s="244"/>
      <c r="G142" s="244"/>
      <c r="H142" s="434"/>
      <c r="I142" s="245"/>
      <c r="J142" s="245"/>
      <c r="K142" s="337"/>
      <c r="L142" s="249"/>
      <c r="M142" s="250"/>
      <c r="N142" s="88" t="e">
        <f t="shared" si="7"/>
        <v>#DIV/0!</v>
      </c>
      <c r="O142" s="317">
        <f>FŐLAP!$E$8</f>
        <v>0</v>
      </c>
      <c r="P142" s="316">
        <f>FŐLAP!$C$10</f>
        <v>0</v>
      </c>
      <c r="Q142" s="316" t="s">
        <v>435</v>
      </c>
    </row>
    <row r="143" spans="1:17" ht="50.1" hidden="1" customHeight="1" x14ac:dyDescent="0.25">
      <c r="A143" s="100" t="s">
        <v>257</v>
      </c>
      <c r="B143" s="337"/>
      <c r="C143" s="413"/>
      <c r="D143" s="244"/>
      <c r="E143" s="244"/>
      <c r="F143" s="244"/>
      <c r="G143" s="244"/>
      <c r="H143" s="434"/>
      <c r="I143" s="245"/>
      <c r="J143" s="245"/>
      <c r="K143" s="337"/>
      <c r="L143" s="249"/>
      <c r="M143" s="250"/>
      <c r="N143" s="88" t="e">
        <f t="shared" si="7"/>
        <v>#DIV/0!</v>
      </c>
      <c r="O143" s="317">
        <f>FŐLAP!$E$8</f>
        <v>0</v>
      </c>
      <c r="P143" s="316">
        <f>FŐLAP!$C$10</f>
        <v>0</v>
      </c>
      <c r="Q143" s="316" t="s">
        <v>435</v>
      </c>
    </row>
    <row r="144" spans="1:17" ht="50.1" hidden="1" customHeight="1" collapsed="1" x14ac:dyDescent="0.25">
      <c r="A144" s="100" t="s">
        <v>258</v>
      </c>
      <c r="B144" s="337"/>
      <c r="C144" s="413"/>
      <c r="D144" s="244"/>
      <c r="E144" s="244"/>
      <c r="F144" s="244"/>
      <c r="G144" s="244"/>
      <c r="H144" s="434"/>
      <c r="I144" s="245"/>
      <c r="J144" s="245"/>
      <c r="K144" s="337"/>
      <c r="L144" s="249"/>
      <c r="M144" s="250"/>
      <c r="N144" s="88" t="e">
        <f t="shared" si="7"/>
        <v>#DIV/0!</v>
      </c>
      <c r="O144" s="317">
        <f>FŐLAP!$E$8</f>
        <v>0</v>
      </c>
      <c r="P144" s="316">
        <f>FŐLAP!$C$10</f>
        <v>0</v>
      </c>
      <c r="Q144" s="316" t="s">
        <v>435</v>
      </c>
    </row>
    <row r="145" spans="1:17" ht="50.1" hidden="1" customHeight="1" x14ac:dyDescent="0.25">
      <c r="A145" s="100" t="s">
        <v>259</v>
      </c>
      <c r="B145" s="337"/>
      <c r="C145" s="413"/>
      <c r="D145" s="244"/>
      <c r="E145" s="244"/>
      <c r="F145" s="244"/>
      <c r="G145" s="244"/>
      <c r="H145" s="434"/>
      <c r="I145" s="245"/>
      <c r="J145" s="245"/>
      <c r="K145" s="337"/>
      <c r="L145" s="249"/>
      <c r="M145" s="250"/>
      <c r="N145" s="88" t="e">
        <f t="shared" ref="N145:N165" si="8">IF(M145&lt;0,0,1-(M145/L145))</f>
        <v>#DIV/0!</v>
      </c>
      <c r="O145" s="317">
        <f>FŐLAP!$E$8</f>
        <v>0</v>
      </c>
      <c r="P145" s="316">
        <f>FŐLAP!$C$10</f>
        <v>0</v>
      </c>
      <c r="Q145" s="316" t="s">
        <v>435</v>
      </c>
    </row>
    <row r="146" spans="1:17" ht="50.1" hidden="1" customHeight="1" x14ac:dyDescent="0.25">
      <c r="A146" s="100" t="s">
        <v>260</v>
      </c>
      <c r="B146" s="337"/>
      <c r="C146" s="413"/>
      <c r="D146" s="244"/>
      <c r="E146" s="244"/>
      <c r="F146" s="244"/>
      <c r="G146" s="244"/>
      <c r="H146" s="434"/>
      <c r="I146" s="245"/>
      <c r="J146" s="245"/>
      <c r="K146" s="337"/>
      <c r="L146" s="249"/>
      <c r="M146" s="250"/>
      <c r="N146" s="88" t="e">
        <f t="shared" si="8"/>
        <v>#DIV/0!</v>
      </c>
      <c r="O146" s="317">
        <f>FŐLAP!$E$8</f>
        <v>0</v>
      </c>
      <c r="P146" s="316">
        <f>FŐLAP!$C$10</f>
        <v>0</v>
      </c>
      <c r="Q146" s="316" t="s">
        <v>435</v>
      </c>
    </row>
    <row r="147" spans="1:17" ht="50.1" hidden="1" customHeight="1" x14ac:dyDescent="0.25">
      <c r="A147" s="101" t="s">
        <v>261</v>
      </c>
      <c r="B147" s="337"/>
      <c r="C147" s="413"/>
      <c r="D147" s="244"/>
      <c r="E147" s="244"/>
      <c r="F147" s="244"/>
      <c r="G147" s="244"/>
      <c r="H147" s="434"/>
      <c r="I147" s="245"/>
      <c r="J147" s="245"/>
      <c r="K147" s="337"/>
      <c r="L147" s="249"/>
      <c r="M147" s="250"/>
      <c r="N147" s="88" t="e">
        <f t="shared" si="8"/>
        <v>#DIV/0!</v>
      </c>
      <c r="O147" s="317">
        <f>FŐLAP!$E$8</f>
        <v>0</v>
      </c>
      <c r="P147" s="316">
        <f>FŐLAP!$C$10</f>
        <v>0</v>
      </c>
      <c r="Q147" s="316" t="s">
        <v>435</v>
      </c>
    </row>
    <row r="148" spans="1:17" ht="50.1" hidden="1" customHeight="1" x14ac:dyDescent="0.25">
      <c r="A148" s="100" t="s">
        <v>262</v>
      </c>
      <c r="B148" s="337"/>
      <c r="C148" s="413"/>
      <c r="D148" s="244"/>
      <c r="E148" s="244"/>
      <c r="F148" s="244"/>
      <c r="G148" s="244"/>
      <c r="H148" s="434"/>
      <c r="I148" s="245"/>
      <c r="J148" s="245"/>
      <c r="K148" s="337"/>
      <c r="L148" s="249"/>
      <c r="M148" s="250"/>
      <c r="N148" s="88" t="e">
        <f t="shared" si="8"/>
        <v>#DIV/0!</v>
      </c>
      <c r="O148" s="317">
        <f>FŐLAP!$E$8</f>
        <v>0</v>
      </c>
      <c r="P148" s="316">
        <f>FŐLAP!$C$10</f>
        <v>0</v>
      </c>
      <c r="Q148" s="316" t="s">
        <v>435</v>
      </c>
    </row>
    <row r="149" spans="1:17" ht="50.1" hidden="1" customHeight="1" x14ac:dyDescent="0.25">
      <c r="A149" s="100" t="s">
        <v>263</v>
      </c>
      <c r="B149" s="337"/>
      <c r="C149" s="413"/>
      <c r="D149" s="244"/>
      <c r="E149" s="244"/>
      <c r="F149" s="244"/>
      <c r="G149" s="244"/>
      <c r="H149" s="434"/>
      <c r="I149" s="245"/>
      <c r="J149" s="245"/>
      <c r="K149" s="337"/>
      <c r="L149" s="249"/>
      <c r="M149" s="250"/>
      <c r="N149" s="88" t="e">
        <f t="shared" si="8"/>
        <v>#DIV/0!</v>
      </c>
      <c r="O149" s="317">
        <f>FŐLAP!$E$8</f>
        <v>0</v>
      </c>
      <c r="P149" s="316">
        <f>FŐLAP!$C$10</f>
        <v>0</v>
      </c>
      <c r="Q149" s="316" t="s">
        <v>435</v>
      </c>
    </row>
    <row r="150" spans="1:17" ht="50.1" hidden="1" customHeight="1" x14ac:dyDescent="0.25">
      <c r="A150" s="101" t="s">
        <v>264</v>
      </c>
      <c r="B150" s="337"/>
      <c r="C150" s="413"/>
      <c r="D150" s="244"/>
      <c r="E150" s="244"/>
      <c r="F150" s="244"/>
      <c r="G150" s="244"/>
      <c r="H150" s="434"/>
      <c r="I150" s="245"/>
      <c r="J150" s="245"/>
      <c r="K150" s="337"/>
      <c r="L150" s="249"/>
      <c r="M150" s="250"/>
      <c r="N150" s="88" t="e">
        <f t="shared" si="8"/>
        <v>#DIV/0!</v>
      </c>
      <c r="O150" s="317">
        <f>FŐLAP!$E$8</f>
        <v>0</v>
      </c>
      <c r="P150" s="316">
        <f>FŐLAP!$C$10</f>
        <v>0</v>
      </c>
      <c r="Q150" s="316" t="s">
        <v>435</v>
      </c>
    </row>
    <row r="151" spans="1:17" ht="50.1" hidden="1" customHeight="1" x14ac:dyDescent="0.25">
      <c r="A151" s="100" t="s">
        <v>265</v>
      </c>
      <c r="B151" s="337"/>
      <c r="C151" s="413"/>
      <c r="D151" s="244"/>
      <c r="E151" s="244"/>
      <c r="F151" s="244"/>
      <c r="G151" s="244"/>
      <c r="H151" s="434"/>
      <c r="I151" s="245"/>
      <c r="J151" s="245"/>
      <c r="K151" s="337"/>
      <c r="L151" s="249"/>
      <c r="M151" s="250"/>
      <c r="N151" s="88" t="e">
        <f t="shared" si="8"/>
        <v>#DIV/0!</v>
      </c>
      <c r="O151" s="317">
        <f>FŐLAP!$E$8</f>
        <v>0</v>
      </c>
      <c r="P151" s="316">
        <f>FŐLAP!$C$10</f>
        <v>0</v>
      </c>
      <c r="Q151" s="316" t="s">
        <v>435</v>
      </c>
    </row>
    <row r="152" spans="1:17" ht="50.1" hidden="1" customHeight="1" x14ac:dyDescent="0.25">
      <c r="A152" s="100" t="s">
        <v>266</v>
      </c>
      <c r="B152" s="337"/>
      <c r="C152" s="413"/>
      <c r="D152" s="244"/>
      <c r="E152" s="244"/>
      <c r="F152" s="244"/>
      <c r="G152" s="244"/>
      <c r="H152" s="434"/>
      <c r="I152" s="245"/>
      <c r="J152" s="245"/>
      <c r="K152" s="337"/>
      <c r="L152" s="249"/>
      <c r="M152" s="250"/>
      <c r="N152" s="88" t="e">
        <f t="shared" si="8"/>
        <v>#DIV/0!</v>
      </c>
      <c r="O152" s="317">
        <f>FŐLAP!$E$8</f>
        <v>0</v>
      </c>
      <c r="P152" s="316">
        <f>FŐLAP!$C$10</f>
        <v>0</v>
      </c>
      <c r="Q152" s="316" t="s">
        <v>435</v>
      </c>
    </row>
    <row r="153" spans="1:17" ht="50.1" hidden="1" customHeight="1" x14ac:dyDescent="0.25">
      <c r="A153" s="101" t="s">
        <v>267</v>
      </c>
      <c r="B153" s="337"/>
      <c r="C153" s="413"/>
      <c r="D153" s="244"/>
      <c r="E153" s="244"/>
      <c r="F153" s="244"/>
      <c r="G153" s="244"/>
      <c r="H153" s="434"/>
      <c r="I153" s="245"/>
      <c r="J153" s="245"/>
      <c r="K153" s="337"/>
      <c r="L153" s="249"/>
      <c r="M153" s="250"/>
      <c r="N153" s="88" t="e">
        <f t="shared" si="8"/>
        <v>#DIV/0!</v>
      </c>
      <c r="O153" s="317">
        <f>FŐLAP!$E$8</f>
        <v>0</v>
      </c>
      <c r="P153" s="316">
        <f>FŐLAP!$C$10</f>
        <v>0</v>
      </c>
      <c r="Q153" s="316" t="s">
        <v>435</v>
      </c>
    </row>
    <row r="154" spans="1:17" ht="50.1" hidden="1" customHeight="1" x14ac:dyDescent="0.25">
      <c r="A154" s="100" t="s">
        <v>268</v>
      </c>
      <c r="B154" s="337"/>
      <c r="C154" s="413"/>
      <c r="D154" s="244"/>
      <c r="E154" s="244"/>
      <c r="F154" s="244"/>
      <c r="G154" s="244"/>
      <c r="H154" s="434"/>
      <c r="I154" s="245"/>
      <c r="J154" s="245"/>
      <c r="K154" s="337"/>
      <c r="L154" s="249"/>
      <c r="M154" s="250"/>
      <c r="N154" s="88" t="e">
        <f t="shared" si="8"/>
        <v>#DIV/0!</v>
      </c>
      <c r="O154" s="317">
        <f>FŐLAP!$E$8</f>
        <v>0</v>
      </c>
      <c r="P154" s="316">
        <f>FŐLAP!$C$10</f>
        <v>0</v>
      </c>
      <c r="Q154" s="316" t="s">
        <v>435</v>
      </c>
    </row>
    <row r="155" spans="1:17" ht="50.1" hidden="1" customHeight="1" x14ac:dyDescent="0.25">
      <c r="A155" s="100" t="s">
        <v>269</v>
      </c>
      <c r="B155" s="337"/>
      <c r="C155" s="413"/>
      <c r="D155" s="244"/>
      <c r="E155" s="244"/>
      <c r="F155" s="244"/>
      <c r="G155" s="244"/>
      <c r="H155" s="434"/>
      <c r="I155" s="245"/>
      <c r="J155" s="245"/>
      <c r="K155" s="337"/>
      <c r="L155" s="249"/>
      <c r="M155" s="250"/>
      <c r="N155" s="88" t="e">
        <f t="shared" si="8"/>
        <v>#DIV/0!</v>
      </c>
      <c r="O155" s="317">
        <f>FŐLAP!$E$8</f>
        <v>0</v>
      </c>
      <c r="P155" s="316">
        <f>FŐLAP!$C$10</f>
        <v>0</v>
      </c>
      <c r="Q155" s="316" t="s">
        <v>435</v>
      </c>
    </row>
    <row r="156" spans="1:17" ht="50.1" hidden="1" customHeight="1" x14ac:dyDescent="0.25">
      <c r="A156" s="101" t="s">
        <v>270</v>
      </c>
      <c r="B156" s="337"/>
      <c r="C156" s="413"/>
      <c r="D156" s="244"/>
      <c r="E156" s="244"/>
      <c r="F156" s="244"/>
      <c r="G156" s="244"/>
      <c r="H156" s="434"/>
      <c r="I156" s="245"/>
      <c r="J156" s="245"/>
      <c r="K156" s="337"/>
      <c r="L156" s="249"/>
      <c r="M156" s="250"/>
      <c r="N156" s="88" t="e">
        <f t="shared" si="8"/>
        <v>#DIV/0!</v>
      </c>
      <c r="O156" s="317">
        <f>FŐLAP!$E$8</f>
        <v>0</v>
      </c>
      <c r="P156" s="316">
        <f>FŐLAP!$C$10</f>
        <v>0</v>
      </c>
      <c r="Q156" s="316" t="s">
        <v>435</v>
      </c>
    </row>
    <row r="157" spans="1:17" ht="50.1" hidden="1" customHeight="1" x14ac:dyDescent="0.25">
      <c r="A157" s="100" t="s">
        <v>271</v>
      </c>
      <c r="B157" s="337"/>
      <c r="C157" s="413"/>
      <c r="D157" s="244"/>
      <c r="E157" s="244"/>
      <c r="F157" s="244"/>
      <c r="G157" s="244"/>
      <c r="H157" s="434"/>
      <c r="I157" s="245"/>
      <c r="J157" s="245"/>
      <c r="K157" s="337"/>
      <c r="L157" s="249"/>
      <c r="M157" s="250"/>
      <c r="N157" s="88" t="e">
        <f t="shared" si="8"/>
        <v>#DIV/0!</v>
      </c>
      <c r="O157" s="317">
        <f>FŐLAP!$E$8</f>
        <v>0</v>
      </c>
      <c r="P157" s="316">
        <f>FŐLAP!$C$10</f>
        <v>0</v>
      </c>
      <c r="Q157" s="316" t="s">
        <v>435</v>
      </c>
    </row>
    <row r="158" spans="1:17" ht="50.1" hidden="1" customHeight="1" x14ac:dyDescent="0.25">
      <c r="A158" s="100" t="s">
        <v>272</v>
      </c>
      <c r="B158" s="337"/>
      <c r="C158" s="413"/>
      <c r="D158" s="244"/>
      <c r="E158" s="244"/>
      <c r="F158" s="244"/>
      <c r="G158" s="244"/>
      <c r="H158" s="434"/>
      <c r="I158" s="245"/>
      <c r="J158" s="245"/>
      <c r="K158" s="337"/>
      <c r="L158" s="249"/>
      <c r="M158" s="250"/>
      <c r="N158" s="88" t="e">
        <f t="shared" si="8"/>
        <v>#DIV/0!</v>
      </c>
      <c r="O158" s="317">
        <f>FŐLAP!$E$8</f>
        <v>0</v>
      </c>
      <c r="P158" s="316">
        <f>FŐLAP!$C$10</f>
        <v>0</v>
      </c>
      <c r="Q158" s="316" t="s">
        <v>435</v>
      </c>
    </row>
    <row r="159" spans="1:17" ht="50.1" hidden="1" customHeight="1" x14ac:dyDescent="0.25">
      <c r="A159" s="101" t="s">
        <v>273</v>
      </c>
      <c r="B159" s="337"/>
      <c r="C159" s="413"/>
      <c r="D159" s="244"/>
      <c r="E159" s="244"/>
      <c r="F159" s="244"/>
      <c r="G159" s="244"/>
      <c r="H159" s="434"/>
      <c r="I159" s="245"/>
      <c r="J159" s="245"/>
      <c r="K159" s="337"/>
      <c r="L159" s="249"/>
      <c r="M159" s="250"/>
      <c r="N159" s="88" t="e">
        <f t="shared" si="8"/>
        <v>#DIV/0!</v>
      </c>
      <c r="O159" s="317">
        <f>FŐLAP!$E$8</f>
        <v>0</v>
      </c>
      <c r="P159" s="316">
        <f>FŐLAP!$C$10</f>
        <v>0</v>
      </c>
      <c r="Q159" s="316" t="s">
        <v>435</v>
      </c>
    </row>
    <row r="160" spans="1:17" ht="50.1" hidden="1" customHeight="1" x14ac:dyDescent="0.25">
      <c r="A160" s="100" t="s">
        <v>274</v>
      </c>
      <c r="B160" s="337"/>
      <c r="C160" s="413"/>
      <c r="D160" s="244"/>
      <c r="E160" s="244"/>
      <c r="F160" s="244"/>
      <c r="G160" s="244"/>
      <c r="H160" s="434"/>
      <c r="I160" s="245"/>
      <c r="J160" s="245"/>
      <c r="K160" s="337"/>
      <c r="L160" s="249"/>
      <c r="M160" s="250"/>
      <c r="N160" s="88" t="e">
        <f t="shared" si="8"/>
        <v>#DIV/0!</v>
      </c>
      <c r="O160" s="317">
        <f>FŐLAP!$E$8</f>
        <v>0</v>
      </c>
      <c r="P160" s="316">
        <f>FŐLAP!$C$10</f>
        <v>0</v>
      </c>
      <c r="Q160" s="316" t="s">
        <v>435</v>
      </c>
    </row>
    <row r="161" spans="1:17" ht="50.1" hidden="1" customHeight="1" x14ac:dyDescent="0.25">
      <c r="A161" s="100" t="s">
        <v>275</v>
      </c>
      <c r="B161" s="337"/>
      <c r="C161" s="413"/>
      <c r="D161" s="244"/>
      <c r="E161" s="244"/>
      <c r="F161" s="244"/>
      <c r="G161" s="244"/>
      <c r="H161" s="434"/>
      <c r="I161" s="245"/>
      <c r="J161" s="245"/>
      <c r="K161" s="337"/>
      <c r="L161" s="249"/>
      <c r="M161" s="250"/>
      <c r="N161" s="88" t="e">
        <f t="shared" si="8"/>
        <v>#DIV/0!</v>
      </c>
      <c r="O161" s="317">
        <f>FŐLAP!$E$8</f>
        <v>0</v>
      </c>
      <c r="P161" s="316">
        <f>FŐLAP!$C$10</f>
        <v>0</v>
      </c>
      <c r="Q161" s="316" t="s">
        <v>435</v>
      </c>
    </row>
    <row r="162" spans="1:17" ht="50.1" hidden="1" customHeight="1" x14ac:dyDescent="0.25">
      <c r="A162" s="100" t="s">
        <v>276</v>
      </c>
      <c r="B162" s="337"/>
      <c r="C162" s="413"/>
      <c r="D162" s="244"/>
      <c r="E162" s="244"/>
      <c r="F162" s="244"/>
      <c r="G162" s="244"/>
      <c r="H162" s="434"/>
      <c r="I162" s="245"/>
      <c r="J162" s="245"/>
      <c r="K162" s="337"/>
      <c r="L162" s="249"/>
      <c r="M162" s="250"/>
      <c r="N162" s="88" t="e">
        <f t="shared" si="8"/>
        <v>#DIV/0!</v>
      </c>
      <c r="O162" s="317">
        <f>FŐLAP!$E$8</f>
        <v>0</v>
      </c>
      <c r="P162" s="316">
        <f>FŐLAP!$C$10</f>
        <v>0</v>
      </c>
      <c r="Q162" s="316" t="s">
        <v>435</v>
      </c>
    </row>
    <row r="163" spans="1:17" ht="50.1" hidden="1" customHeight="1" x14ac:dyDescent="0.25">
      <c r="A163" s="100" t="s">
        <v>277</v>
      </c>
      <c r="B163" s="337"/>
      <c r="C163" s="413"/>
      <c r="D163" s="244"/>
      <c r="E163" s="244"/>
      <c r="F163" s="244"/>
      <c r="G163" s="244"/>
      <c r="H163" s="434"/>
      <c r="I163" s="245"/>
      <c r="J163" s="245"/>
      <c r="K163" s="337"/>
      <c r="L163" s="249"/>
      <c r="M163" s="250"/>
      <c r="N163" s="88" t="e">
        <f t="shared" si="8"/>
        <v>#DIV/0!</v>
      </c>
      <c r="O163" s="317">
        <f>FŐLAP!$E$8</f>
        <v>0</v>
      </c>
      <c r="P163" s="316">
        <f>FŐLAP!$C$10</f>
        <v>0</v>
      </c>
      <c r="Q163" s="316" t="s">
        <v>435</v>
      </c>
    </row>
    <row r="164" spans="1:17" ht="50.1" hidden="1" customHeight="1" x14ac:dyDescent="0.25">
      <c r="A164" s="101" t="s">
        <v>278</v>
      </c>
      <c r="B164" s="337"/>
      <c r="C164" s="413"/>
      <c r="D164" s="244"/>
      <c r="E164" s="244"/>
      <c r="F164" s="244"/>
      <c r="G164" s="244"/>
      <c r="H164" s="434"/>
      <c r="I164" s="245"/>
      <c r="J164" s="245"/>
      <c r="K164" s="337"/>
      <c r="L164" s="249"/>
      <c r="M164" s="250"/>
      <c r="N164" s="88" t="e">
        <f t="shared" si="8"/>
        <v>#DIV/0!</v>
      </c>
      <c r="O164" s="317">
        <f>FŐLAP!$E$8</f>
        <v>0</v>
      </c>
      <c r="P164" s="316">
        <f>FŐLAP!$C$10</f>
        <v>0</v>
      </c>
      <c r="Q164" s="316" t="s">
        <v>435</v>
      </c>
    </row>
    <row r="165" spans="1:17" ht="50.1" hidden="1" customHeight="1" collapsed="1" x14ac:dyDescent="0.25">
      <c r="A165" s="100" t="s">
        <v>279</v>
      </c>
      <c r="B165" s="337"/>
      <c r="C165" s="413"/>
      <c r="D165" s="244"/>
      <c r="E165" s="244"/>
      <c r="F165" s="244"/>
      <c r="G165" s="244"/>
      <c r="H165" s="434"/>
      <c r="I165" s="245"/>
      <c r="J165" s="245"/>
      <c r="K165" s="337"/>
      <c r="L165" s="249"/>
      <c r="M165" s="250"/>
      <c r="N165" s="88" t="e">
        <f t="shared" si="8"/>
        <v>#DIV/0!</v>
      </c>
      <c r="O165" s="317">
        <f>FŐLAP!$E$8</f>
        <v>0</v>
      </c>
      <c r="P165" s="316">
        <f>FŐLAP!$C$10</f>
        <v>0</v>
      </c>
      <c r="Q165" s="316" t="s">
        <v>435</v>
      </c>
    </row>
    <row r="166" spans="1:17" ht="50.1" hidden="1" customHeight="1" x14ac:dyDescent="0.25">
      <c r="A166" s="100" t="s">
        <v>280</v>
      </c>
      <c r="B166" s="337"/>
      <c r="C166" s="413"/>
      <c r="D166" s="244"/>
      <c r="E166" s="244"/>
      <c r="F166" s="244"/>
      <c r="G166" s="244"/>
      <c r="H166" s="434"/>
      <c r="I166" s="245"/>
      <c r="J166" s="245"/>
      <c r="K166" s="337"/>
      <c r="L166" s="249"/>
      <c r="M166" s="250"/>
      <c r="N166" s="88" t="e">
        <f t="shared" ref="N166:N186" si="9">IF(M166&lt;0,0,1-(M166/L166))</f>
        <v>#DIV/0!</v>
      </c>
      <c r="O166" s="317">
        <f>FŐLAP!$E$8</f>
        <v>0</v>
      </c>
      <c r="P166" s="316">
        <f>FŐLAP!$C$10</f>
        <v>0</v>
      </c>
      <c r="Q166" s="316" t="s">
        <v>435</v>
      </c>
    </row>
    <row r="167" spans="1:17" ht="50.1" hidden="1" customHeight="1" x14ac:dyDescent="0.25">
      <c r="A167" s="101" t="s">
        <v>281</v>
      </c>
      <c r="B167" s="337"/>
      <c r="C167" s="413"/>
      <c r="D167" s="244"/>
      <c r="E167" s="244"/>
      <c r="F167" s="244"/>
      <c r="G167" s="244"/>
      <c r="H167" s="434"/>
      <c r="I167" s="245"/>
      <c r="J167" s="245"/>
      <c r="K167" s="337"/>
      <c r="L167" s="249"/>
      <c r="M167" s="250"/>
      <c r="N167" s="88" t="e">
        <f t="shared" si="9"/>
        <v>#DIV/0!</v>
      </c>
      <c r="O167" s="317">
        <f>FŐLAP!$E$8</f>
        <v>0</v>
      </c>
      <c r="P167" s="316">
        <f>FŐLAP!$C$10</f>
        <v>0</v>
      </c>
      <c r="Q167" s="316" t="s">
        <v>435</v>
      </c>
    </row>
    <row r="168" spans="1:17" ht="50.1" hidden="1" customHeight="1" x14ac:dyDescent="0.25">
      <c r="A168" s="100" t="s">
        <v>282</v>
      </c>
      <c r="B168" s="337"/>
      <c r="C168" s="413"/>
      <c r="D168" s="244"/>
      <c r="E168" s="244"/>
      <c r="F168" s="244"/>
      <c r="G168" s="244"/>
      <c r="H168" s="434"/>
      <c r="I168" s="245"/>
      <c r="J168" s="245"/>
      <c r="K168" s="337"/>
      <c r="L168" s="249"/>
      <c r="M168" s="250"/>
      <c r="N168" s="88" t="e">
        <f t="shared" si="9"/>
        <v>#DIV/0!</v>
      </c>
      <c r="O168" s="317">
        <f>FŐLAP!$E$8</f>
        <v>0</v>
      </c>
      <c r="P168" s="316">
        <f>FŐLAP!$C$10</f>
        <v>0</v>
      </c>
      <c r="Q168" s="316" t="s">
        <v>435</v>
      </c>
    </row>
    <row r="169" spans="1:17" ht="50.1" hidden="1" customHeight="1" x14ac:dyDescent="0.25">
      <c r="A169" s="100" t="s">
        <v>283</v>
      </c>
      <c r="B169" s="337"/>
      <c r="C169" s="413"/>
      <c r="D169" s="244"/>
      <c r="E169" s="244"/>
      <c r="F169" s="244"/>
      <c r="G169" s="244"/>
      <c r="H169" s="434"/>
      <c r="I169" s="245"/>
      <c r="J169" s="245"/>
      <c r="K169" s="337"/>
      <c r="L169" s="249"/>
      <c r="M169" s="250"/>
      <c r="N169" s="88" t="e">
        <f t="shared" si="9"/>
        <v>#DIV/0!</v>
      </c>
      <c r="O169" s="317">
        <f>FŐLAP!$E$8</f>
        <v>0</v>
      </c>
      <c r="P169" s="316">
        <f>FŐLAP!$C$10</f>
        <v>0</v>
      </c>
      <c r="Q169" s="316" t="s">
        <v>435</v>
      </c>
    </row>
    <row r="170" spans="1:17" ht="50.1" hidden="1" customHeight="1" x14ac:dyDescent="0.25">
      <c r="A170" s="101" t="s">
        <v>284</v>
      </c>
      <c r="B170" s="337"/>
      <c r="C170" s="413"/>
      <c r="D170" s="244"/>
      <c r="E170" s="244"/>
      <c r="F170" s="244"/>
      <c r="G170" s="244"/>
      <c r="H170" s="434"/>
      <c r="I170" s="245"/>
      <c r="J170" s="245"/>
      <c r="K170" s="337"/>
      <c r="L170" s="249"/>
      <c r="M170" s="250"/>
      <c r="N170" s="88" t="e">
        <f t="shared" si="9"/>
        <v>#DIV/0!</v>
      </c>
      <c r="O170" s="317">
        <f>FŐLAP!$E$8</f>
        <v>0</v>
      </c>
      <c r="P170" s="316">
        <f>FŐLAP!$C$10</f>
        <v>0</v>
      </c>
      <c r="Q170" s="316" t="s">
        <v>435</v>
      </c>
    </row>
    <row r="171" spans="1:17" ht="50.1" hidden="1" customHeight="1" x14ac:dyDescent="0.25">
      <c r="A171" s="100" t="s">
        <v>285</v>
      </c>
      <c r="B171" s="337"/>
      <c r="C171" s="413"/>
      <c r="D171" s="244"/>
      <c r="E171" s="244"/>
      <c r="F171" s="244"/>
      <c r="G171" s="244"/>
      <c r="H171" s="434"/>
      <c r="I171" s="245"/>
      <c r="J171" s="245"/>
      <c r="K171" s="337"/>
      <c r="L171" s="249"/>
      <c r="M171" s="250"/>
      <c r="N171" s="88" t="e">
        <f t="shared" si="9"/>
        <v>#DIV/0!</v>
      </c>
      <c r="O171" s="317">
        <f>FŐLAP!$E$8</f>
        <v>0</v>
      </c>
      <c r="P171" s="316">
        <f>FŐLAP!$C$10</f>
        <v>0</v>
      </c>
      <c r="Q171" s="316" t="s">
        <v>435</v>
      </c>
    </row>
    <row r="172" spans="1:17" ht="50.1" hidden="1" customHeight="1" x14ac:dyDescent="0.25">
      <c r="A172" s="100" t="s">
        <v>286</v>
      </c>
      <c r="B172" s="337"/>
      <c r="C172" s="413"/>
      <c r="D172" s="244"/>
      <c r="E172" s="244"/>
      <c r="F172" s="244"/>
      <c r="G172" s="244"/>
      <c r="H172" s="434"/>
      <c r="I172" s="245"/>
      <c r="J172" s="245"/>
      <c r="K172" s="337"/>
      <c r="L172" s="249"/>
      <c r="M172" s="250"/>
      <c r="N172" s="88" t="e">
        <f t="shared" si="9"/>
        <v>#DIV/0!</v>
      </c>
      <c r="O172" s="317">
        <f>FŐLAP!$E$8</f>
        <v>0</v>
      </c>
      <c r="P172" s="316">
        <f>FŐLAP!$C$10</f>
        <v>0</v>
      </c>
      <c r="Q172" s="316" t="s">
        <v>435</v>
      </c>
    </row>
    <row r="173" spans="1:17" ht="50.1" hidden="1" customHeight="1" x14ac:dyDescent="0.25">
      <c r="A173" s="101" t="s">
        <v>287</v>
      </c>
      <c r="B173" s="337"/>
      <c r="C173" s="413"/>
      <c r="D173" s="244"/>
      <c r="E173" s="244"/>
      <c r="F173" s="244"/>
      <c r="G173" s="244"/>
      <c r="H173" s="434"/>
      <c r="I173" s="245"/>
      <c r="J173" s="245"/>
      <c r="K173" s="337"/>
      <c r="L173" s="249"/>
      <c r="M173" s="250"/>
      <c r="N173" s="88" t="e">
        <f t="shared" si="9"/>
        <v>#DIV/0!</v>
      </c>
      <c r="O173" s="317">
        <f>FŐLAP!$E$8</f>
        <v>0</v>
      </c>
      <c r="P173" s="316">
        <f>FŐLAP!$C$10</f>
        <v>0</v>
      </c>
      <c r="Q173" s="316" t="s">
        <v>435</v>
      </c>
    </row>
    <row r="174" spans="1:17" ht="50.1" hidden="1" customHeight="1" x14ac:dyDescent="0.25">
      <c r="A174" s="100" t="s">
        <v>288</v>
      </c>
      <c r="B174" s="337"/>
      <c r="C174" s="413"/>
      <c r="D174" s="244"/>
      <c r="E174" s="244"/>
      <c r="F174" s="244"/>
      <c r="G174" s="244"/>
      <c r="H174" s="434"/>
      <c r="I174" s="245"/>
      <c r="J174" s="245"/>
      <c r="K174" s="337"/>
      <c r="L174" s="249"/>
      <c r="M174" s="250"/>
      <c r="N174" s="88" t="e">
        <f t="shared" si="9"/>
        <v>#DIV/0!</v>
      </c>
      <c r="O174" s="317">
        <f>FŐLAP!$E$8</f>
        <v>0</v>
      </c>
      <c r="P174" s="316">
        <f>FŐLAP!$C$10</f>
        <v>0</v>
      </c>
      <c r="Q174" s="316" t="s">
        <v>435</v>
      </c>
    </row>
    <row r="175" spans="1:17" ht="50.1" hidden="1" customHeight="1" x14ac:dyDescent="0.25">
      <c r="A175" s="100" t="s">
        <v>289</v>
      </c>
      <c r="B175" s="337"/>
      <c r="C175" s="413"/>
      <c r="D175" s="244"/>
      <c r="E175" s="244"/>
      <c r="F175" s="244"/>
      <c r="G175" s="244"/>
      <c r="H175" s="434"/>
      <c r="I175" s="245"/>
      <c r="J175" s="245"/>
      <c r="K175" s="337"/>
      <c r="L175" s="249"/>
      <c r="M175" s="250"/>
      <c r="N175" s="88" t="e">
        <f t="shared" si="9"/>
        <v>#DIV/0!</v>
      </c>
      <c r="O175" s="317">
        <f>FŐLAP!$E$8</f>
        <v>0</v>
      </c>
      <c r="P175" s="316">
        <f>FŐLAP!$C$10</f>
        <v>0</v>
      </c>
      <c r="Q175" s="316" t="s">
        <v>435</v>
      </c>
    </row>
    <row r="176" spans="1:17" ht="50.1" hidden="1" customHeight="1" x14ac:dyDescent="0.25">
      <c r="A176" s="101" t="s">
        <v>290</v>
      </c>
      <c r="B176" s="337"/>
      <c r="C176" s="413"/>
      <c r="D176" s="244"/>
      <c r="E176" s="244"/>
      <c r="F176" s="244"/>
      <c r="G176" s="244"/>
      <c r="H176" s="434"/>
      <c r="I176" s="245"/>
      <c r="J176" s="245"/>
      <c r="K176" s="337"/>
      <c r="L176" s="249"/>
      <c r="M176" s="250"/>
      <c r="N176" s="88" t="e">
        <f t="shared" si="9"/>
        <v>#DIV/0!</v>
      </c>
      <c r="O176" s="317">
        <f>FŐLAP!$E$8</f>
        <v>0</v>
      </c>
      <c r="P176" s="316">
        <f>FŐLAP!$C$10</f>
        <v>0</v>
      </c>
      <c r="Q176" s="316" t="s">
        <v>435</v>
      </c>
    </row>
    <row r="177" spans="1:17" ht="50.1" hidden="1" customHeight="1" x14ac:dyDescent="0.25">
      <c r="A177" s="100" t="s">
        <v>291</v>
      </c>
      <c r="B177" s="337"/>
      <c r="C177" s="413"/>
      <c r="D177" s="244"/>
      <c r="E177" s="244"/>
      <c r="F177" s="244"/>
      <c r="G177" s="244"/>
      <c r="H177" s="434"/>
      <c r="I177" s="245"/>
      <c r="J177" s="245"/>
      <c r="K177" s="337"/>
      <c r="L177" s="249"/>
      <c r="M177" s="250"/>
      <c r="N177" s="88" t="e">
        <f t="shared" si="9"/>
        <v>#DIV/0!</v>
      </c>
      <c r="O177" s="317">
        <f>FŐLAP!$E$8</f>
        <v>0</v>
      </c>
      <c r="P177" s="316">
        <f>FŐLAP!$C$10</f>
        <v>0</v>
      </c>
      <c r="Q177" s="316" t="s">
        <v>435</v>
      </c>
    </row>
    <row r="178" spans="1:17" ht="50.1" hidden="1" customHeight="1" x14ac:dyDescent="0.25">
      <c r="A178" s="100" t="s">
        <v>292</v>
      </c>
      <c r="B178" s="337"/>
      <c r="C178" s="413"/>
      <c r="D178" s="244"/>
      <c r="E178" s="244"/>
      <c r="F178" s="244"/>
      <c r="G178" s="244"/>
      <c r="H178" s="434"/>
      <c r="I178" s="245"/>
      <c r="J178" s="245"/>
      <c r="K178" s="337"/>
      <c r="L178" s="249"/>
      <c r="M178" s="250"/>
      <c r="N178" s="88" t="e">
        <f t="shared" si="9"/>
        <v>#DIV/0!</v>
      </c>
      <c r="O178" s="317">
        <f>FŐLAP!$E$8</f>
        <v>0</v>
      </c>
      <c r="P178" s="316">
        <f>FŐLAP!$C$10</f>
        <v>0</v>
      </c>
      <c r="Q178" s="316" t="s">
        <v>435</v>
      </c>
    </row>
    <row r="179" spans="1:17" ht="50.1" hidden="1" customHeight="1" x14ac:dyDescent="0.25">
      <c r="A179" s="100" t="s">
        <v>293</v>
      </c>
      <c r="B179" s="337"/>
      <c r="C179" s="413"/>
      <c r="D179" s="244"/>
      <c r="E179" s="244"/>
      <c r="F179" s="244"/>
      <c r="G179" s="244"/>
      <c r="H179" s="434"/>
      <c r="I179" s="245"/>
      <c r="J179" s="245"/>
      <c r="K179" s="337"/>
      <c r="L179" s="249"/>
      <c r="M179" s="250"/>
      <c r="N179" s="88" t="e">
        <f t="shared" si="9"/>
        <v>#DIV/0!</v>
      </c>
      <c r="O179" s="317">
        <f>FŐLAP!$E$8</f>
        <v>0</v>
      </c>
      <c r="P179" s="316">
        <f>FŐLAP!$C$10</f>
        <v>0</v>
      </c>
      <c r="Q179" s="316" t="s">
        <v>435</v>
      </c>
    </row>
    <row r="180" spans="1:17" ht="50.1" hidden="1" customHeight="1" x14ac:dyDescent="0.25">
      <c r="A180" s="100" t="s">
        <v>294</v>
      </c>
      <c r="B180" s="337"/>
      <c r="C180" s="413"/>
      <c r="D180" s="244"/>
      <c r="E180" s="244"/>
      <c r="F180" s="244"/>
      <c r="G180" s="244"/>
      <c r="H180" s="434"/>
      <c r="I180" s="245"/>
      <c r="J180" s="245"/>
      <c r="K180" s="337"/>
      <c r="L180" s="249"/>
      <c r="M180" s="250"/>
      <c r="N180" s="88" t="e">
        <f t="shared" si="9"/>
        <v>#DIV/0!</v>
      </c>
      <c r="O180" s="317">
        <f>FŐLAP!$E$8</f>
        <v>0</v>
      </c>
      <c r="P180" s="316">
        <f>FŐLAP!$C$10</f>
        <v>0</v>
      </c>
      <c r="Q180" s="316" t="s">
        <v>435</v>
      </c>
    </row>
    <row r="181" spans="1:17" ht="50.1" hidden="1" customHeight="1" x14ac:dyDescent="0.25">
      <c r="A181" s="101" t="s">
        <v>295</v>
      </c>
      <c r="B181" s="337"/>
      <c r="C181" s="413"/>
      <c r="D181" s="244"/>
      <c r="E181" s="244"/>
      <c r="F181" s="244"/>
      <c r="G181" s="244"/>
      <c r="H181" s="434"/>
      <c r="I181" s="245"/>
      <c r="J181" s="245"/>
      <c r="K181" s="337"/>
      <c r="L181" s="249"/>
      <c r="M181" s="250"/>
      <c r="N181" s="88" t="e">
        <f t="shared" si="9"/>
        <v>#DIV/0!</v>
      </c>
      <c r="O181" s="317">
        <f>FŐLAP!$E$8</f>
        <v>0</v>
      </c>
      <c r="P181" s="316">
        <f>FŐLAP!$C$10</f>
        <v>0</v>
      </c>
      <c r="Q181" s="316" t="s">
        <v>435</v>
      </c>
    </row>
    <row r="182" spans="1:17" ht="50.1" hidden="1" customHeight="1" x14ac:dyDescent="0.25">
      <c r="A182" s="100" t="s">
        <v>296</v>
      </c>
      <c r="B182" s="337"/>
      <c r="C182" s="413"/>
      <c r="D182" s="244"/>
      <c r="E182" s="244"/>
      <c r="F182" s="244"/>
      <c r="G182" s="244"/>
      <c r="H182" s="434"/>
      <c r="I182" s="245"/>
      <c r="J182" s="245"/>
      <c r="K182" s="337"/>
      <c r="L182" s="249"/>
      <c r="M182" s="250"/>
      <c r="N182" s="88" t="e">
        <f t="shared" si="9"/>
        <v>#DIV/0!</v>
      </c>
      <c r="O182" s="317">
        <f>FŐLAP!$E$8</f>
        <v>0</v>
      </c>
      <c r="P182" s="316">
        <f>FŐLAP!$C$10</f>
        <v>0</v>
      </c>
      <c r="Q182" s="316" t="s">
        <v>435</v>
      </c>
    </row>
    <row r="183" spans="1:17" ht="50.1" hidden="1" customHeight="1" x14ac:dyDescent="0.25">
      <c r="A183" s="100" t="s">
        <v>297</v>
      </c>
      <c r="B183" s="337"/>
      <c r="C183" s="413"/>
      <c r="D183" s="244"/>
      <c r="E183" s="244"/>
      <c r="F183" s="244"/>
      <c r="G183" s="244"/>
      <c r="H183" s="434"/>
      <c r="I183" s="245"/>
      <c r="J183" s="245"/>
      <c r="K183" s="337"/>
      <c r="L183" s="249"/>
      <c r="M183" s="250"/>
      <c r="N183" s="88" t="e">
        <f t="shared" si="9"/>
        <v>#DIV/0!</v>
      </c>
      <c r="O183" s="317">
        <f>FŐLAP!$E$8</f>
        <v>0</v>
      </c>
      <c r="P183" s="316">
        <f>FŐLAP!$C$10</f>
        <v>0</v>
      </c>
      <c r="Q183" s="316" t="s">
        <v>435</v>
      </c>
    </row>
    <row r="184" spans="1:17" ht="50.1" hidden="1" customHeight="1" x14ac:dyDescent="0.25">
      <c r="A184" s="101" t="s">
        <v>298</v>
      </c>
      <c r="B184" s="337"/>
      <c r="C184" s="413"/>
      <c r="D184" s="244"/>
      <c r="E184" s="244"/>
      <c r="F184" s="244"/>
      <c r="G184" s="244"/>
      <c r="H184" s="434"/>
      <c r="I184" s="245"/>
      <c r="J184" s="245"/>
      <c r="K184" s="337"/>
      <c r="L184" s="249"/>
      <c r="M184" s="250"/>
      <c r="N184" s="88" t="e">
        <f t="shared" si="9"/>
        <v>#DIV/0!</v>
      </c>
      <c r="O184" s="317">
        <f>FŐLAP!$E$8</f>
        <v>0</v>
      </c>
      <c r="P184" s="316">
        <f>FŐLAP!$C$10</f>
        <v>0</v>
      </c>
      <c r="Q184" s="316" t="s">
        <v>435</v>
      </c>
    </row>
    <row r="185" spans="1:17" ht="50.1" hidden="1" customHeight="1" x14ac:dyDescent="0.25">
      <c r="A185" s="100" t="s">
        <v>299</v>
      </c>
      <c r="B185" s="337"/>
      <c r="C185" s="413"/>
      <c r="D185" s="244"/>
      <c r="E185" s="244"/>
      <c r="F185" s="244"/>
      <c r="G185" s="244"/>
      <c r="H185" s="434"/>
      <c r="I185" s="245"/>
      <c r="J185" s="245"/>
      <c r="K185" s="337"/>
      <c r="L185" s="249"/>
      <c r="M185" s="250"/>
      <c r="N185" s="88" t="e">
        <f t="shared" si="9"/>
        <v>#DIV/0!</v>
      </c>
      <c r="O185" s="317">
        <f>FŐLAP!$E$8</f>
        <v>0</v>
      </c>
      <c r="P185" s="316">
        <f>FŐLAP!$C$10</f>
        <v>0</v>
      </c>
      <c r="Q185" s="316" t="s">
        <v>435</v>
      </c>
    </row>
    <row r="186" spans="1:17" ht="50.1" hidden="1" customHeight="1" collapsed="1" x14ac:dyDescent="0.25">
      <c r="A186" s="100" t="s">
        <v>300</v>
      </c>
      <c r="B186" s="337"/>
      <c r="C186" s="413"/>
      <c r="D186" s="244"/>
      <c r="E186" s="244"/>
      <c r="F186" s="244"/>
      <c r="G186" s="244"/>
      <c r="H186" s="434"/>
      <c r="I186" s="245"/>
      <c r="J186" s="245"/>
      <c r="K186" s="337"/>
      <c r="L186" s="249"/>
      <c r="M186" s="250"/>
      <c r="N186" s="88" t="e">
        <f t="shared" si="9"/>
        <v>#DIV/0!</v>
      </c>
      <c r="O186" s="317">
        <f>FŐLAP!$E$8</f>
        <v>0</v>
      </c>
      <c r="P186" s="316">
        <f>FŐLAP!$C$10</f>
        <v>0</v>
      </c>
      <c r="Q186" s="316" t="s">
        <v>435</v>
      </c>
    </row>
    <row r="187" spans="1:17" ht="50.1" hidden="1" customHeight="1" x14ac:dyDescent="0.25">
      <c r="A187" s="101" t="s">
        <v>301</v>
      </c>
      <c r="B187" s="337"/>
      <c r="C187" s="413"/>
      <c r="D187" s="244"/>
      <c r="E187" s="244"/>
      <c r="F187" s="244"/>
      <c r="G187" s="244"/>
      <c r="H187" s="434"/>
      <c r="I187" s="245"/>
      <c r="J187" s="245"/>
      <c r="K187" s="337"/>
      <c r="L187" s="249"/>
      <c r="M187" s="250"/>
      <c r="N187" s="88" t="e">
        <f t="shared" ref="N187:N207" si="10">IF(M187&lt;0,0,1-(M187/L187))</f>
        <v>#DIV/0!</v>
      </c>
      <c r="O187" s="317">
        <f>FŐLAP!$E$8</f>
        <v>0</v>
      </c>
      <c r="P187" s="316">
        <f>FŐLAP!$C$10</f>
        <v>0</v>
      </c>
      <c r="Q187" s="316" t="s">
        <v>435</v>
      </c>
    </row>
    <row r="188" spans="1:17" ht="50.1" hidden="1" customHeight="1" x14ac:dyDescent="0.25">
      <c r="A188" s="100" t="s">
        <v>302</v>
      </c>
      <c r="B188" s="337"/>
      <c r="C188" s="413"/>
      <c r="D188" s="244"/>
      <c r="E188" s="244"/>
      <c r="F188" s="244"/>
      <c r="G188" s="244"/>
      <c r="H188" s="434"/>
      <c r="I188" s="245"/>
      <c r="J188" s="245"/>
      <c r="K188" s="337"/>
      <c r="L188" s="249"/>
      <c r="M188" s="250"/>
      <c r="N188" s="88" t="e">
        <f t="shared" si="10"/>
        <v>#DIV/0!</v>
      </c>
      <c r="O188" s="317">
        <f>FŐLAP!$E$8</f>
        <v>0</v>
      </c>
      <c r="P188" s="316">
        <f>FŐLAP!$C$10</f>
        <v>0</v>
      </c>
      <c r="Q188" s="316" t="s">
        <v>435</v>
      </c>
    </row>
    <row r="189" spans="1:17" ht="50.1" hidden="1" customHeight="1" x14ac:dyDescent="0.25">
      <c r="A189" s="100" t="s">
        <v>303</v>
      </c>
      <c r="B189" s="337"/>
      <c r="C189" s="413"/>
      <c r="D189" s="244"/>
      <c r="E189" s="244"/>
      <c r="F189" s="244"/>
      <c r="G189" s="244"/>
      <c r="H189" s="434"/>
      <c r="I189" s="245"/>
      <c r="J189" s="245"/>
      <c r="K189" s="337"/>
      <c r="L189" s="249"/>
      <c r="M189" s="250"/>
      <c r="N189" s="88" t="e">
        <f t="shared" si="10"/>
        <v>#DIV/0!</v>
      </c>
      <c r="O189" s="317">
        <f>FŐLAP!$E$8</f>
        <v>0</v>
      </c>
      <c r="P189" s="316">
        <f>FŐLAP!$C$10</f>
        <v>0</v>
      </c>
      <c r="Q189" s="316" t="s">
        <v>435</v>
      </c>
    </row>
    <row r="190" spans="1:17" ht="50.1" hidden="1" customHeight="1" x14ac:dyDescent="0.25">
      <c r="A190" s="101" t="s">
        <v>304</v>
      </c>
      <c r="B190" s="337"/>
      <c r="C190" s="413"/>
      <c r="D190" s="244"/>
      <c r="E190" s="244"/>
      <c r="F190" s="244"/>
      <c r="G190" s="244"/>
      <c r="H190" s="434"/>
      <c r="I190" s="245"/>
      <c r="J190" s="245"/>
      <c r="K190" s="337"/>
      <c r="L190" s="249"/>
      <c r="M190" s="250"/>
      <c r="N190" s="88" t="e">
        <f t="shared" si="10"/>
        <v>#DIV/0!</v>
      </c>
      <c r="O190" s="317">
        <f>FŐLAP!$E$8</f>
        <v>0</v>
      </c>
      <c r="P190" s="316">
        <f>FŐLAP!$C$10</f>
        <v>0</v>
      </c>
      <c r="Q190" s="316" t="s">
        <v>435</v>
      </c>
    </row>
    <row r="191" spans="1:17" ht="50.1" hidden="1" customHeight="1" x14ac:dyDescent="0.25">
      <c r="A191" s="100" t="s">
        <v>305</v>
      </c>
      <c r="B191" s="337"/>
      <c r="C191" s="413"/>
      <c r="D191" s="244"/>
      <c r="E191" s="244"/>
      <c r="F191" s="244"/>
      <c r="G191" s="244"/>
      <c r="H191" s="434"/>
      <c r="I191" s="245"/>
      <c r="J191" s="245"/>
      <c r="K191" s="337"/>
      <c r="L191" s="249"/>
      <c r="M191" s="250"/>
      <c r="N191" s="88" t="e">
        <f t="shared" si="10"/>
        <v>#DIV/0!</v>
      </c>
      <c r="O191" s="317">
        <f>FŐLAP!$E$8</f>
        <v>0</v>
      </c>
      <c r="P191" s="316">
        <f>FŐLAP!$C$10</f>
        <v>0</v>
      </c>
      <c r="Q191" s="316" t="s">
        <v>435</v>
      </c>
    </row>
    <row r="192" spans="1:17" ht="50.1" hidden="1" customHeight="1" x14ac:dyDescent="0.25">
      <c r="A192" s="100" t="s">
        <v>306</v>
      </c>
      <c r="B192" s="337"/>
      <c r="C192" s="413"/>
      <c r="D192" s="244"/>
      <c r="E192" s="244"/>
      <c r="F192" s="244"/>
      <c r="G192" s="244"/>
      <c r="H192" s="434"/>
      <c r="I192" s="245"/>
      <c r="J192" s="245"/>
      <c r="K192" s="337"/>
      <c r="L192" s="249"/>
      <c r="M192" s="250"/>
      <c r="N192" s="88" t="e">
        <f t="shared" si="10"/>
        <v>#DIV/0!</v>
      </c>
      <c r="O192" s="317">
        <f>FŐLAP!$E$8</f>
        <v>0</v>
      </c>
      <c r="P192" s="316">
        <f>FŐLAP!$C$10</f>
        <v>0</v>
      </c>
      <c r="Q192" s="316" t="s">
        <v>435</v>
      </c>
    </row>
    <row r="193" spans="1:17" ht="50.1" hidden="1" customHeight="1" x14ac:dyDescent="0.25">
      <c r="A193" s="101" t="s">
        <v>307</v>
      </c>
      <c r="B193" s="337"/>
      <c r="C193" s="413"/>
      <c r="D193" s="244"/>
      <c r="E193" s="244"/>
      <c r="F193" s="244"/>
      <c r="G193" s="244"/>
      <c r="H193" s="434"/>
      <c r="I193" s="245"/>
      <c r="J193" s="245"/>
      <c r="K193" s="337"/>
      <c r="L193" s="249"/>
      <c r="M193" s="250"/>
      <c r="N193" s="88" t="e">
        <f t="shared" si="10"/>
        <v>#DIV/0!</v>
      </c>
      <c r="O193" s="317">
        <f>FŐLAP!$E$8</f>
        <v>0</v>
      </c>
      <c r="P193" s="316">
        <f>FŐLAP!$C$10</f>
        <v>0</v>
      </c>
      <c r="Q193" s="316" t="s">
        <v>435</v>
      </c>
    </row>
    <row r="194" spans="1:17" ht="50.1" hidden="1" customHeight="1" x14ac:dyDescent="0.25">
      <c r="A194" s="100" t="s">
        <v>308</v>
      </c>
      <c r="B194" s="337"/>
      <c r="C194" s="413"/>
      <c r="D194" s="244"/>
      <c r="E194" s="244"/>
      <c r="F194" s="244"/>
      <c r="G194" s="244"/>
      <c r="H194" s="434"/>
      <c r="I194" s="245"/>
      <c r="J194" s="245"/>
      <c r="K194" s="337"/>
      <c r="L194" s="249"/>
      <c r="M194" s="250"/>
      <c r="N194" s="88" t="e">
        <f t="shared" si="10"/>
        <v>#DIV/0!</v>
      </c>
      <c r="O194" s="317">
        <f>FŐLAP!$E$8</f>
        <v>0</v>
      </c>
      <c r="P194" s="316">
        <f>FŐLAP!$C$10</f>
        <v>0</v>
      </c>
      <c r="Q194" s="316" t="s">
        <v>435</v>
      </c>
    </row>
    <row r="195" spans="1:17" ht="50.1" hidden="1" customHeight="1" x14ac:dyDescent="0.25">
      <c r="A195" s="100" t="s">
        <v>309</v>
      </c>
      <c r="B195" s="337"/>
      <c r="C195" s="413"/>
      <c r="D195" s="244"/>
      <c r="E195" s="244"/>
      <c r="F195" s="244"/>
      <c r="G195" s="244"/>
      <c r="H195" s="434"/>
      <c r="I195" s="245"/>
      <c r="J195" s="245"/>
      <c r="K195" s="337"/>
      <c r="L195" s="249"/>
      <c r="M195" s="250"/>
      <c r="N195" s="88" t="e">
        <f t="shared" si="10"/>
        <v>#DIV/0!</v>
      </c>
      <c r="O195" s="317">
        <f>FŐLAP!$E$8</f>
        <v>0</v>
      </c>
      <c r="P195" s="316">
        <f>FŐLAP!$C$10</f>
        <v>0</v>
      </c>
      <c r="Q195" s="316" t="s">
        <v>435</v>
      </c>
    </row>
    <row r="196" spans="1:17" ht="50.1" hidden="1" customHeight="1" x14ac:dyDescent="0.25">
      <c r="A196" s="100" t="s">
        <v>310</v>
      </c>
      <c r="B196" s="337"/>
      <c r="C196" s="413"/>
      <c r="D196" s="244"/>
      <c r="E196" s="244"/>
      <c r="F196" s="244"/>
      <c r="G196" s="244"/>
      <c r="H196" s="434"/>
      <c r="I196" s="245"/>
      <c r="J196" s="245"/>
      <c r="K196" s="337"/>
      <c r="L196" s="249"/>
      <c r="M196" s="250"/>
      <c r="N196" s="88" t="e">
        <f t="shared" si="10"/>
        <v>#DIV/0!</v>
      </c>
      <c r="O196" s="317">
        <f>FŐLAP!$E$8</f>
        <v>0</v>
      </c>
      <c r="P196" s="316">
        <f>FŐLAP!$C$10</f>
        <v>0</v>
      </c>
      <c r="Q196" s="316" t="s">
        <v>435</v>
      </c>
    </row>
    <row r="197" spans="1:17" ht="50.1" hidden="1" customHeight="1" x14ac:dyDescent="0.25">
      <c r="A197" s="100" t="s">
        <v>311</v>
      </c>
      <c r="B197" s="337"/>
      <c r="C197" s="413"/>
      <c r="D197" s="244"/>
      <c r="E197" s="244"/>
      <c r="F197" s="244"/>
      <c r="G197" s="244"/>
      <c r="H197" s="434"/>
      <c r="I197" s="245"/>
      <c r="J197" s="245"/>
      <c r="K197" s="337"/>
      <c r="L197" s="249"/>
      <c r="M197" s="250"/>
      <c r="N197" s="88" t="e">
        <f t="shared" si="10"/>
        <v>#DIV/0!</v>
      </c>
      <c r="O197" s="317">
        <f>FŐLAP!$E$8</f>
        <v>0</v>
      </c>
      <c r="P197" s="316">
        <f>FŐLAP!$C$10</f>
        <v>0</v>
      </c>
      <c r="Q197" s="316" t="s">
        <v>435</v>
      </c>
    </row>
    <row r="198" spans="1:17" ht="50.1" hidden="1" customHeight="1" x14ac:dyDescent="0.25">
      <c r="A198" s="101" t="s">
        <v>312</v>
      </c>
      <c r="B198" s="337"/>
      <c r="C198" s="413"/>
      <c r="D198" s="244"/>
      <c r="E198" s="244"/>
      <c r="F198" s="244"/>
      <c r="G198" s="244"/>
      <c r="H198" s="434"/>
      <c r="I198" s="245"/>
      <c r="J198" s="245"/>
      <c r="K198" s="337"/>
      <c r="L198" s="249"/>
      <c r="M198" s="250"/>
      <c r="N198" s="88" t="e">
        <f t="shared" si="10"/>
        <v>#DIV/0!</v>
      </c>
      <c r="O198" s="317">
        <f>FŐLAP!$E$8</f>
        <v>0</v>
      </c>
      <c r="P198" s="316">
        <f>FŐLAP!$C$10</f>
        <v>0</v>
      </c>
      <c r="Q198" s="316" t="s">
        <v>435</v>
      </c>
    </row>
    <row r="199" spans="1:17" ht="50.1" hidden="1" customHeight="1" x14ac:dyDescent="0.25">
      <c r="A199" s="100" t="s">
        <v>313</v>
      </c>
      <c r="B199" s="337"/>
      <c r="C199" s="413"/>
      <c r="D199" s="244"/>
      <c r="E199" s="244"/>
      <c r="F199" s="244"/>
      <c r="G199" s="244"/>
      <c r="H199" s="434"/>
      <c r="I199" s="245"/>
      <c r="J199" s="245"/>
      <c r="K199" s="337"/>
      <c r="L199" s="249"/>
      <c r="M199" s="250"/>
      <c r="N199" s="88" t="e">
        <f t="shared" si="10"/>
        <v>#DIV/0!</v>
      </c>
      <c r="O199" s="317">
        <f>FŐLAP!$E$8</f>
        <v>0</v>
      </c>
      <c r="P199" s="316">
        <f>FŐLAP!$C$10</f>
        <v>0</v>
      </c>
      <c r="Q199" s="316" t="s">
        <v>435</v>
      </c>
    </row>
    <row r="200" spans="1:17" ht="50.1" hidden="1" customHeight="1" x14ac:dyDescent="0.25">
      <c r="A200" s="100" t="s">
        <v>314</v>
      </c>
      <c r="B200" s="337"/>
      <c r="C200" s="413"/>
      <c r="D200" s="244"/>
      <c r="E200" s="244"/>
      <c r="F200" s="244"/>
      <c r="G200" s="244"/>
      <c r="H200" s="434"/>
      <c r="I200" s="245"/>
      <c r="J200" s="245"/>
      <c r="K200" s="337"/>
      <c r="L200" s="249"/>
      <c r="M200" s="250"/>
      <c r="N200" s="88" t="e">
        <f t="shared" si="10"/>
        <v>#DIV/0!</v>
      </c>
      <c r="O200" s="317">
        <f>FŐLAP!$E$8</f>
        <v>0</v>
      </c>
      <c r="P200" s="316">
        <f>FŐLAP!$C$10</f>
        <v>0</v>
      </c>
      <c r="Q200" s="316" t="s">
        <v>435</v>
      </c>
    </row>
    <row r="201" spans="1:17" ht="50.1" hidden="1" customHeight="1" x14ac:dyDescent="0.25">
      <c r="A201" s="101" t="s">
        <v>315</v>
      </c>
      <c r="B201" s="337"/>
      <c r="C201" s="413"/>
      <c r="D201" s="244"/>
      <c r="E201" s="244"/>
      <c r="F201" s="244"/>
      <c r="G201" s="244"/>
      <c r="H201" s="434"/>
      <c r="I201" s="245"/>
      <c r="J201" s="245"/>
      <c r="K201" s="337"/>
      <c r="L201" s="249"/>
      <c r="M201" s="250"/>
      <c r="N201" s="88" t="e">
        <f t="shared" si="10"/>
        <v>#DIV/0!</v>
      </c>
      <c r="O201" s="317">
        <f>FŐLAP!$E$8</f>
        <v>0</v>
      </c>
      <c r="P201" s="316">
        <f>FŐLAP!$C$10</f>
        <v>0</v>
      </c>
      <c r="Q201" s="316" t="s">
        <v>435</v>
      </c>
    </row>
    <row r="202" spans="1:17" ht="50.1" hidden="1" customHeight="1" x14ac:dyDescent="0.25">
      <c r="A202" s="100" t="s">
        <v>316</v>
      </c>
      <c r="B202" s="337"/>
      <c r="C202" s="413"/>
      <c r="D202" s="244"/>
      <c r="E202" s="244"/>
      <c r="F202" s="244"/>
      <c r="G202" s="244"/>
      <c r="H202" s="434"/>
      <c r="I202" s="245"/>
      <c r="J202" s="245"/>
      <c r="K202" s="337"/>
      <c r="L202" s="249"/>
      <c r="M202" s="250"/>
      <c r="N202" s="88" t="e">
        <f t="shared" si="10"/>
        <v>#DIV/0!</v>
      </c>
      <c r="O202" s="317">
        <f>FŐLAP!$E$8</f>
        <v>0</v>
      </c>
      <c r="P202" s="316">
        <f>FŐLAP!$C$10</f>
        <v>0</v>
      </c>
      <c r="Q202" s="316" t="s">
        <v>435</v>
      </c>
    </row>
    <row r="203" spans="1:17" ht="50.1" hidden="1" customHeight="1" x14ac:dyDescent="0.25">
      <c r="A203" s="100" t="s">
        <v>317</v>
      </c>
      <c r="B203" s="337"/>
      <c r="C203" s="413"/>
      <c r="D203" s="244"/>
      <c r="E203" s="244"/>
      <c r="F203" s="244"/>
      <c r="G203" s="244"/>
      <c r="H203" s="434"/>
      <c r="I203" s="245"/>
      <c r="J203" s="245"/>
      <c r="K203" s="337"/>
      <c r="L203" s="249"/>
      <c r="M203" s="250"/>
      <c r="N203" s="88" t="e">
        <f t="shared" si="10"/>
        <v>#DIV/0!</v>
      </c>
      <c r="O203" s="317">
        <f>FŐLAP!$E$8</f>
        <v>0</v>
      </c>
      <c r="P203" s="316">
        <f>FŐLAP!$C$10</f>
        <v>0</v>
      </c>
      <c r="Q203" s="316" t="s">
        <v>435</v>
      </c>
    </row>
    <row r="204" spans="1:17" ht="50.1" hidden="1" customHeight="1" x14ac:dyDescent="0.25">
      <c r="A204" s="101" t="s">
        <v>318</v>
      </c>
      <c r="B204" s="337"/>
      <c r="C204" s="413"/>
      <c r="D204" s="244"/>
      <c r="E204" s="244"/>
      <c r="F204" s="244"/>
      <c r="G204" s="244"/>
      <c r="H204" s="434"/>
      <c r="I204" s="245"/>
      <c r="J204" s="245"/>
      <c r="K204" s="337"/>
      <c r="L204" s="249"/>
      <c r="M204" s="250"/>
      <c r="N204" s="88" t="e">
        <f t="shared" si="10"/>
        <v>#DIV/0!</v>
      </c>
      <c r="O204" s="317">
        <f>FŐLAP!$E$8</f>
        <v>0</v>
      </c>
      <c r="P204" s="316">
        <f>FŐLAP!$C$10</f>
        <v>0</v>
      </c>
      <c r="Q204" s="316" t="s">
        <v>435</v>
      </c>
    </row>
    <row r="205" spans="1:17" ht="50.1" hidden="1" customHeight="1" x14ac:dyDescent="0.25">
      <c r="A205" s="100" t="s">
        <v>319</v>
      </c>
      <c r="B205" s="337"/>
      <c r="C205" s="413"/>
      <c r="D205" s="244"/>
      <c r="E205" s="244"/>
      <c r="F205" s="244"/>
      <c r="G205" s="244"/>
      <c r="H205" s="434"/>
      <c r="I205" s="245"/>
      <c r="J205" s="245"/>
      <c r="K205" s="337"/>
      <c r="L205" s="249"/>
      <c r="M205" s="250"/>
      <c r="N205" s="88" t="e">
        <f t="shared" si="10"/>
        <v>#DIV/0!</v>
      </c>
      <c r="O205" s="317">
        <f>FŐLAP!$E$8</f>
        <v>0</v>
      </c>
      <c r="P205" s="316">
        <f>FŐLAP!$C$10</f>
        <v>0</v>
      </c>
      <c r="Q205" s="316" t="s">
        <v>435</v>
      </c>
    </row>
    <row r="206" spans="1:17" ht="50.1" hidden="1" customHeight="1" x14ac:dyDescent="0.25">
      <c r="A206" s="100" t="s">
        <v>320</v>
      </c>
      <c r="B206" s="337"/>
      <c r="C206" s="413"/>
      <c r="D206" s="244"/>
      <c r="E206" s="244"/>
      <c r="F206" s="244"/>
      <c r="G206" s="244"/>
      <c r="H206" s="434"/>
      <c r="I206" s="245"/>
      <c r="J206" s="245"/>
      <c r="K206" s="337"/>
      <c r="L206" s="249"/>
      <c r="M206" s="250"/>
      <c r="N206" s="88" t="e">
        <f t="shared" si="10"/>
        <v>#DIV/0!</v>
      </c>
      <c r="O206" s="317">
        <f>FŐLAP!$E$8</f>
        <v>0</v>
      </c>
      <c r="P206" s="316">
        <f>FŐLAP!$C$10</f>
        <v>0</v>
      </c>
      <c r="Q206" s="316" t="s">
        <v>435</v>
      </c>
    </row>
    <row r="207" spans="1:17" ht="50.1" hidden="1" customHeight="1" collapsed="1" x14ac:dyDescent="0.25">
      <c r="A207" s="101" t="s">
        <v>321</v>
      </c>
      <c r="B207" s="337"/>
      <c r="C207" s="413"/>
      <c r="D207" s="244"/>
      <c r="E207" s="244"/>
      <c r="F207" s="244"/>
      <c r="G207" s="244"/>
      <c r="H207" s="434"/>
      <c r="I207" s="245"/>
      <c r="J207" s="245"/>
      <c r="K207" s="337"/>
      <c r="L207" s="249"/>
      <c r="M207" s="250"/>
      <c r="N207" s="88" t="e">
        <f t="shared" si="10"/>
        <v>#DIV/0!</v>
      </c>
      <c r="O207" s="317">
        <f>FŐLAP!$E$8</f>
        <v>0</v>
      </c>
      <c r="P207" s="316">
        <f>FŐLAP!$C$10</f>
        <v>0</v>
      </c>
      <c r="Q207" s="316" t="s">
        <v>435</v>
      </c>
    </row>
    <row r="208" spans="1:17" ht="50.1" hidden="1" customHeight="1" x14ac:dyDescent="0.25">
      <c r="A208" s="100" t="s">
        <v>322</v>
      </c>
      <c r="B208" s="337"/>
      <c r="C208" s="413"/>
      <c r="D208" s="244"/>
      <c r="E208" s="244"/>
      <c r="F208" s="244"/>
      <c r="G208" s="244"/>
      <c r="H208" s="434"/>
      <c r="I208" s="245"/>
      <c r="J208" s="245"/>
      <c r="K208" s="337"/>
      <c r="L208" s="249"/>
      <c r="M208" s="250"/>
      <c r="N208" s="88" t="e">
        <f t="shared" ref="N208:N228" si="11">IF(M208&lt;0,0,1-(M208/L208))</f>
        <v>#DIV/0!</v>
      </c>
      <c r="O208" s="317">
        <f>FŐLAP!$E$8</f>
        <v>0</v>
      </c>
      <c r="P208" s="316">
        <f>FŐLAP!$C$10</f>
        <v>0</v>
      </c>
      <c r="Q208" s="316" t="s">
        <v>435</v>
      </c>
    </row>
    <row r="209" spans="1:17" ht="50.1" hidden="1" customHeight="1" x14ac:dyDescent="0.25">
      <c r="A209" s="100" t="s">
        <v>323</v>
      </c>
      <c r="B209" s="337"/>
      <c r="C209" s="413"/>
      <c r="D209" s="244"/>
      <c r="E209" s="244"/>
      <c r="F209" s="244"/>
      <c r="G209" s="244"/>
      <c r="H209" s="434"/>
      <c r="I209" s="245"/>
      <c r="J209" s="245"/>
      <c r="K209" s="337"/>
      <c r="L209" s="249"/>
      <c r="M209" s="250"/>
      <c r="N209" s="88" t="e">
        <f t="shared" si="11"/>
        <v>#DIV/0!</v>
      </c>
      <c r="O209" s="317">
        <f>FŐLAP!$E$8</f>
        <v>0</v>
      </c>
      <c r="P209" s="316">
        <f>FŐLAP!$C$10</f>
        <v>0</v>
      </c>
      <c r="Q209" s="316" t="s">
        <v>435</v>
      </c>
    </row>
    <row r="210" spans="1:17" ht="50.1" hidden="1" customHeight="1" x14ac:dyDescent="0.25">
      <c r="A210" s="101" t="s">
        <v>324</v>
      </c>
      <c r="B210" s="337"/>
      <c r="C210" s="413"/>
      <c r="D210" s="244"/>
      <c r="E210" s="244"/>
      <c r="F210" s="244"/>
      <c r="G210" s="244"/>
      <c r="H210" s="434"/>
      <c r="I210" s="245"/>
      <c r="J210" s="245"/>
      <c r="K210" s="337"/>
      <c r="L210" s="249"/>
      <c r="M210" s="250"/>
      <c r="N210" s="88" t="e">
        <f t="shared" si="11"/>
        <v>#DIV/0!</v>
      </c>
      <c r="O210" s="317">
        <f>FŐLAP!$E$8</f>
        <v>0</v>
      </c>
      <c r="P210" s="316">
        <f>FŐLAP!$C$10</f>
        <v>0</v>
      </c>
      <c r="Q210" s="316" t="s">
        <v>435</v>
      </c>
    </row>
    <row r="211" spans="1:17" ht="50.1" hidden="1" customHeight="1" x14ac:dyDescent="0.25">
      <c r="A211" s="100" t="s">
        <v>325</v>
      </c>
      <c r="B211" s="337"/>
      <c r="C211" s="413"/>
      <c r="D211" s="244"/>
      <c r="E211" s="244"/>
      <c r="F211" s="244"/>
      <c r="G211" s="244"/>
      <c r="H211" s="434"/>
      <c r="I211" s="245"/>
      <c r="J211" s="245"/>
      <c r="K211" s="337"/>
      <c r="L211" s="249"/>
      <c r="M211" s="250"/>
      <c r="N211" s="88" t="e">
        <f t="shared" si="11"/>
        <v>#DIV/0!</v>
      </c>
      <c r="O211" s="317">
        <f>FŐLAP!$E$8</f>
        <v>0</v>
      </c>
      <c r="P211" s="316">
        <f>FŐLAP!$C$10</f>
        <v>0</v>
      </c>
      <c r="Q211" s="316" t="s">
        <v>435</v>
      </c>
    </row>
    <row r="212" spans="1:17" ht="50.1" hidden="1" customHeight="1" x14ac:dyDescent="0.25">
      <c r="A212" s="100" t="s">
        <v>326</v>
      </c>
      <c r="B212" s="337"/>
      <c r="C212" s="413"/>
      <c r="D212" s="244"/>
      <c r="E212" s="244"/>
      <c r="F212" s="244"/>
      <c r="G212" s="244"/>
      <c r="H212" s="434"/>
      <c r="I212" s="245"/>
      <c r="J212" s="245"/>
      <c r="K212" s="337"/>
      <c r="L212" s="249"/>
      <c r="M212" s="250"/>
      <c r="N212" s="88" t="e">
        <f t="shared" si="11"/>
        <v>#DIV/0!</v>
      </c>
      <c r="O212" s="317">
        <f>FŐLAP!$E$8</f>
        <v>0</v>
      </c>
      <c r="P212" s="316">
        <f>FŐLAP!$C$10</f>
        <v>0</v>
      </c>
      <c r="Q212" s="316" t="s">
        <v>435</v>
      </c>
    </row>
    <row r="213" spans="1:17" ht="50.1" hidden="1" customHeight="1" x14ac:dyDescent="0.25">
      <c r="A213" s="100" t="s">
        <v>327</v>
      </c>
      <c r="B213" s="337"/>
      <c r="C213" s="413"/>
      <c r="D213" s="244"/>
      <c r="E213" s="244"/>
      <c r="F213" s="244"/>
      <c r="G213" s="244"/>
      <c r="H213" s="434"/>
      <c r="I213" s="245"/>
      <c r="J213" s="245"/>
      <c r="K213" s="337"/>
      <c r="L213" s="249"/>
      <c r="M213" s="250"/>
      <c r="N213" s="88" t="e">
        <f t="shared" si="11"/>
        <v>#DIV/0!</v>
      </c>
      <c r="O213" s="317">
        <f>FŐLAP!$E$8</f>
        <v>0</v>
      </c>
      <c r="P213" s="316">
        <f>FŐLAP!$C$10</f>
        <v>0</v>
      </c>
      <c r="Q213" s="316" t="s">
        <v>435</v>
      </c>
    </row>
    <row r="214" spans="1:17" ht="50.1" hidden="1" customHeight="1" x14ac:dyDescent="0.25">
      <c r="A214" s="100" t="s">
        <v>328</v>
      </c>
      <c r="B214" s="337"/>
      <c r="C214" s="413"/>
      <c r="D214" s="244"/>
      <c r="E214" s="244"/>
      <c r="F214" s="244"/>
      <c r="G214" s="244"/>
      <c r="H214" s="434"/>
      <c r="I214" s="245"/>
      <c r="J214" s="245"/>
      <c r="K214" s="337"/>
      <c r="L214" s="249"/>
      <c r="M214" s="250"/>
      <c r="N214" s="88" t="e">
        <f t="shared" si="11"/>
        <v>#DIV/0!</v>
      </c>
      <c r="O214" s="317">
        <f>FŐLAP!$E$8</f>
        <v>0</v>
      </c>
      <c r="P214" s="316">
        <f>FŐLAP!$C$10</f>
        <v>0</v>
      </c>
      <c r="Q214" s="316" t="s">
        <v>435</v>
      </c>
    </row>
    <row r="215" spans="1:17" ht="50.1" hidden="1" customHeight="1" x14ac:dyDescent="0.25">
      <c r="A215" s="101" t="s">
        <v>329</v>
      </c>
      <c r="B215" s="337"/>
      <c r="C215" s="413"/>
      <c r="D215" s="244"/>
      <c r="E215" s="244"/>
      <c r="F215" s="244"/>
      <c r="G215" s="244"/>
      <c r="H215" s="434"/>
      <c r="I215" s="245"/>
      <c r="J215" s="245"/>
      <c r="K215" s="337"/>
      <c r="L215" s="249"/>
      <c r="M215" s="250"/>
      <c r="N215" s="88" t="e">
        <f t="shared" si="11"/>
        <v>#DIV/0!</v>
      </c>
      <c r="O215" s="317">
        <f>FŐLAP!$E$8</f>
        <v>0</v>
      </c>
      <c r="P215" s="316">
        <f>FŐLAP!$C$10</f>
        <v>0</v>
      </c>
      <c r="Q215" s="316" t="s">
        <v>435</v>
      </c>
    </row>
    <row r="216" spans="1:17" ht="50.1" hidden="1" customHeight="1" x14ac:dyDescent="0.25">
      <c r="A216" s="100" t="s">
        <v>330</v>
      </c>
      <c r="B216" s="337"/>
      <c r="C216" s="413"/>
      <c r="D216" s="244"/>
      <c r="E216" s="244"/>
      <c r="F216" s="244"/>
      <c r="G216" s="244"/>
      <c r="H216" s="434"/>
      <c r="I216" s="245"/>
      <c r="J216" s="245"/>
      <c r="K216" s="337"/>
      <c r="L216" s="249"/>
      <c r="M216" s="250"/>
      <c r="N216" s="88" t="e">
        <f t="shared" si="11"/>
        <v>#DIV/0!</v>
      </c>
      <c r="O216" s="317">
        <f>FŐLAP!$E$8</f>
        <v>0</v>
      </c>
      <c r="P216" s="316">
        <f>FŐLAP!$C$10</f>
        <v>0</v>
      </c>
      <c r="Q216" s="316" t="s">
        <v>435</v>
      </c>
    </row>
    <row r="217" spans="1:17" ht="50.1" hidden="1" customHeight="1" x14ac:dyDescent="0.25">
      <c r="A217" s="100" t="s">
        <v>331</v>
      </c>
      <c r="B217" s="337"/>
      <c r="C217" s="413"/>
      <c r="D217" s="244"/>
      <c r="E217" s="244"/>
      <c r="F217" s="244"/>
      <c r="G217" s="244"/>
      <c r="H217" s="434"/>
      <c r="I217" s="245"/>
      <c r="J217" s="245"/>
      <c r="K217" s="337"/>
      <c r="L217" s="249"/>
      <c r="M217" s="250"/>
      <c r="N217" s="88" t="e">
        <f t="shared" si="11"/>
        <v>#DIV/0!</v>
      </c>
      <c r="O217" s="317">
        <f>FŐLAP!$E$8</f>
        <v>0</v>
      </c>
      <c r="P217" s="316">
        <f>FŐLAP!$C$10</f>
        <v>0</v>
      </c>
      <c r="Q217" s="316" t="s">
        <v>435</v>
      </c>
    </row>
    <row r="218" spans="1:17" ht="50.1" hidden="1" customHeight="1" x14ac:dyDescent="0.25">
      <c r="A218" s="101" t="s">
        <v>332</v>
      </c>
      <c r="B218" s="337"/>
      <c r="C218" s="413"/>
      <c r="D218" s="244"/>
      <c r="E218" s="244"/>
      <c r="F218" s="244"/>
      <c r="G218" s="244"/>
      <c r="H218" s="434"/>
      <c r="I218" s="245"/>
      <c r="J218" s="245"/>
      <c r="K218" s="337"/>
      <c r="L218" s="249"/>
      <c r="M218" s="250"/>
      <c r="N218" s="88" t="e">
        <f t="shared" si="11"/>
        <v>#DIV/0!</v>
      </c>
      <c r="O218" s="317">
        <f>FŐLAP!$E$8</f>
        <v>0</v>
      </c>
      <c r="P218" s="316">
        <f>FŐLAP!$C$10</f>
        <v>0</v>
      </c>
      <c r="Q218" s="316" t="s">
        <v>435</v>
      </c>
    </row>
    <row r="219" spans="1:17" ht="50.1" hidden="1" customHeight="1" x14ac:dyDescent="0.25">
      <c r="A219" s="100" t="s">
        <v>333</v>
      </c>
      <c r="B219" s="337"/>
      <c r="C219" s="413"/>
      <c r="D219" s="244"/>
      <c r="E219" s="244"/>
      <c r="F219" s="244"/>
      <c r="G219" s="244"/>
      <c r="H219" s="434"/>
      <c r="I219" s="245"/>
      <c r="J219" s="245"/>
      <c r="K219" s="337"/>
      <c r="L219" s="249"/>
      <c r="M219" s="250"/>
      <c r="N219" s="88" t="e">
        <f t="shared" si="11"/>
        <v>#DIV/0!</v>
      </c>
      <c r="O219" s="317">
        <f>FŐLAP!$E$8</f>
        <v>0</v>
      </c>
      <c r="P219" s="316">
        <f>FŐLAP!$C$10</f>
        <v>0</v>
      </c>
      <c r="Q219" s="316" t="s">
        <v>435</v>
      </c>
    </row>
    <row r="220" spans="1:17" ht="50.1" hidden="1" customHeight="1" x14ac:dyDescent="0.25">
      <c r="A220" s="100" t="s">
        <v>334</v>
      </c>
      <c r="B220" s="337"/>
      <c r="C220" s="413"/>
      <c r="D220" s="244"/>
      <c r="E220" s="244"/>
      <c r="F220" s="244"/>
      <c r="G220" s="244"/>
      <c r="H220" s="434"/>
      <c r="I220" s="245"/>
      <c r="J220" s="245"/>
      <c r="K220" s="337"/>
      <c r="L220" s="249"/>
      <c r="M220" s="250"/>
      <c r="N220" s="88" t="e">
        <f t="shared" si="11"/>
        <v>#DIV/0!</v>
      </c>
      <c r="O220" s="317">
        <f>FŐLAP!$E$8</f>
        <v>0</v>
      </c>
      <c r="P220" s="316">
        <f>FŐLAP!$C$10</f>
        <v>0</v>
      </c>
      <c r="Q220" s="316" t="s">
        <v>435</v>
      </c>
    </row>
    <row r="221" spans="1:17" ht="50.1" hidden="1" customHeight="1" x14ac:dyDescent="0.25">
      <c r="A221" s="101" t="s">
        <v>335</v>
      </c>
      <c r="B221" s="337"/>
      <c r="C221" s="413"/>
      <c r="D221" s="244"/>
      <c r="E221" s="244"/>
      <c r="F221" s="244"/>
      <c r="G221" s="244"/>
      <c r="H221" s="434"/>
      <c r="I221" s="245"/>
      <c r="J221" s="245"/>
      <c r="K221" s="337"/>
      <c r="L221" s="249"/>
      <c r="M221" s="250"/>
      <c r="N221" s="88" t="e">
        <f t="shared" si="11"/>
        <v>#DIV/0!</v>
      </c>
      <c r="O221" s="317">
        <f>FŐLAP!$E$8</f>
        <v>0</v>
      </c>
      <c r="P221" s="316">
        <f>FŐLAP!$C$10</f>
        <v>0</v>
      </c>
      <c r="Q221" s="316" t="s">
        <v>435</v>
      </c>
    </row>
    <row r="222" spans="1:17" ht="50.1" hidden="1" customHeight="1" x14ac:dyDescent="0.25">
      <c r="A222" s="100" t="s">
        <v>336</v>
      </c>
      <c r="B222" s="337"/>
      <c r="C222" s="413"/>
      <c r="D222" s="244"/>
      <c r="E222" s="244"/>
      <c r="F222" s="244"/>
      <c r="G222" s="244"/>
      <c r="H222" s="434"/>
      <c r="I222" s="245"/>
      <c r="J222" s="245"/>
      <c r="K222" s="337"/>
      <c r="L222" s="249"/>
      <c r="M222" s="250"/>
      <c r="N222" s="88" t="e">
        <f t="shared" si="11"/>
        <v>#DIV/0!</v>
      </c>
      <c r="O222" s="317">
        <f>FŐLAP!$E$8</f>
        <v>0</v>
      </c>
      <c r="P222" s="316">
        <f>FŐLAP!$C$10</f>
        <v>0</v>
      </c>
      <c r="Q222" s="316" t="s">
        <v>435</v>
      </c>
    </row>
    <row r="223" spans="1:17" ht="50.1" hidden="1" customHeight="1" x14ac:dyDescent="0.25">
      <c r="A223" s="100" t="s">
        <v>337</v>
      </c>
      <c r="B223" s="337"/>
      <c r="C223" s="413"/>
      <c r="D223" s="244"/>
      <c r="E223" s="244"/>
      <c r="F223" s="244"/>
      <c r="G223" s="244"/>
      <c r="H223" s="434"/>
      <c r="I223" s="245"/>
      <c r="J223" s="245"/>
      <c r="K223" s="337"/>
      <c r="L223" s="249"/>
      <c r="M223" s="250"/>
      <c r="N223" s="88" t="e">
        <f t="shared" si="11"/>
        <v>#DIV/0!</v>
      </c>
      <c r="O223" s="317">
        <f>FŐLAP!$E$8</f>
        <v>0</v>
      </c>
      <c r="P223" s="316">
        <f>FŐLAP!$C$10</f>
        <v>0</v>
      </c>
      <c r="Q223" s="316" t="s">
        <v>435</v>
      </c>
    </row>
    <row r="224" spans="1:17" ht="50.1" hidden="1" customHeight="1" x14ac:dyDescent="0.25">
      <c r="A224" s="101" t="s">
        <v>338</v>
      </c>
      <c r="B224" s="337"/>
      <c r="C224" s="413"/>
      <c r="D224" s="244"/>
      <c r="E224" s="244"/>
      <c r="F224" s="244"/>
      <c r="G224" s="244"/>
      <c r="H224" s="434"/>
      <c r="I224" s="245"/>
      <c r="J224" s="245"/>
      <c r="K224" s="337"/>
      <c r="L224" s="249"/>
      <c r="M224" s="250"/>
      <c r="N224" s="88" t="e">
        <f t="shared" si="11"/>
        <v>#DIV/0!</v>
      </c>
      <c r="O224" s="317">
        <f>FŐLAP!$E$8</f>
        <v>0</v>
      </c>
      <c r="P224" s="316">
        <f>FŐLAP!$C$10</f>
        <v>0</v>
      </c>
      <c r="Q224" s="316" t="s">
        <v>435</v>
      </c>
    </row>
    <row r="225" spans="1:17" ht="50.1" hidden="1" customHeight="1" x14ac:dyDescent="0.25">
      <c r="A225" s="100" t="s">
        <v>339</v>
      </c>
      <c r="B225" s="337"/>
      <c r="C225" s="413"/>
      <c r="D225" s="244"/>
      <c r="E225" s="244"/>
      <c r="F225" s="244"/>
      <c r="G225" s="244"/>
      <c r="H225" s="434"/>
      <c r="I225" s="245"/>
      <c r="J225" s="245"/>
      <c r="K225" s="337"/>
      <c r="L225" s="249"/>
      <c r="M225" s="250"/>
      <c r="N225" s="88" t="e">
        <f t="shared" si="11"/>
        <v>#DIV/0!</v>
      </c>
      <c r="O225" s="317">
        <f>FŐLAP!$E$8</f>
        <v>0</v>
      </c>
      <c r="P225" s="316">
        <f>FŐLAP!$C$10</f>
        <v>0</v>
      </c>
      <c r="Q225" s="316" t="s">
        <v>435</v>
      </c>
    </row>
    <row r="226" spans="1:17" ht="50.1" hidden="1" customHeight="1" x14ac:dyDescent="0.25">
      <c r="A226" s="100" t="s">
        <v>340</v>
      </c>
      <c r="B226" s="337"/>
      <c r="C226" s="413"/>
      <c r="D226" s="244"/>
      <c r="E226" s="244"/>
      <c r="F226" s="244"/>
      <c r="G226" s="244"/>
      <c r="H226" s="434"/>
      <c r="I226" s="245"/>
      <c r="J226" s="245"/>
      <c r="K226" s="337"/>
      <c r="L226" s="249"/>
      <c r="M226" s="250"/>
      <c r="N226" s="88" t="e">
        <f t="shared" si="11"/>
        <v>#DIV/0!</v>
      </c>
      <c r="O226" s="317">
        <f>FŐLAP!$E$8</f>
        <v>0</v>
      </c>
      <c r="P226" s="316">
        <f>FŐLAP!$C$10</f>
        <v>0</v>
      </c>
      <c r="Q226" s="316" t="s">
        <v>435</v>
      </c>
    </row>
    <row r="227" spans="1:17" ht="50.1" hidden="1" customHeight="1" x14ac:dyDescent="0.25">
      <c r="A227" s="101" t="s">
        <v>341</v>
      </c>
      <c r="B227" s="337"/>
      <c r="C227" s="413"/>
      <c r="D227" s="244"/>
      <c r="E227" s="244"/>
      <c r="F227" s="244"/>
      <c r="G227" s="244"/>
      <c r="H227" s="434"/>
      <c r="I227" s="245"/>
      <c r="J227" s="245"/>
      <c r="K227" s="337"/>
      <c r="L227" s="249"/>
      <c r="M227" s="250"/>
      <c r="N227" s="88" t="e">
        <f t="shared" si="11"/>
        <v>#DIV/0!</v>
      </c>
      <c r="O227" s="317">
        <f>FŐLAP!$E$8</f>
        <v>0</v>
      </c>
      <c r="P227" s="316">
        <f>FŐLAP!$C$10</f>
        <v>0</v>
      </c>
      <c r="Q227" s="316" t="s">
        <v>435</v>
      </c>
    </row>
    <row r="228" spans="1:17" ht="50.1" hidden="1" customHeight="1" collapsed="1" x14ac:dyDescent="0.25">
      <c r="A228" s="100" t="s">
        <v>342</v>
      </c>
      <c r="B228" s="337"/>
      <c r="C228" s="413"/>
      <c r="D228" s="244"/>
      <c r="E228" s="244"/>
      <c r="F228" s="244"/>
      <c r="G228" s="244"/>
      <c r="H228" s="434"/>
      <c r="I228" s="245"/>
      <c r="J228" s="245"/>
      <c r="K228" s="337"/>
      <c r="L228" s="249"/>
      <c r="M228" s="250"/>
      <c r="N228" s="88" t="e">
        <f t="shared" si="11"/>
        <v>#DIV/0!</v>
      </c>
      <c r="O228" s="317">
        <f>FŐLAP!$E$8</f>
        <v>0</v>
      </c>
      <c r="P228" s="316">
        <f>FŐLAP!$C$10</f>
        <v>0</v>
      </c>
      <c r="Q228" s="316" t="s">
        <v>435</v>
      </c>
    </row>
    <row r="229" spans="1:17" ht="50.1" hidden="1" customHeight="1" x14ac:dyDescent="0.25">
      <c r="A229" s="100" t="s">
        <v>343</v>
      </c>
      <c r="B229" s="337"/>
      <c r="C229" s="413"/>
      <c r="D229" s="244"/>
      <c r="E229" s="244"/>
      <c r="F229" s="244"/>
      <c r="G229" s="244"/>
      <c r="H229" s="434"/>
      <c r="I229" s="245"/>
      <c r="J229" s="245"/>
      <c r="K229" s="337"/>
      <c r="L229" s="249"/>
      <c r="M229" s="250"/>
      <c r="N229" s="88" t="e">
        <f t="shared" ref="N229:N249" si="12">IF(M229&lt;0,0,1-(M229/L229))</f>
        <v>#DIV/0!</v>
      </c>
      <c r="O229" s="317">
        <f>FŐLAP!$E$8</f>
        <v>0</v>
      </c>
      <c r="P229" s="316">
        <f>FŐLAP!$C$10</f>
        <v>0</v>
      </c>
      <c r="Q229" s="316" t="s">
        <v>435</v>
      </c>
    </row>
    <row r="230" spans="1:17" ht="50.1" hidden="1" customHeight="1" x14ac:dyDescent="0.25">
      <c r="A230" s="100" t="s">
        <v>344</v>
      </c>
      <c r="B230" s="337"/>
      <c r="C230" s="413"/>
      <c r="D230" s="244"/>
      <c r="E230" s="244"/>
      <c r="F230" s="244"/>
      <c r="G230" s="244"/>
      <c r="H230" s="434"/>
      <c r="I230" s="245"/>
      <c r="J230" s="245"/>
      <c r="K230" s="337"/>
      <c r="L230" s="249"/>
      <c r="M230" s="250"/>
      <c r="N230" s="88" t="e">
        <f t="shared" si="12"/>
        <v>#DIV/0!</v>
      </c>
      <c r="O230" s="317">
        <f>FŐLAP!$E$8</f>
        <v>0</v>
      </c>
      <c r="P230" s="316">
        <f>FŐLAP!$C$10</f>
        <v>0</v>
      </c>
      <c r="Q230" s="316" t="s">
        <v>435</v>
      </c>
    </row>
    <row r="231" spans="1:17" ht="50.1" hidden="1" customHeight="1" x14ac:dyDescent="0.25">
      <c r="A231" s="100" t="s">
        <v>345</v>
      </c>
      <c r="B231" s="337"/>
      <c r="C231" s="413"/>
      <c r="D231" s="244"/>
      <c r="E231" s="244"/>
      <c r="F231" s="244"/>
      <c r="G231" s="244"/>
      <c r="H231" s="434"/>
      <c r="I231" s="245"/>
      <c r="J231" s="245"/>
      <c r="K231" s="337"/>
      <c r="L231" s="249"/>
      <c r="M231" s="250"/>
      <c r="N231" s="88" t="e">
        <f t="shared" si="12"/>
        <v>#DIV/0!</v>
      </c>
      <c r="O231" s="317">
        <f>FŐLAP!$E$8</f>
        <v>0</v>
      </c>
      <c r="P231" s="316">
        <f>FŐLAP!$C$10</f>
        <v>0</v>
      </c>
      <c r="Q231" s="316" t="s">
        <v>435</v>
      </c>
    </row>
    <row r="232" spans="1:17" ht="50.1" hidden="1" customHeight="1" x14ac:dyDescent="0.25">
      <c r="A232" s="101" t="s">
        <v>346</v>
      </c>
      <c r="B232" s="337"/>
      <c r="C232" s="413"/>
      <c r="D232" s="244"/>
      <c r="E232" s="244"/>
      <c r="F232" s="244"/>
      <c r="G232" s="244"/>
      <c r="H232" s="434"/>
      <c r="I232" s="245"/>
      <c r="J232" s="245"/>
      <c r="K232" s="337"/>
      <c r="L232" s="249"/>
      <c r="M232" s="250"/>
      <c r="N232" s="88" t="e">
        <f t="shared" si="12"/>
        <v>#DIV/0!</v>
      </c>
      <c r="O232" s="317">
        <f>FŐLAP!$E$8</f>
        <v>0</v>
      </c>
      <c r="P232" s="316">
        <f>FŐLAP!$C$10</f>
        <v>0</v>
      </c>
      <c r="Q232" s="316" t="s">
        <v>435</v>
      </c>
    </row>
    <row r="233" spans="1:17" ht="50.1" hidden="1" customHeight="1" x14ac:dyDescent="0.25">
      <c r="A233" s="100" t="s">
        <v>347</v>
      </c>
      <c r="B233" s="337"/>
      <c r="C233" s="413"/>
      <c r="D233" s="244"/>
      <c r="E233" s="244"/>
      <c r="F233" s="244"/>
      <c r="G233" s="244"/>
      <c r="H233" s="434"/>
      <c r="I233" s="245"/>
      <c r="J233" s="245"/>
      <c r="K233" s="337"/>
      <c r="L233" s="249"/>
      <c r="M233" s="250"/>
      <c r="N233" s="88" t="e">
        <f t="shared" si="12"/>
        <v>#DIV/0!</v>
      </c>
      <c r="O233" s="317">
        <f>FŐLAP!$E$8</f>
        <v>0</v>
      </c>
      <c r="P233" s="316">
        <f>FŐLAP!$C$10</f>
        <v>0</v>
      </c>
      <c r="Q233" s="316" t="s">
        <v>435</v>
      </c>
    </row>
    <row r="234" spans="1:17" ht="50.1" hidden="1" customHeight="1" x14ac:dyDescent="0.25">
      <c r="A234" s="100" t="s">
        <v>348</v>
      </c>
      <c r="B234" s="337"/>
      <c r="C234" s="413"/>
      <c r="D234" s="244"/>
      <c r="E234" s="244"/>
      <c r="F234" s="244"/>
      <c r="G234" s="244"/>
      <c r="H234" s="434"/>
      <c r="I234" s="245"/>
      <c r="J234" s="245"/>
      <c r="K234" s="337"/>
      <c r="L234" s="249"/>
      <c r="M234" s="250"/>
      <c r="N234" s="88" t="e">
        <f t="shared" si="12"/>
        <v>#DIV/0!</v>
      </c>
      <c r="O234" s="317">
        <f>FŐLAP!$E$8</f>
        <v>0</v>
      </c>
      <c r="P234" s="316">
        <f>FŐLAP!$C$10</f>
        <v>0</v>
      </c>
      <c r="Q234" s="316" t="s">
        <v>435</v>
      </c>
    </row>
    <row r="235" spans="1:17" ht="50.1" hidden="1" customHeight="1" x14ac:dyDescent="0.25">
      <c r="A235" s="101" t="s">
        <v>349</v>
      </c>
      <c r="B235" s="337"/>
      <c r="C235" s="413"/>
      <c r="D235" s="244"/>
      <c r="E235" s="244"/>
      <c r="F235" s="244"/>
      <c r="G235" s="244"/>
      <c r="H235" s="434"/>
      <c r="I235" s="245"/>
      <c r="J235" s="245"/>
      <c r="K235" s="337"/>
      <c r="L235" s="249"/>
      <c r="M235" s="250"/>
      <c r="N235" s="88" t="e">
        <f t="shared" si="12"/>
        <v>#DIV/0!</v>
      </c>
      <c r="O235" s="317">
        <f>FŐLAP!$E$8</f>
        <v>0</v>
      </c>
      <c r="P235" s="316">
        <f>FŐLAP!$C$10</f>
        <v>0</v>
      </c>
      <c r="Q235" s="316" t="s">
        <v>435</v>
      </c>
    </row>
    <row r="236" spans="1:17" ht="50.1" hidden="1" customHeight="1" x14ac:dyDescent="0.25">
      <c r="A236" s="100" t="s">
        <v>350</v>
      </c>
      <c r="B236" s="337"/>
      <c r="C236" s="413"/>
      <c r="D236" s="244"/>
      <c r="E236" s="244"/>
      <c r="F236" s="244"/>
      <c r="G236" s="244"/>
      <c r="H236" s="434"/>
      <c r="I236" s="245"/>
      <c r="J236" s="245"/>
      <c r="K236" s="337"/>
      <c r="L236" s="249"/>
      <c r="M236" s="250"/>
      <c r="N236" s="88" t="e">
        <f t="shared" si="12"/>
        <v>#DIV/0!</v>
      </c>
      <c r="O236" s="317">
        <f>FŐLAP!$E$8</f>
        <v>0</v>
      </c>
      <c r="P236" s="316">
        <f>FŐLAP!$C$10</f>
        <v>0</v>
      </c>
      <c r="Q236" s="316" t="s">
        <v>435</v>
      </c>
    </row>
    <row r="237" spans="1:17" ht="50.1" hidden="1" customHeight="1" x14ac:dyDescent="0.25">
      <c r="A237" s="100" t="s">
        <v>351</v>
      </c>
      <c r="B237" s="337"/>
      <c r="C237" s="413"/>
      <c r="D237" s="244"/>
      <c r="E237" s="244"/>
      <c r="F237" s="244"/>
      <c r="G237" s="244"/>
      <c r="H237" s="434"/>
      <c r="I237" s="245"/>
      <c r="J237" s="245"/>
      <c r="K237" s="337"/>
      <c r="L237" s="249"/>
      <c r="M237" s="250"/>
      <c r="N237" s="88" t="e">
        <f t="shared" si="12"/>
        <v>#DIV/0!</v>
      </c>
      <c r="O237" s="317">
        <f>FŐLAP!$E$8</f>
        <v>0</v>
      </c>
      <c r="P237" s="316">
        <f>FŐLAP!$C$10</f>
        <v>0</v>
      </c>
      <c r="Q237" s="316" t="s">
        <v>435</v>
      </c>
    </row>
    <row r="238" spans="1:17" ht="50.1" hidden="1" customHeight="1" x14ac:dyDescent="0.25">
      <c r="A238" s="101" t="s">
        <v>352</v>
      </c>
      <c r="B238" s="337"/>
      <c r="C238" s="413"/>
      <c r="D238" s="244"/>
      <c r="E238" s="244"/>
      <c r="F238" s="244"/>
      <c r="G238" s="244"/>
      <c r="H238" s="434"/>
      <c r="I238" s="245"/>
      <c r="J238" s="245"/>
      <c r="K238" s="337"/>
      <c r="L238" s="249"/>
      <c r="M238" s="250"/>
      <c r="N238" s="88" t="e">
        <f t="shared" si="12"/>
        <v>#DIV/0!</v>
      </c>
      <c r="O238" s="317">
        <f>FŐLAP!$E$8</f>
        <v>0</v>
      </c>
      <c r="P238" s="316">
        <f>FŐLAP!$C$10</f>
        <v>0</v>
      </c>
      <c r="Q238" s="316" t="s">
        <v>435</v>
      </c>
    </row>
    <row r="239" spans="1:17" ht="50.1" hidden="1" customHeight="1" x14ac:dyDescent="0.25">
      <c r="A239" s="100" t="s">
        <v>353</v>
      </c>
      <c r="B239" s="337"/>
      <c r="C239" s="413"/>
      <c r="D239" s="244"/>
      <c r="E239" s="244"/>
      <c r="F239" s="244"/>
      <c r="G239" s="244"/>
      <c r="H239" s="434"/>
      <c r="I239" s="245"/>
      <c r="J239" s="245"/>
      <c r="K239" s="337"/>
      <c r="L239" s="249"/>
      <c r="M239" s="250"/>
      <c r="N239" s="88" t="e">
        <f t="shared" si="12"/>
        <v>#DIV/0!</v>
      </c>
      <c r="O239" s="317">
        <f>FŐLAP!$E$8</f>
        <v>0</v>
      </c>
      <c r="P239" s="316">
        <f>FŐLAP!$C$10</f>
        <v>0</v>
      </c>
      <c r="Q239" s="316" t="s">
        <v>435</v>
      </c>
    </row>
    <row r="240" spans="1:17" ht="50.1" hidden="1" customHeight="1" x14ac:dyDescent="0.25">
      <c r="A240" s="100" t="s">
        <v>354</v>
      </c>
      <c r="B240" s="337"/>
      <c r="C240" s="413"/>
      <c r="D240" s="244"/>
      <c r="E240" s="244"/>
      <c r="F240" s="244"/>
      <c r="G240" s="244"/>
      <c r="H240" s="434"/>
      <c r="I240" s="245"/>
      <c r="J240" s="245"/>
      <c r="K240" s="337"/>
      <c r="L240" s="249"/>
      <c r="M240" s="250"/>
      <c r="N240" s="88" t="e">
        <f t="shared" si="12"/>
        <v>#DIV/0!</v>
      </c>
      <c r="O240" s="317">
        <f>FŐLAP!$E$8</f>
        <v>0</v>
      </c>
      <c r="P240" s="316">
        <f>FŐLAP!$C$10</f>
        <v>0</v>
      </c>
      <c r="Q240" s="316" t="s">
        <v>435</v>
      </c>
    </row>
    <row r="241" spans="1:17" ht="50.1" hidden="1" customHeight="1" x14ac:dyDescent="0.25">
      <c r="A241" s="101" t="s">
        <v>355</v>
      </c>
      <c r="B241" s="337"/>
      <c r="C241" s="413"/>
      <c r="D241" s="244"/>
      <c r="E241" s="244"/>
      <c r="F241" s="244"/>
      <c r="G241" s="244"/>
      <c r="H241" s="434"/>
      <c r="I241" s="245"/>
      <c r="J241" s="245"/>
      <c r="K241" s="337"/>
      <c r="L241" s="249"/>
      <c r="M241" s="250"/>
      <c r="N241" s="88" t="e">
        <f t="shared" si="12"/>
        <v>#DIV/0!</v>
      </c>
      <c r="O241" s="317">
        <f>FŐLAP!$E$8</f>
        <v>0</v>
      </c>
      <c r="P241" s="316">
        <f>FŐLAP!$C$10</f>
        <v>0</v>
      </c>
      <c r="Q241" s="316" t="s">
        <v>435</v>
      </c>
    </row>
    <row r="242" spans="1:17" ht="50.1" hidden="1" customHeight="1" x14ac:dyDescent="0.25">
      <c r="A242" s="100" t="s">
        <v>356</v>
      </c>
      <c r="B242" s="337"/>
      <c r="C242" s="413"/>
      <c r="D242" s="244"/>
      <c r="E242" s="244"/>
      <c r="F242" s="244"/>
      <c r="G242" s="244"/>
      <c r="H242" s="434"/>
      <c r="I242" s="245"/>
      <c r="J242" s="245"/>
      <c r="K242" s="337"/>
      <c r="L242" s="249"/>
      <c r="M242" s="250"/>
      <c r="N242" s="88" t="e">
        <f t="shared" si="12"/>
        <v>#DIV/0!</v>
      </c>
      <c r="O242" s="317">
        <f>FŐLAP!$E$8</f>
        <v>0</v>
      </c>
      <c r="P242" s="316">
        <f>FŐLAP!$C$10</f>
        <v>0</v>
      </c>
      <c r="Q242" s="316" t="s">
        <v>435</v>
      </c>
    </row>
    <row r="243" spans="1:17" ht="50.1" hidden="1" customHeight="1" x14ac:dyDescent="0.25">
      <c r="A243" s="100" t="s">
        <v>357</v>
      </c>
      <c r="B243" s="337"/>
      <c r="C243" s="413"/>
      <c r="D243" s="244"/>
      <c r="E243" s="244"/>
      <c r="F243" s="244"/>
      <c r="G243" s="244"/>
      <c r="H243" s="434"/>
      <c r="I243" s="245"/>
      <c r="J243" s="245"/>
      <c r="K243" s="337"/>
      <c r="L243" s="249"/>
      <c r="M243" s="250"/>
      <c r="N243" s="88" t="e">
        <f t="shared" si="12"/>
        <v>#DIV/0!</v>
      </c>
      <c r="O243" s="317">
        <f>FŐLAP!$E$8</f>
        <v>0</v>
      </c>
      <c r="P243" s="316">
        <f>FŐLAP!$C$10</f>
        <v>0</v>
      </c>
      <c r="Q243" s="316" t="s">
        <v>435</v>
      </c>
    </row>
    <row r="244" spans="1:17" ht="50.1" hidden="1" customHeight="1" x14ac:dyDescent="0.25">
      <c r="A244" s="101" t="s">
        <v>358</v>
      </c>
      <c r="B244" s="337"/>
      <c r="C244" s="413"/>
      <c r="D244" s="244"/>
      <c r="E244" s="244"/>
      <c r="F244" s="244"/>
      <c r="G244" s="244"/>
      <c r="H244" s="434"/>
      <c r="I244" s="245"/>
      <c r="J244" s="245"/>
      <c r="K244" s="337"/>
      <c r="L244" s="249"/>
      <c r="M244" s="250"/>
      <c r="N244" s="88" t="e">
        <f t="shared" si="12"/>
        <v>#DIV/0!</v>
      </c>
      <c r="O244" s="317">
        <f>FŐLAP!$E$8</f>
        <v>0</v>
      </c>
      <c r="P244" s="316">
        <f>FŐLAP!$C$10</f>
        <v>0</v>
      </c>
      <c r="Q244" s="316" t="s">
        <v>435</v>
      </c>
    </row>
    <row r="245" spans="1:17" ht="50.1" hidden="1" customHeight="1" x14ac:dyDescent="0.25">
      <c r="A245" s="100" t="s">
        <v>359</v>
      </c>
      <c r="B245" s="337"/>
      <c r="C245" s="413"/>
      <c r="D245" s="244"/>
      <c r="E245" s="244"/>
      <c r="F245" s="244"/>
      <c r="G245" s="244"/>
      <c r="H245" s="434"/>
      <c r="I245" s="245"/>
      <c r="J245" s="245"/>
      <c r="K245" s="337"/>
      <c r="L245" s="249"/>
      <c r="M245" s="250"/>
      <c r="N245" s="88" t="e">
        <f t="shared" si="12"/>
        <v>#DIV/0!</v>
      </c>
      <c r="O245" s="317">
        <f>FŐLAP!$E$8</f>
        <v>0</v>
      </c>
      <c r="P245" s="316">
        <f>FŐLAP!$C$10</f>
        <v>0</v>
      </c>
      <c r="Q245" s="316" t="s">
        <v>435</v>
      </c>
    </row>
    <row r="246" spans="1:17" ht="50.1" hidden="1" customHeight="1" x14ac:dyDescent="0.25">
      <c r="A246" s="100" t="s">
        <v>360</v>
      </c>
      <c r="B246" s="337"/>
      <c r="C246" s="413"/>
      <c r="D246" s="244"/>
      <c r="E246" s="244"/>
      <c r="F246" s="244"/>
      <c r="G246" s="244"/>
      <c r="H246" s="434"/>
      <c r="I246" s="245"/>
      <c r="J246" s="245"/>
      <c r="K246" s="337"/>
      <c r="L246" s="249"/>
      <c r="M246" s="250"/>
      <c r="N246" s="88" t="e">
        <f t="shared" si="12"/>
        <v>#DIV/0!</v>
      </c>
      <c r="O246" s="317">
        <f>FŐLAP!$E$8</f>
        <v>0</v>
      </c>
      <c r="P246" s="316">
        <f>FŐLAP!$C$10</f>
        <v>0</v>
      </c>
      <c r="Q246" s="316" t="s">
        <v>435</v>
      </c>
    </row>
    <row r="247" spans="1:17" ht="50.1" hidden="1" customHeight="1" x14ac:dyDescent="0.25">
      <c r="A247" s="100" t="s">
        <v>361</v>
      </c>
      <c r="B247" s="337"/>
      <c r="C247" s="413"/>
      <c r="D247" s="244"/>
      <c r="E247" s="244"/>
      <c r="F247" s="244"/>
      <c r="G247" s="244"/>
      <c r="H247" s="434"/>
      <c r="I247" s="245"/>
      <c r="J247" s="245"/>
      <c r="K247" s="337"/>
      <c r="L247" s="249"/>
      <c r="M247" s="250"/>
      <c r="N247" s="88" t="e">
        <f t="shared" si="12"/>
        <v>#DIV/0!</v>
      </c>
      <c r="O247" s="317">
        <f>FŐLAP!$E$8</f>
        <v>0</v>
      </c>
      <c r="P247" s="316">
        <f>FŐLAP!$C$10</f>
        <v>0</v>
      </c>
      <c r="Q247" s="316" t="s">
        <v>435</v>
      </c>
    </row>
    <row r="248" spans="1:17" ht="50.1" hidden="1" customHeight="1" x14ac:dyDescent="0.25">
      <c r="A248" s="100" t="s">
        <v>362</v>
      </c>
      <c r="B248" s="337"/>
      <c r="C248" s="413"/>
      <c r="D248" s="244"/>
      <c r="E248" s="244"/>
      <c r="F248" s="244"/>
      <c r="G248" s="244"/>
      <c r="H248" s="434"/>
      <c r="I248" s="245"/>
      <c r="J248" s="245"/>
      <c r="K248" s="337"/>
      <c r="L248" s="249"/>
      <c r="M248" s="250"/>
      <c r="N248" s="88" t="e">
        <f t="shared" si="12"/>
        <v>#DIV/0!</v>
      </c>
      <c r="O248" s="317">
        <f>FŐLAP!$E$8</f>
        <v>0</v>
      </c>
      <c r="P248" s="316">
        <f>FŐLAP!$C$10</f>
        <v>0</v>
      </c>
      <c r="Q248" s="316" t="s">
        <v>435</v>
      </c>
    </row>
    <row r="249" spans="1:17" ht="50.1" hidden="1" customHeight="1" collapsed="1" x14ac:dyDescent="0.25">
      <c r="A249" s="101" t="s">
        <v>363</v>
      </c>
      <c r="B249" s="337"/>
      <c r="C249" s="413"/>
      <c r="D249" s="244"/>
      <c r="E249" s="244"/>
      <c r="F249" s="244"/>
      <c r="G249" s="244"/>
      <c r="H249" s="434"/>
      <c r="I249" s="245"/>
      <c r="J249" s="245"/>
      <c r="K249" s="337"/>
      <c r="L249" s="249"/>
      <c r="M249" s="250"/>
      <c r="N249" s="88" t="e">
        <f t="shared" si="12"/>
        <v>#DIV/0!</v>
      </c>
      <c r="O249" s="317">
        <f>FŐLAP!$E$8</f>
        <v>0</v>
      </c>
      <c r="P249" s="316">
        <f>FŐLAP!$C$10</f>
        <v>0</v>
      </c>
      <c r="Q249" s="316" t="s">
        <v>435</v>
      </c>
    </row>
    <row r="250" spans="1:17" ht="50.1" hidden="1" customHeight="1" x14ac:dyDescent="0.25">
      <c r="A250" s="100" t="s">
        <v>364</v>
      </c>
      <c r="B250" s="337"/>
      <c r="C250" s="413"/>
      <c r="D250" s="244"/>
      <c r="E250" s="244"/>
      <c r="F250" s="244"/>
      <c r="G250" s="244"/>
      <c r="H250" s="434"/>
      <c r="I250" s="245"/>
      <c r="J250" s="245"/>
      <c r="K250" s="337"/>
      <c r="L250" s="249"/>
      <c r="M250" s="250"/>
      <c r="N250" s="98" t="e">
        <f t="shared" ref="N250:N270" si="13">IF(M250&lt;0,0,1-(M250/L250))</f>
        <v>#DIV/0!</v>
      </c>
      <c r="O250" s="317">
        <f>FŐLAP!$E$8</f>
        <v>0</v>
      </c>
      <c r="P250" s="316">
        <f>FŐLAP!$C$10</f>
        <v>0</v>
      </c>
      <c r="Q250" s="316" t="s">
        <v>435</v>
      </c>
    </row>
    <row r="251" spans="1:17" ht="50.1" hidden="1" customHeight="1" x14ac:dyDescent="0.25">
      <c r="A251" s="100" t="s">
        <v>365</v>
      </c>
      <c r="B251" s="337"/>
      <c r="C251" s="413"/>
      <c r="D251" s="244"/>
      <c r="E251" s="244"/>
      <c r="F251" s="244"/>
      <c r="G251" s="244"/>
      <c r="H251" s="434"/>
      <c r="I251" s="245"/>
      <c r="J251" s="245"/>
      <c r="K251" s="337"/>
      <c r="L251" s="249"/>
      <c r="M251" s="250"/>
      <c r="N251" s="98" t="e">
        <f t="shared" si="13"/>
        <v>#DIV/0!</v>
      </c>
      <c r="O251" s="317">
        <f>FŐLAP!$E$8</f>
        <v>0</v>
      </c>
      <c r="P251" s="316">
        <f>FŐLAP!$C$10</f>
        <v>0</v>
      </c>
      <c r="Q251" s="316" t="s">
        <v>435</v>
      </c>
    </row>
    <row r="252" spans="1:17" ht="50.1" hidden="1" customHeight="1" x14ac:dyDescent="0.25">
      <c r="A252" s="101" t="s">
        <v>366</v>
      </c>
      <c r="B252" s="337"/>
      <c r="C252" s="413"/>
      <c r="D252" s="244"/>
      <c r="E252" s="244"/>
      <c r="F252" s="244"/>
      <c r="G252" s="244"/>
      <c r="H252" s="434"/>
      <c r="I252" s="245"/>
      <c r="J252" s="245"/>
      <c r="K252" s="337"/>
      <c r="L252" s="249"/>
      <c r="M252" s="250"/>
      <c r="N252" s="98" t="e">
        <f t="shared" si="13"/>
        <v>#DIV/0!</v>
      </c>
      <c r="O252" s="317">
        <f>FŐLAP!$E$8</f>
        <v>0</v>
      </c>
      <c r="P252" s="316">
        <f>FŐLAP!$C$10</f>
        <v>0</v>
      </c>
      <c r="Q252" s="316" t="s">
        <v>435</v>
      </c>
    </row>
    <row r="253" spans="1:17" ht="50.1" hidden="1" customHeight="1" x14ac:dyDescent="0.25">
      <c r="A253" s="100" t="s">
        <v>367</v>
      </c>
      <c r="B253" s="337"/>
      <c r="C253" s="413"/>
      <c r="D253" s="244"/>
      <c r="E253" s="244"/>
      <c r="F253" s="244"/>
      <c r="G253" s="244"/>
      <c r="H253" s="434"/>
      <c r="I253" s="245"/>
      <c r="J253" s="245"/>
      <c r="K253" s="337"/>
      <c r="L253" s="249"/>
      <c r="M253" s="250"/>
      <c r="N253" s="98" t="e">
        <f t="shared" si="13"/>
        <v>#DIV/0!</v>
      </c>
      <c r="O253" s="317">
        <f>FŐLAP!$E$8</f>
        <v>0</v>
      </c>
      <c r="P253" s="316">
        <f>FŐLAP!$C$10</f>
        <v>0</v>
      </c>
      <c r="Q253" s="316" t="s">
        <v>435</v>
      </c>
    </row>
    <row r="254" spans="1:17" ht="50.1" hidden="1" customHeight="1" x14ac:dyDescent="0.25">
      <c r="A254" s="100" t="s">
        <v>368</v>
      </c>
      <c r="B254" s="337"/>
      <c r="C254" s="413"/>
      <c r="D254" s="244"/>
      <c r="E254" s="244"/>
      <c r="F254" s="244"/>
      <c r="G254" s="244"/>
      <c r="H254" s="434"/>
      <c r="I254" s="245"/>
      <c r="J254" s="245"/>
      <c r="K254" s="337"/>
      <c r="L254" s="249"/>
      <c r="M254" s="250"/>
      <c r="N254" s="98" t="e">
        <f t="shared" si="13"/>
        <v>#DIV/0!</v>
      </c>
      <c r="O254" s="317">
        <f>FŐLAP!$E$8</f>
        <v>0</v>
      </c>
      <c r="P254" s="316">
        <f>FŐLAP!$C$10</f>
        <v>0</v>
      </c>
      <c r="Q254" s="316" t="s">
        <v>435</v>
      </c>
    </row>
    <row r="255" spans="1:17" ht="50.1" hidden="1" customHeight="1" x14ac:dyDescent="0.25">
      <c r="A255" s="101" t="s">
        <v>369</v>
      </c>
      <c r="B255" s="337"/>
      <c r="C255" s="413"/>
      <c r="D255" s="244"/>
      <c r="E255" s="244"/>
      <c r="F255" s="244"/>
      <c r="G255" s="244"/>
      <c r="H255" s="434"/>
      <c r="I255" s="245"/>
      <c r="J255" s="245"/>
      <c r="K255" s="337"/>
      <c r="L255" s="249"/>
      <c r="M255" s="250"/>
      <c r="N255" s="98" t="e">
        <f t="shared" si="13"/>
        <v>#DIV/0!</v>
      </c>
      <c r="O255" s="317">
        <f>FŐLAP!$E$8</f>
        <v>0</v>
      </c>
      <c r="P255" s="316">
        <f>FŐLAP!$C$10</f>
        <v>0</v>
      </c>
      <c r="Q255" s="316" t="s">
        <v>435</v>
      </c>
    </row>
    <row r="256" spans="1:17" ht="50.1" hidden="1" customHeight="1" x14ac:dyDescent="0.25">
      <c r="A256" s="100" t="s">
        <v>370</v>
      </c>
      <c r="B256" s="337"/>
      <c r="C256" s="413"/>
      <c r="D256" s="244"/>
      <c r="E256" s="244"/>
      <c r="F256" s="244"/>
      <c r="G256" s="244"/>
      <c r="H256" s="434"/>
      <c r="I256" s="245"/>
      <c r="J256" s="245"/>
      <c r="K256" s="337"/>
      <c r="L256" s="249"/>
      <c r="M256" s="250"/>
      <c r="N256" s="98" t="e">
        <f t="shared" si="13"/>
        <v>#DIV/0!</v>
      </c>
      <c r="O256" s="317">
        <f>FŐLAP!$E$8</f>
        <v>0</v>
      </c>
      <c r="P256" s="316">
        <f>FŐLAP!$C$10</f>
        <v>0</v>
      </c>
      <c r="Q256" s="316" t="s">
        <v>435</v>
      </c>
    </row>
    <row r="257" spans="1:17" ht="50.1" hidden="1" customHeight="1" x14ac:dyDescent="0.25">
      <c r="A257" s="100" t="s">
        <v>371</v>
      </c>
      <c r="B257" s="337"/>
      <c r="C257" s="413"/>
      <c r="D257" s="244"/>
      <c r="E257" s="244"/>
      <c r="F257" s="244"/>
      <c r="G257" s="244"/>
      <c r="H257" s="434"/>
      <c r="I257" s="245"/>
      <c r="J257" s="245"/>
      <c r="K257" s="337"/>
      <c r="L257" s="249"/>
      <c r="M257" s="250"/>
      <c r="N257" s="98" t="e">
        <f t="shared" si="13"/>
        <v>#DIV/0!</v>
      </c>
      <c r="O257" s="317">
        <f>FŐLAP!$E$8</f>
        <v>0</v>
      </c>
      <c r="P257" s="316">
        <f>FŐLAP!$C$10</f>
        <v>0</v>
      </c>
      <c r="Q257" s="316" t="s">
        <v>435</v>
      </c>
    </row>
    <row r="258" spans="1:17" ht="50.1" hidden="1" customHeight="1" x14ac:dyDescent="0.25">
      <c r="A258" s="101" t="s">
        <v>372</v>
      </c>
      <c r="B258" s="337"/>
      <c r="C258" s="413"/>
      <c r="D258" s="244"/>
      <c r="E258" s="244"/>
      <c r="F258" s="244"/>
      <c r="G258" s="244"/>
      <c r="H258" s="434"/>
      <c r="I258" s="245"/>
      <c r="J258" s="245"/>
      <c r="K258" s="337"/>
      <c r="L258" s="249"/>
      <c r="M258" s="250"/>
      <c r="N258" s="98" t="e">
        <f t="shared" si="13"/>
        <v>#DIV/0!</v>
      </c>
      <c r="O258" s="317">
        <f>FŐLAP!$E$8</f>
        <v>0</v>
      </c>
      <c r="P258" s="316">
        <f>FŐLAP!$C$10</f>
        <v>0</v>
      </c>
      <c r="Q258" s="316" t="s">
        <v>435</v>
      </c>
    </row>
    <row r="259" spans="1:17" ht="50.1" hidden="1" customHeight="1" x14ac:dyDescent="0.25">
      <c r="A259" s="100" t="s">
        <v>373</v>
      </c>
      <c r="B259" s="337"/>
      <c r="C259" s="413"/>
      <c r="D259" s="244"/>
      <c r="E259" s="244"/>
      <c r="F259" s="244"/>
      <c r="G259" s="244"/>
      <c r="H259" s="434"/>
      <c r="I259" s="245"/>
      <c r="J259" s="245"/>
      <c r="K259" s="337"/>
      <c r="L259" s="249"/>
      <c r="M259" s="250"/>
      <c r="N259" s="98" t="e">
        <f t="shared" si="13"/>
        <v>#DIV/0!</v>
      </c>
      <c r="O259" s="317">
        <f>FŐLAP!$E$8</f>
        <v>0</v>
      </c>
      <c r="P259" s="316">
        <f>FŐLAP!$C$10</f>
        <v>0</v>
      </c>
      <c r="Q259" s="316" t="s">
        <v>435</v>
      </c>
    </row>
    <row r="260" spans="1:17" ht="50.1" hidden="1" customHeight="1" x14ac:dyDescent="0.25">
      <c r="A260" s="100" t="s">
        <v>374</v>
      </c>
      <c r="B260" s="337"/>
      <c r="C260" s="413"/>
      <c r="D260" s="244"/>
      <c r="E260" s="244"/>
      <c r="F260" s="244"/>
      <c r="G260" s="244"/>
      <c r="H260" s="434"/>
      <c r="I260" s="245"/>
      <c r="J260" s="245"/>
      <c r="K260" s="337"/>
      <c r="L260" s="249"/>
      <c r="M260" s="250"/>
      <c r="N260" s="98" t="e">
        <f t="shared" si="13"/>
        <v>#DIV/0!</v>
      </c>
      <c r="O260" s="317">
        <f>FŐLAP!$E$8</f>
        <v>0</v>
      </c>
      <c r="P260" s="316">
        <f>FŐLAP!$C$10</f>
        <v>0</v>
      </c>
      <c r="Q260" s="316" t="s">
        <v>435</v>
      </c>
    </row>
    <row r="261" spans="1:17" ht="50.1" hidden="1" customHeight="1" x14ac:dyDescent="0.25">
      <c r="A261" s="101" t="s">
        <v>375</v>
      </c>
      <c r="B261" s="337"/>
      <c r="C261" s="413"/>
      <c r="D261" s="244"/>
      <c r="E261" s="244"/>
      <c r="F261" s="244"/>
      <c r="G261" s="244"/>
      <c r="H261" s="434"/>
      <c r="I261" s="245"/>
      <c r="J261" s="245"/>
      <c r="K261" s="337"/>
      <c r="L261" s="249"/>
      <c r="M261" s="250"/>
      <c r="N261" s="98" t="e">
        <f t="shared" si="13"/>
        <v>#DIV/0!</v>
      </c>
      <c r="O261" s="317">
        <f>FŐLAP!$E$8</f>
        <v>0</v>
      </c>
      <c r="P261" s="316">
        <f>FŐLAP!$C$10</f>
        <v>0</v>
      </c>
      <c r="Q261" s="316" t="s">
        <v>435</v>
      </c>
    </row>
    <row r="262" spans="1:17" ht="50.1" hidden="1" customHeight="1" x14ac:dyDescent="0.25">
      <c r="A262" s="100" t="s">
        <v>376</v>
      </c>
      <c r="B262" s="337"/>
      <c r="C262" s="413"/>
      <c r="D262" s="244"/>
      <c r="E262" s="244"/>
      <c r="F262" s="244"/>
      <c r="G262" s="244"/>
      <c r="H262" s="434"/>
      <c r="I262" s="245"/>
      <c r="J262" s="245"/>
      <c r="K262" s="337"/>
      <c r="L262" s="249"/>
      <c r="M262" s="250"/>
      <c r="N262" s="98" t="e">
        <f t="shared" si="13"/>
        <v>#DIV/0!</v>
      </c>
      <c r="O262" s="317">
        <f>FŐLAP!$E$8</f>
        <v>0</v>
      </c>
      <c r="P262" s="316">
        <f>FŐLAP!$C$10</f>
        <v>0</v>
      </c>
      <c r="Q262" s="316" t="s">
        <v>435</v>
      </c>
    </row>
    <row r="263" spans="1:17" ht="50.1" hidden="1" customHeight="1" x14ac:dyDescent="0.25">
      <c r="A263" s="100" t="s">
        <v>377</v>
      </c>
      <c r="B263" s="337"/>
      <c r="C263" s="413"/>
      <c r="D263" s="244"/>
      <c r="E263" s="244"/>
      <c r="F263" s="244"/>
      <c r="G263" s="244"/>
      <c r="H263" s="434"/>
      <c r="I263" s="245"/>
      <c r="J263" s="245"/>
      <c r="K263" s="337"/>
      <c r="L263" s="249"/>
      <c r="M263" s="250"/>
      <c r="N263" s="98" t="e">
        <f t="shared" si="13"/>
        <v>#DIV/0!</v>
      </c>
      <c r="O263" s="317">
        <f>FŐLAP!$E$8</f>
        <v>0</v>
      </c>
      <c r="P263" s="316">
        <f>FŐLAP!$C$10</f>
        <v>0</v>
      </c>
      <c r="Q263" s="316" t="s">
        <v>435</v>
      </c>
    </row>
    <row r="264" spans="1:17" ht="50.1" hidden="1" customHeight="1" x14ac:dyDescent="0.25">
      <c r="A264" s="100" t="s">
        <v>378</v>
      </c>
      <c r="B264" s="337"/>
      <c r="C264" s="413"/>
      <c r="D264" s="244"/>
      <c r="E264" s="244"/>
      <c r="F264" s="244"/>
      <c r="G264" s="244"/>
      <c r="H264" s="434"/>
      <c r="I264" s="245"/>
      <c r="J264" s="245"/>
      <c r="K264" s="337"/>
      <c r="L264" s="249"/>
      <c r="M264" s="250"/>
      <c r="N264" s="98" t="e">
        <f t="shared" si="13"/>
        <v>#DIV/0!</v>
      </c>
      <c r="O264" s="317">
        <f>FŐLAP!$E$8</f>
        <v>0</v>
      </c>
      <c r="P264" s="316">
        <f>FŐLAP!$C$10</f>
        <v>0</v>
      </c>
      <c r="Q264" s="316" t="s">
        <v>435</v>
      </c>
    </row>
    <row r="265" spans="1:17" ht="50.1" hidden="1" customHeight="1" x14ac:dyDescent="0.25">
      <c r="A265" s="100" t="s">
        <v>379</v>
      </c>
      <c r="B265" s="337"/>
      <c r="C265" s="413"/>
      <c r="D265" s="244"/>
      <c r="E265" s="244"/>
      <c r="F265" s="244"/>
      <c r="G265" s="244"/>
      <c r="H265" s="434"/>
      <c r="I265" s="245"/>
      <c r="J265" s="245"/>
      <c r="K265" s="337"/>
      <c r="L265" s="249"/>
      <c r="M265" s="250"/>
      <c r="N265" s="98" t="e">
        <f t="shared" si="13"/>
        <v>#DIV/0!</v>
      </c>
      <c r="O265" s="317">
        <f>FŐLAP!$E$8</f>
        <v>0</v>
      </c>
      <c r="P265" s="316">
        <f>FŐLAP!$C$10</f>
        <v>0</v>
      </c>
      <c r="Q265" s="316" t="s">
        <v>435</v>
      </c>
    </row>
    <row r="266" spans="1:17" ht="50.1" hidden="1" customHeight="1" x14ac:dyDescent="0.25">
      <c r="A266" s="101" t="s">
        <v>380</v>
      </c>
      <c r="B266" s="337"/>
      <c r="C266" s="413"/>
      <c r="D266" s="244"/>
      <c r="E266" s="244"/>
      <c r="F266" s="244"/>
      <c r="G266" s="244"/>
      <c r="H266" s="434"/>
      <c r="I266" s="245"/>
      <c r="J266" s="245"/>
      <c r="K266" s="337"/>
      <c r="L266" s="249"/>
      <c r="M266" s="250"/>
      <c r="N266" s="98" t="e">
        <f t="shared" si="13"/>
        <v>#DIV/0!</v>
      </c>
      <c r="O266" s="317">
        <f>FŐLAP!$E$8</f>
        <v>0</v>
      </c>
      <c r="P266" s="316">
        <f>FŐLAP!$C$10</f>
        <v>0</v>
      </c>
      <c r="Q266" s="316" t="s">
        <v>435</v>
      </c>
    </row>
    <row r="267" spans="1:17" ht="50.1" hidden="1" customHeight="1" x14ac:dyDescent="0.25">
      <c r="A267" s="100" t="s">
        <v>381</v>
      </c>
      <c r="B267" s="337"/>
      <c r="C267" s="413"/>
      <c r="D267" s="244"/>
      <c r="E267" s="244"/>
      <c r="F267" s="244"/>
      <c r="G267" s="244"/>
      <c r="H267" s="434"/>
      <c r="I267" s="245"/>
      <c r="J267" s="245"/>
      <c r="K267" s="337"/>
      <c r="L267" s="249"/>
      <c r="M267" s="250"/>
      <c r="N267" s="98" t="e">
        <f t="shared" si="13"/>
        <v>#DIV/0!</v>
      </c>
      <c r="O267" s="317">
        <f>FŐLAP!$E$8</f>
        <v>0</v>
      </c>
      <c r="P267" s="316">
        <f>FŐLAP!$C$10</f>
        <v>0</v>
      </c>
      <c r="Q267" s="316" t="s">
        <v>435</v>
      </c>
    </row>
    <row r="268" spans="1:17" ht="50.1" hidden="1" customHeight="1" x14ac:dyDescent="0.25">
      <c r="A268" s="100" t="s">
        <v>382</v>
      </c>
      <c r="B268" s="337"/>
      <c r="C268" s="413"/>
      <c r="D268" s="244"/>
      <c r="E268" s="244"/>
      <c r="F268" s="244"/>
      <c r="G268" s="244"/>
      <c r="H268" s="434"/>
      <c r="I268" s="245"/>
      <c r="J268" s="245"/>
      <c r="K268" s="337"/>
      <c r="L268" s="249"/>
      <c r="M268" s="250"/>
      <c r="N268" s="98" t="e">
        <f t="shared" si="13"/>
        <v>#DIV/0!</v>
      </c>
      <c r="O268" s="317">
        <f>FŐLAP!$E$8</f>
        <v>0</v>
      </c>
      <c r="P268" s="316">
        <f>FŐLAP!$C$10</f>
        <v>0</v>
      </c>
      <c r="Q268" s="316" t="s">
        <v>435</v>
      </c>
    </row>
    <row r="269" spans="1:17" ht="50.1" hidden="1" customHeight="1" x14ac:dyDescent="0.25">
      <c r="A269" s="101" t="s">
        <v>383</v>
      </c>
      <c r="B269" s="337"/>
      <c r="C269" s="413"/>
      <c r="D269" s="244"/>
      <c r="E269" s="244"/>
      <c r="F269" s="244"/>
      <c r="G269" s="244"/>
      <c r="H269" s="434"/>
      <c r="I269" s="245"/>
      <c r="J269" s="245"/>
      <c r="K269" s="337"/>
      <c r="L269" s="249"/>
      <c r="M269" s="250"/>
      <c r="N269" s="98" t="e">
        <f t="shared" si="13"/>
        <v>#DIV/0!</v>
      </c>
      <c r="O269" s="317">
        <f>FŐLAP!$E$8</f>
        <v>0</v>
      </c>
      <c r="P269" s="316">
        <f>FŐLAP!$C$10</f>
        <v>0</v>
      </c>
      <c r="Q269" s="316" t="s">
        <v>435</v>
      </c>
    </row>
    <row r="270" spans="1:17" ht="49.5" hidden="1" customHeight="1" collapsed="1" x14ac:dyDescent="0.25">
      <c r="A270" s="100" t="s">
        <v>384</v>
      </c>
      <c r="B270" s="337"/>
      <c r="C270" s="413"/>
      <c r="D270" s="244"/>
      <c r="E270" s="244"/>
      <c r="F270" s="244"/>
      <c r="G270" s="244"/>
      <c r="H270" s="434"/>
      <c r="I270" s="245"/>
      <c r="J270" s="245"/>
      <c r="K270" s="337"/>
      <c r="L270" s="249"/>
      <c r="M270" s="250"/>
      <c r="N270" s="98" t="e">
        <f t="shared" si="13"/>
        <v>#DIV/0!</v>
      </c>
      <c r="O270" s="317">
        <f>FŐLAP!$E$8</f>
        <v>0</v>
      </c>
      <c r="P270" s="316">
        <f>FŐLAP!$C$10</f>
        <v>0</v>
      </c>
      <c r="Q270" s="316" t="s">
        <v>435</v>
      </c>
    </row>
    <row r="271" spans="1:17" ht="50.1" hidden="1" customHeight="1" x14ac:dyDescent="0.25">
      <c r="A271" s="100" t="s">
        <v>385</v>
      </c>
      <c r="B271" s="337"/>
      <c r="C271" s="413"/>
      <c r="D271" s="244"/>
      <c r="E271" s="244"/>
      <c r="F271" s="244"/>
      <c r="G271" s="244"/>
      <c r="H271" s="434"/>
      <c r="I271" s="245"/>
      <c r="J271" s="245"/>
      <c r="K271" s="337"/>
      <c r="L271" s="249"/>
      <c r="M271" s="250"/>
      <c r="N271" s="98" t="e">
        <f t="shared" ref="N271:N302" si="14">IF(M271&lt;0,0,1-(M271/L271))</f>
        <v>#DIV/0!</v>
      </c>
      <c r="O271" s="317">
        <f>FŐLAP!$E$8</f>
        <v>0</v>
      </c>
      <c r="P271" s="316">
        <f>FŐLAP!$C$10</f>
        <v>0</v>
      </c>
      <c r="Q271" s="316" t="s">
        <v>435</v>
      </c>
    </row>
    <row r="272" spans="1:17" ht="50.1" hidden="1" customHeight="1" x14ac:dyDescent="0.25">
      <c r="A272" s="101" t="s">
        <v>386</v>
      </c>
      <c r="B272" s="337"/>
      <c r="C272" s="413"/>
      <c r="D272" s="244"/>
      <c r="E272" s="244"/>
      <c r="F272" s="244"/>
      <c r="G272" s="244"/>
      <c r="H272" s="434"/>
      <c r="I272" s="245"/>
      <c r="J272" s="245"/>
      <c r="K272" s="337"/>
      <c r="L272" s="249"/>
      <c r="M272" s="250"/>
      <c r="N272" s="98" t="e">
        <f t="shared" si="14"/>
        <v>#DIV/0!</v>
      </c>
      <c r="O272" s="317">
        <f>FŐLAP!$E$8</f>
        <v>0</v>
      </c>
      <c r="P272" s="316">
        <f>FŐLAP!$C$10</f>
        <v>0</v>
      </c>
      <c r="Q272" s="316" t="s">
        <v>435</v>
      </c>
    </row>
    <row r="273" spans="1:17" ht="50.1" hidden="1" customHeight="1" x14ac:dyDescent="0.25">
      <c r="A273" s="100" t="s">
        <v>387</v>
      </c>
      <c r="B273" s="337"/>
      <c r="C273" s="413"/>
      <c r="D273" s="244"/>
      <c r="E273" s="244"/>
      <c r="F273" s="244"/>
      <c r="G273" s="244"/>
      <c r="H273" s="434"/>
      <c r="I273" s="245"/>
      <c r="J273" s="245"/>
      <c r="K273" s="337"/>
      <c r="L273" s="249"/>
      <c r="M273" s="250"/>
      <c r="N273" s="98" t="e">
        <f t="shared" si="14"/>
        <v>#DIV/0!</v>
      </c>
      <c r="O273" s="317">
        <f>FŐLAP!$E$8</f>
        <v>0</v>
      </c>
      <c r="P273" s="316">
        <f>FŐLAP!$C$10</f>
        <v>0</v>
      </c>
      <c r="Q273" s="316" t="s">
        <v>435</v>
      </c>
    </row>
    <row r="274" spans="1:17" ht="50.1" hidden="1" customHeight="1" x14ac:dyDescent="0.25">
      <c r="A274" s="100" t="s">
        <v>388</v>
      </c>
      <c r="B274" s="337"/>
      <c r="C274" s="413"/>
      <c r="D274" s="244"/>
      <c r="E274" s="244"/>
      <c r="F274" s="244"/>
      <c r="G274" s="244"/>
      <c r="H274" s="434"/>
      <c r="I274" s="245"/>
      <c r="J274" s="245"/>
      <c r="K274" s="337"/>
      <c r="L274" s="249"/>
      <c r="M274" s="250"/>
      <c r="N274" s="98" t="e">
        <f t="shared" si="14"/>
        <v>#DIV/0!</v>
      </c>
      <c r="O274" s="317">
        <f>FŐLAP!$E$8</f>
        <v>0</v>
      </c>
      <c r="P274" s="316">
        <f>FŐLAP!$C$10</f>
        <v>0</v>
      </c>
      <c r="Q274" s="316" t="s">
        <v>435</v>
      </c>
    </row>
    <row r="275" spans="1:17" ht="50.1" hidden="1" customHeight="1" x14ac:dyDescent="0.25">
      <c r="A275" s="101" t="s">
        <v>389</v>
      </c>
      <c r="B275" s="337"/>
      <c r="C275" s="413"/>
      <c r="D275" s="244"/>
      <c r="E275" s="244"/>
      <c r="F275" s="244"/>
      <c r="G275" s="244"/>
      <c r="H275" s="434"/>
      <c r="I275" s="245"/>
      <c r="J275" s="245"/>
      <c r="K275" s="337"/>
      <c r="L275" s="249"/>
      <c r="M275" s="250"/>
      <c r="N275" s="98" t="e">
        <f t="shared" si="14"/>
        <v>#DIV/0!</v>
      </c>
      <c r="O275" s="317">
        <f>FŐLAP!$E$8</f>
        <v>0</v>
      </c>
      <c r="P275" s="316">
        <f>FŐLAP!$C$10</f>
        <v>0</v>
      </c>
      <c r="Q275" s="316" t="s">
        <v>435</v>
      </c>
    </row>
    <row r="276" spans="1:17" ht="50.1" hidden="1" customHeight="1" x14ac:dyDescent="0.25">
      <c r="A276" s="100" t="s">
        <v>390</v>
      </c>
      <c r="B276" s="337"/>
      <c r="C276" s="413"/>
      <c r="D276" s="244"/>
      <c r="E276" s="244"/>
      <c r="F276" s="244"/>
      <c r="G276" s="244"/>
      <c r="H276" s="434"/>
      <c r="I276" s="245"/>
      <c r="J276" s="245"/>
      <c r="K276" s="337"/>
      <c r="L276" s="249"/>
      <c r="M276" s="250"/>
      <c r="N276" s="98" t="e">
        <f t="shared" si="14"/>
        <v>#DIV/0!</v>
      </c>
      <c r="O276" s="317">
        <f>FŐLAP!$E$8</f>
        <v>0</v>
      </c>
      <c r="P276" s="316">
        <f>FŐLAP!$C$10</f>
        <v>0</v>
      </c>
      <c r="Q276" s="316" t="s">
        <v>435</v>
      </c>
    </row>
    <row r="277" spans="1:17" ht="50.1" hidden="1" customHeight="1" x14ac:dyDescent="0.25">
      <c r="A277" s="100" t="s">
        <v>391</v>
      </c>
      <c r="B277" s="337"/>
      <c r="C277" s="413"/>
      <c r="D277" s="244"/>
      <c r="E277" s="244"/>
      <c r="F277" s="244"/>
      <c r="G277" s="244"/>
      <c r="H277" s="434"/>
      <c r="I277" s="245"/>
      <c r="J277" s="245"/>
      <c r="K277" s="337"/>
      <c r="L277" s="249"/>
      <c r="M277" s="250"/>
      <c r="N277" s="98" t="e">
        <f t="shared" si="14"/>
        <v>#DIV/0!</v>
      </c>
      <c r="O277" s="317">
        <f>FŐLAP!$E$8</f>
        <v>0</v>
      </c>
      <c r="P277" s="316">
        <f>FŐLAP!$C$10</f>
        <v>0</v>
      </c>
      <c r="Q277" s="316" t="s">
        <v>435</v>
      </c>
    </row>
    <row r="278" spans="1:17" ht="50.1" hidden="1" customHeight="1" x14ac:dyDescent="0.25">
      <c r="A278" s="101" t="s">
        <v>392</v>
      </c>
      <c r="B278" s="337"/>
      <c r="C278" s="413"/>
      <c r="D278" s="244"/>
      <c r="E278" s="244"/>
      <c r="F278" s="244"/>
      <c r="G278" s="244"/>
      <c r="H278" s="434"/>
      <c r="I278" s="245"/>
      <c r="J278" s="245"/>
      <c r="K278" s="337"/>
      <c r="L278" s="249"/>
      <c r="M278" s="250"/>
      <c r="N278" s="98" t="e">
        <f t="shared" si="14"/>
        <v>#DIV/0!</v>
      </c>
      <c r="O278" s="317">
        <f>FŐLAP!$E$8</f>
        <v>0</v>
      </c>
      <c r="P278" s="316">
        <f>FŐLAP!$C$10</f>
        <v>0</v>
      </c>
      <c r="Q278" s="316" t="s">
        <v>435</v>
      </c>
    </row>
    <row r="279" spans="1:17" ht="50.1" hidden="1" customHeight="1" x14ac:dyDescent="0.25">
      <c r="A279" s="100" t="s">
        <v>393</v>
      </c>
      <c r="B279" s="337"/>
      <c r="C279" s="413"/>
      <c r="D279" s="244"/>
      <c r="E279" s="244"/>
      <c r="F279" s="244"/>
      <c r="G279" s="244"/>
      <c r="H279" s="434"/>
      <c r="I279" s="245"/>
      <c r="J279" s="245"/>
      <c r="K279" s="337"/>
      <c r="L279" s="249"/>
      <c r="M279" s="250"/>
      <c r="N279" s="98" t="e">
        <f t="shared" si="14"/>
        <v>#DIV/0!</v>
      </c>
      <c r="O279" s="317">
        <f>FŐLAP!$E$8</f>
        <v>0</v>
      </c>
      <c r="P279" s="316">
        <f>FŐLAP!$C$10</f>
        <v>0</v>
      </c>
      <c r="Q279" s="316" t="s">
        <v>435</v>
      </c>
    </row>
    <row r="280" spans="1:17" ht="50.1" hidden="1" customHeight="1" x14ac:dyDescent="0.25">
      <c r="A280" s="100" t="s">
        <v>394</v>
      </c>
      <c r="B280" s="337"/>
      <c r="C280" s="413"/>
      <c r="D280" s="244"/>
      <c r="E280" s="244"/>
      <c r="F280" s="244"/>
      <c r="G280" s="244"/>
      <c r="H280" s="434"/>
      <c r="I280" s="245"/>
      <c r="J280" s="245"/>
      <c r="K280" s="337"/>
      <c r="L280" s="249"/>
      <c r="M280" s="250"/>
      <c r="N280" s="98" t="e">
        <f t="shared" si="14"/>
        <v>#DIV/0!</v>
      </c>
      <c r="O280" s="317">
        <f>FŐLAP!$E$8</f>
        <v>0</v>
      </c>
      <c r="P280" s="316">
        <f>FŐLAP!$C$10</f>
        <v>0</v>
      </c>
      <c r="Q280" s="316" t="s">
        <v>435</v>
      </c>
    </row>
    <row r="281" spans="1:17" ht="50.1" hidden="1" customHeight="1" x14ac:dyDescent="0.25">
      <c r="A281" s="101" t="s">
        <v>395</v>
      </c>
      <c r="B281" s="337"/>
      <c r="C281" s="413"/>
      <c r="D281" s="244"/>
      <c r="E281" s="244"/>
      <c r="F281" s="244"/>
      <c r="G281" s="244"/>
      <c r="H281" s="434"/>
      <c r="I281" s="245"/>
      <c r="J281" s="245"/>
      <c r="K281" s="337"/>
      <c r="L281" s="249"/>
      <c r="M281" s="250"/>
      <c r="N281" s="98" t="e">
        <f t="shared" si="14"/>
        <v>#DIV/0!</v>
      </c>
      <c r="O281" s="317">
        <f>FŐLAP!$E$8</f>
        <v>0</v>
      </c>
      <c r="P281" s="316">
        <f>FŐLAP!$C$10</f>
        <v>0</v>
      </c>
      <c r="Q281" s="316" t="s">
        <v>435</v>
      </c>
    </row>
    <row r="282" spans="1:17" ht="50.1" hidden="1" customHeight="1" x14ac:dyDescent="0.25">
      <c r="A282" s="100" t="s">
        <v>396</v>
      </c>
      <c r="B282" s="337"/>
      <c r="C282" s="413"/>
      <c r="D282" s="244"/>
      <c r="E282" s="244"/>
      <c r="F282" s="244"/>
      <c r="G282" s="244"/>
      <c r="H282" s="434"/>
      <c r="I282" s="245"/>
      <c r="J282" s="245"/>
      <c r="K282" s="337"/>
      <c r="L282" s="249"/>
      <c r="M282" s="250"/>
      <c r="N282" s="98" t="e">
        <f t="shared" si="14"/>
        <v>#DIV/0!</v>
      </c>
      <c r="O282" s="317">
        <f>FŐLAP!$E$8</f>
        <v>0</v>
      </c>
      <c r="P282" s="316">
        <f>FŐLAP!$C$10</f>
        <v>0</v>
      </c>
      <c r="Q282" s="316" t="s">
        <v>435</v>
      </c>
    </row>
    <row r="283" spans="1:17" ht="50.1" hidden="1" customHeight="1" x14ac:dyDescent="0.25">
      <c r="A283" s="100" t="s">
        <v>397</v>
      </c>
      <c r="B283" s="337"/>
      <c r="C283" s="413"/>
      <c r="D283" s="244"/>
      <c r="E283" s="244"/>
      <c r="F283" s="244"/>
      <c r="G283" s="244"/>
      <c r="H283" s="434"/>
      <c r="I283" s="245"/>
      <c r="J283" s="245"/>
      <c r="K283" s="337"/>
      <c r="L283" s="249"/>
      <c r="M283" s="250"/>
      <c r="N283" s="98" t="e">
        <f t="shared" ref="N283:N295" si="15">IF(M283&lt;0,0,1-(M283/L283))</f>
        <v>#DIV/0!</v>
      </c>
      <c r="O283" s="317">
        <f>FŐLAP!$E$8</f>
        <v>0</v>
      </c>
      <c r="P283" s="316">
        <f>FŐLAP!$C$10</f>
        <v>0</v>
      </c>
      <c r="Q283" s="316" t="s">
        <v>435</v>
      </c>
    </row>
    <row r="284" spans="1:17" ht="50.1" hidden="1" customHeight="1" x14ac:dyDescent="0.25">
      <c r="A284" s="101" t="s">
        <v>398</v>
      </c>
      <c r="B284" s="337"/>
      <c r="C284" s="413"/>
      <c r="D284" s="244"/>
      <c r="E284" s="244"/>
      <c r="F284" s="244"/>
      <c r="G284" s="244"/>
      <c r="H284" s="434"/>
      <c r="I284" s="245"/>
      <c r="J284" s="245"/>
      <c r="K284" s="337"/>
      <c r="L284" s="249"/>
      <c r="M284" s="250"/>
      <c r="N284" s="98" t="e">
        <f t="shared" si="15"/>
        <v>#DIV/0!</v>
      </c>
      <c r="O284" s="317">
        <f>FŐLAP!$E$8</f>
        <v>0</v>
      </c>
      <c r="P284" s="316">
        <f>FŐLAP!$C$10</f>
        <v>0</v>
      </c>
      <c r="Q284" s="316" t="s">
        <v>435</v>
      </c>
    </row>
    <row r="285" spans="1:17" ht="50.1" hidden="1" customHeight="1" x14ac:dyDescent="0.25">
      <c r="A285" s="100" t="s">
        <v>399</v>
      </c>
      <c r="B285" s="337"/>
      <c r="C285" s="413"/>
      <c r="D285" s="244"/>
      <c r="E285" s="244"/>
      <c r="F285" s="244"/>
      <c r="G285" s="244"/>
      <c r="H285" s="434"/>
      <c r="I285" s="245"/>
      <c r="J285" s="245"/>
      <c r="K285" s="337"/>
      <c r="L285" s="249"/>
      <c r="M285" s="250"/>
      <c r="N285" s="98" t="e">
        <f t="shared" si="15"/>
        <v>#DIV/0!</v>
      </c>
      <c r="O285" s="317">
        <f>FŐLAP!$E$8</f>
        <v>0</v>
      </c>
      <c r="P285" s="316">
        <f>FŐLAP!$C$10</f>
        <v>0</v>
      </c>
      <c r="Q285" s="316" t="s">
        <v>435</v>
      </c>
    </row>
    <row r="286" spans="1:17" ht="50.1" hidden="1" customHeight="1" x14ac:dyDescent="0.25">
      <c r="A286" s="100" t="s">
        <v>400</v>
      </c>
      <c r="B286" s="337"/>
      <c r="C286" s="413"/>
      <c r="D286" s="244"/>
      <c r="E286" s="244"/>
      <c r="F286" s="244"/>
      <c r="G286" s="244"/>
      <c r="H286" s="434"/>
      <c r="I286" s="245"/>
      <c r="J286" s="245"/>
      <c r="K286" s="337"/>
      <c r="L286" s="249"/>
      <c r="M286" s="250"/>
      <c r="N286" s="98" t="e">
        <f t="shared" si="15"/>
        <v>#DIV/0!</v>
      </c>
      <c r="O286" s="317">
        <f>FŐLAP!$E$8</f>
        <v>0</v>
      </c>
      <c r="P286" s="316">
        <f>FŐLAP!$C$10</f>
        <v>0</v>
      </c>
      <c r="Q286" s="316" t="s">
        <v>435</v>
      </c>
    </row>
    <row r="287" spans="1:17" ht="50.1" hidden="1" customHeight="1" x14ac:dyDescent="0.25">
      <c r="A287" s="101" t="s">
        <v>401</v>
      </c>
      <c r="B287" s="337"/>
      <c r="C287" s="413"/>
      <c r="D287" s="244"/>
      <c r="E287" s="244"/>
      <c r="F287" s="244"/>
      <c r="G287" s="244"/>
      <c r="H287" s="434"/>
      <c r="I287" s="245"/>
      <c r="J287" s="245"/>
      <c r="K287" s="337"/>
      <c r="L287" s="249"/>
      <c r="M287" s="250"/>
      <c r="N287" s="98" t="e">
        <f t="shared" si="15"/>
        <v>#DIV/0!</v>
      </c>
      <c r="O287" s="317">
        <f>FŐLAP!$E$8</f>
        <v>0</v>
      </c>
      <c r="P287" s="316">
        <f>FŐLAP!$C$10</f>
        <v>0</v>
      </c>
      <c r="Q287" s="316" t="s">
        <v>435</v>
      </c>
    </row>
    <row r="288" spans="1:17" ht="50.1" hidden="1" customHeight="1" x14ac:dyDescent="0.25">
      <c r="A288" s="100" t="s">
        <v>402</v>
      </c>
      <c r="B288" s="337"/>
      <c r="C288" s="413"/>
      <c r="D288" s="244"/>
      <c r="E288" s="244"/>
      <c r="F288" s="244"/>
      <c r="G288" s="244"/>
      <c r="H288" s="434"/>
      <c r="I288" s="245"/>
      <c r="J288" s="245"/>
      <c r="K288" s="337"/>
      <c r="L288" s="249"/>
      <c r="M288" s="250"/>
      <c r="N288" s="98" t="e">
        <f t="shared" ref="N288:N293" si="16">IF(M288&lt;0,0,1-(M288/L288))</f>
        <v>#DIV/0!</v>
      </c>
      <c r="O288" s="317">
        <f>FŐLAP!$E$8</f>
        <v>0</v>
      </c>
      <c r="P288" s="316">
        <f>FŐLAP!$C$10</f>
        <v>0</v>
      </c>
      <c r="Q288" s="316" t="s">
        <v>435</v>
      </c>
    </row>
    <row r="289" spans="1:17" ht="50.1" hidden="1" customHeight="1" x14ac:dyDescent="0.25">
      <c r="A289" s="100" t="s">
        <v>403</v>
      </c>
      <c r="B289" s="337"/>
      <c r="C289" s="413"/>
      <c r="D289" s="244"/>
      <c r="E289" s="244"/>
      <c r="F289" s="244"/>
      <c r="G289" s="244"/>
      <c r="H289" s="434"/>
      <c r="I289" s="245"/>
      <c r="J289" s="245"/>
      <c r="K289" s="337"/>
      <c r="L289" s="249"/>
      <c r="M289" s="250"/>
      <c r="N289" s="98" t="e">
        <f t="shared" si="16"/>
        <v>#DIV/0!</v>
      </c>
      <c r="O289" s="317">
        <f>FŐLAP!$E$8</f>
        <v>0</v>
      </c>
      <c r="P289" s="316">
        <f>FŐLAP!$C$10</f>
        <v>0</v>
      </c>
      <c r="Q289" s="316" t="s">
        <v>435</v>
      </c>
    </row>
    <row r="290" spans="1:17" ht="50.1" hidden="1" customHeight="1" x14ac:dyDescent="0.25">
      <c r="A290" s="101" t="s">
        <v>404</v>
      </c>
      <c r="B290" s="337"/>
      <c r="C290" s="413"/>
      <c r="D290" s="244"/>
      <c r="E290" s="244"/>
      <c r="F290" s="244"/>
      <c r="G290" s="244"/>
      <c r="H290" s="434"/>
      <c r="I290" s="245"/>
      <c r="J290" s="245"/>
      <c r="K290" s="337"/>
      <c r="L290" s="249"/>
      <c r="M290" s="250"/>
      <c r="N290" s="98" t="e">
        <f t="shared" si="16"/>
        <v>#DIV/0!</v>
      </c>
      <c r="O290" s="317">
        <f>FŐLAP!$E$8</f>
        <v>0</v>
      </c>
      <c r="P290" s="316">
        <f>FŐLAP!$C$10</f>
        <v>0</v>
      </c>
      <c r="Q290" s="316" t="s">
        <v>435</v>
      </c>
    </row>
    <row r="291" spans="1:17" ht="50.1" hidden="1" customHeight="1" x14ac:dyDescent="0.25">
      <c r="A291" s="100" t="s">
        <v>405</v>
      </c>
      <c r="B291" s="337"/>
      <c r="C291" s="413"/>
      <c r="D291" s="244"/>
      <c r="E291" s="244"/>
      <c r="F291" s="244"/>
      <c r="G291" s="244"/>
      <c r="H291" s="434"/>
      <c r="I291" s="245"/>
      <c r="J291" s="245"/>
      <c r="K291" s="337"/>
      <c r="L291" s="249"/>
      <c r="M291" s="250"/>
      <c r="N291" s="98" t="e">
        <f t="shared" si="16"/>
        <v>#DIV/0!</v>
      </c>
      <c r="O291" s="317">
        <f>FŐLAP!$E$8</f>
        <v>0</v>
      </c>
      <c r="P291" s="316">
        <f>FŐLAP!$C$10</f>
        <v>0</v>
      </c>
      <c r="Q291" s="316" t="s">
        <v>435</v>
      </c>
    </row>
    <row r="292" spans="1:17" ht="50.1" hidden="1" customHeight="1" x14ac:dyDescent="0.25">
      <c r="A292" s="100" t="s">
        <v>406</v>
      </c>
      <c r="B292" s="337"/>
      <c r="C292" s="413"/>
      <c r="D292" s="244"/>
      <c r="E292" s="244"/>
      <c r="F292" s="244"/>
      <c r="G292" s="244"/>
      <c r="H292" s="434"/>
      <c r="I292" s="245"/>
      <c r="J292" s="245"/>
      <c r="K292" s="337"/>
      <c r="L292" s="249"/>
      <c r="M292" s="250"/>
      <c r="N292" s="98" t="e">
        <f t="shared" si="16"/>
        <v>#DIV/0!</v>
      </c>
      <c r="O292" s="317">
        <f>FŐLAP!$E$8</f>
        <v>0</v>
      </c>
      <c r="P292" s="316">
        <f>FŐLAP!$C$10</f>
        <v>0</v>
      </c>
      <c r="Q292" s="316" t="s">
        <v>435</v>
      </c>
    </row>
    <row r="293" spans="1:17" ht="50.1" hidden="1" customHeight="1" x14ac:dyDescent="0.25">
      <c r="A293" s="101" t="s">
        <v>407</v>
      </c>
      <c r="B293" s="337"/>
      <c r="C293" s="413"/>
      <c r="D293" s="244"/>
      <c r="E293" s="244"/>
      <c r="F293" s="244"/>
      <c r="G293" s="244"/>
      <c r="H293" s="434"/>
      <c r="I293" s="245"/>
      <c r="J293" s="245"/>
      <c r="K293" s="337"/>
      <c r="L293" s="249"/>
      <c r="M293" s="250"/>
      <c r="N293" s="98" t="e">
        <f t="shared" si="16"/>
        <v>#DIV/0!</v>
      </c>
      <c r="O293" s="317">
        <f>FŐLAP!$E$8</f>
        <v>0</v>
      </c>
      <c r="P293" s="316">
        <f>FŐLAP!$C$10</f>
        <v>0</v>
      </c>
      <c r="Q293" s="316" t="s">
        <v>435</v>
      </c>
    </row>
    <row r="294" spans="1:17" ht="50.1" hidden="1" customHeight="1" x14ac:dyDescent="0.25">
      <c r="A294" s="100" t="s">
        <v>408</v>
      </c>
      <c r="B294" s="337"/>
      <c r="C294" s="413"/>
      <c r="D294" s="244"/>
      <c r="E294" s="244"/>
      <c r="F294" s="244"/>
      <c r="G294" s="244"/>
      <c r="H294" s="434"/>
      <c r="I294" s="245"/>
      <c r="J294" s="245"/>
      <c r="K294" s="337"/>
      <c r="L294" s="249"/>
      <c r="M294" s="250"/>
      <c r="N294" s="98" t="e">
        <f t="shared" si="15"/>
        <v>#DIV/0!</v>
      </c>
      <c r="O294" s="317">
        <f>FŐLAP!$E$8</f>
        <v>0</v>
      </c>
      <c r="P294" s="316">
        <f>FŐLAP!$C$10</f>
        <v>0</v>
      </c>
      <c r="Q294" s="316" t="s">
        <v>435</v>
      </c>
    </row>
    <row r="295" spans="1:17" ht="50.1" hidden="1" customHeight="1" x14ac:dyDescent="0.25">
      <c r="A295" s="100" t="s">
        <v>409</v>
      </c>
      <c r="B295" s="337"/>
      <c r="C295" s="413"/>
      <c r="D295" s="244"/>
      <c r="E295" s="244"/>
      <c r="F295" s="244"/>
      <c r="G295" s="244"/>
      <c r="H295" s="434"/>
      <c r="I295" s="245"/>
      <c r="J295" s="245"/>
      <c r="K295" s="337"/>
      <c r="L295" s="249"/>
      <c r="M295" s="250"/>
      <c r="N295" s="98" t="e">
        <f t="shared" si="15"/>
        <v>#DIV/0!</v>
      </c>
      <c r="O295" s="317">
        <f>FŐLAP!$E$8</f>
        <v>0</v>
      </c>
      <c r="P295" s="316">
        <f>FŐLAP!$C$10</f>
        <v>0</v>
      </c>
      <c r="Q295" s="316" t="s">
        <v>435</v>
      </c>
    </row>
    <row r="296" spans="1:17" ht="50.1" hidden="1" customHeight="1" x14ac:dyDescent="0.25">
      <c r="A296" s="101" t="s">
        <v>410</v>
      </c>
      <c r="B296" s="337"/>
      <c r="C296" s="413"/>
      <c r="D296" s="244"/>
      <c r="E296" s="244"/>
      <c r="F296" s="244"/>
      <c r="G296" s="244"/>
      <c r="H296" s="434"/>
      <c r="I296" s="245"/>
      <c r="J296" s="245"/>
      <c r="K296" s="337"/>
      <c r="L296" s="249"/>
      <c r="M296" s="250"/>
      <c r="N296" s="98" t="e">
        <f t="shared" si="14"/>
        <v>#DIV/0!</v>
      </c>
      <c r="O296" s="317">
        <f>FŐLAP!$E$8</f>
        <v>0</v>
      </c>
      <c r="P296" s="316">
        <f>FŐLAP!$C$10</f>
        <v>0</v>
      </c>
      <c r="Q296" s="316" t="s">
        <v>435</v>
      </c>
    </row>
    <row r="297" spans="1:17" ht="50.1" hidden="1" customHeight="1" x14ac:dyDescent="0.25">
      <c r="A297" s="100" t="s">
        <v>411</v>
      </c>
      <c r="B297" s="337"/>
      <c r="C297" s="413"/>
      <c r="D297" s="244"/>
      <c r="E297" s="244"/>
      <c r="F297" s="244"/>
      <c r="G297" s="244"/>
      <c r="H297" s="434"/>
      <c r="I297" s="245"/>
      <c r="J297" s="245"/>
      <c r="K297" s="337"/>
      <c r="L297" s="249"/>
      <c r="M297" s="250"/>
      <c r="N297" s="98" t="e">
        <f t="shared" si="14"/>
        <v>#DIV/0!</v>
      </c>
      <c r="O297" s="317">
        <f>FŐLAP!$E$8</f>
        <v>0</v>
      </c>
      <c r="P297" s="316">
        <f>FŐLAP!$C$10</f>
        <v>0</v>
      </c>
      <c r="Q297" s="316" t="s">
        <v>435</v>
      </c>
    </row>
    <row r="298" spans="1:17" ht="50.1" hidden="1" customHeight="1" x14ac:dyDescent="0.25">
      <c r="A298" s="100" t="s">
        <v>412</v>
      </c>
      <c r="B298" s="337"/>
      <c r="C298" s="413"/>
      <c r="D298" s="244"/>
      <c r="E298" s="244"/>
      <c r="F298" s="244"/>
      <c r="G298" s="244"/>
      <c r="H298" s="434"/>
      <c r="I298" s="245"/>
      <c r="J298" s="245"/>
      <c r="K298" s="337"/>
      <c r="L298" s="249"/>
      <c r="M298" s="250"/>
      <c r="N298" s="98" t="e">
        <f t="shared" si="14"/>
        <v>#DIV/0!</v>
      </c>
      <c r="O298" s="317">
        <f>FŐLAP!$E$8</f>
        <v>0</v>
      </c>
      <c r="P298" s="316">
        <f>FŐLAP!$C$10</f>
        <v>0</v>
      </c>
      <c r="Q298" s="316" t="s">
        <v>435</v>
      </c>
    </row>
    <row r="299" spans="1:17" ht="50.1" hidden="1" customHeight="1" x14ac:dyDescent="0.25">
      <c r="A299" s="101" t="s">
        <v>413</v>
      </c>
      <c r="B299" s="337"/>
      <c r="C299" s="413"/>
      <c r="D299" s="244"/>
      <c r="E299" s="244"/>
      <c r="F299" s="244"/>
      <c r="G299" s="244"/>
      <c r="H299" s="434"/>
      <c r="I299" s="245"/>
      <c r="J299" s="245"/>
      <c r="K299" s="337"/>
      <c r="L299" s="249"/>
      <c r="M299" s="250"/>
      <c r="N299" s="98" t="e">
        <f t="shared" si="14"/>
        <v>#DIV/0!</v>
      </c>
      <c r="O299" s="317">
        <f>FŐLAP!$E$8</f>
        <v>0</v>
      </c>
      <c r="P299" s="316">
        <f>FŐLAP!$C$10</f>
        <v>0</v>
      </c>
      <c r="Q299" s="316" t="s">
        <v>435</v>
      </c>
    </row>
    <row r="300" spans="1:17" ht="50.1" hidden="1" customHeight="1" x14ac:dyDescent="0.25">
      <c r="A300" s="100" t="s">
        <v>414</v>
      </c>
      <c r="B300" s="337"/>
      <c r="C300" s="413"/>
      <c r="D300" s="244"/>
      <c r="E300" s="244"/>
      <c r="F300" s="244"/>
      <c r="G300" s="244"/>
      <c r="H300" s="434"/>
      <c r="I300" s="245"/>
      <c r="J300" s="245"/>
      <c r="K300" s="337"/>
      <c r="L300" s="249"/>
      <c r="M300" s="250"/>
      <c r="N300" s="98" t="e">
        <f t="shared" si="14"/>
        <v>#DIV/0!</v>
      </c>
      <c r="O300" s="317">
        <f>FŐLAP!$E$8</f>
        <v>0</v>
      </c>
      <c r="P300" s="316">
        <f>FŐLAP!$C$10</f>
        <v>0</v>
      </c>
      <c r="Q300" s="316" t="s">
        <v>435</v>
      </c>
    </row>
    <row r="301" spans="1:17" ht="50.1" hidden="1" customHeight="1" x14ac:dyDescent="0.25">
      <c r="A301" s="100" t="s">
        <v>415</v>
      </c>
      <c r="B301" s="337"/>
      <c r="C301" s="413"/>
      <c r="D301" s="244"/>
      <c r="E301" s="244"/>
      <c r="F301" s="244"/>
      <c r="G301" s="244"/>
      <c r="H301" s="434"/>
      <c r="I301" s="245"/>
      <c r="J301" s="245"/>
      <c r="K301" s="337"/>
      <c r="L301" s="249"/>
      <c r="M301" s="250"/>
      <c r="N301" s="98" t="e">
        <f t="shared" si="14"/>
        <v>#DIV/0!</v>
      </c>
      <c r="O301" s="317">
        <f>FŐLAP!$E$8</f>
        <v>0</v>
      </c>
      <c r="P301" s="316">
        <f>FŐLAP!$C$10</f>
        <v>0</v>
      </c>
      <c r="Q301" s="316" t="s">
        <v>435</v>
      </c>
    </row>
    <row r="302" spans="1:17" ht="49.5" hidden="1" customHeight="1" x14ac:dyDescent="0.25">
      <c r="A302" s="100" t="s">
        <v>416</v>
      </c>
      <c r="B302" s="337"/>
      <c r="C302" s="413"/>
      <c r="D302" s="244"/>
      <c r="E302" s="244"/>
      <c r="F302" s="244"/>
      <c r="G302" s="244"/>
      <c r="H302" s="434"/>
      <c r="I302" s="245"/>
      <c r="J302" s="245"/>
      <c r="K302" s="337"/>
      <c r="L302" s="249"/>
      <c r="M302" s="250"/>
      <c r="N302" s="98" t="e">
        <f t="shared" si="14"/>
        <v>#DIV/0!</v>
      </c>
      <c r="O302" s="317">
        <f>FŐLAP!$E$8</f>
        <v>0</v>
      </c>
      <c r="P302" s="316">
        <f>FŐLAP!$C$10</f>
        <v>0</v>
      </c>
      <c r="Q302" s="316" t="s">
        <v>435</v>
      </c>
    </row>
    <row r="303" spans="1:17" ht="50.1" hidden="1" customHeight="1" x14ac:dyDescent="0.25">
      <c r="A303" s="101" t="s">
        <v>417</v>
      </c>
      <c r="B303" s="337"/>
      <c r="C303" s="413"/>
      <c r="D303" s="244"/>
      <c r="E303" s="244"/>
      <c r="F303" s="244"/>
      <c r="G303" s="244"/>
      <c r="H303" s="434"/>
      <c r="I303" s="245"/>
      <c r="J303" s="245"/>
      <c r="K303" s="337"/>
      <c r="L303" s="249"/>
      <c r="M303" s="250"/>
      <c r="N303" s="98" t="e">
        <f t="shared" ref="N303:N308" si="17">IF(M303&lt;0,0,1-(M303/L303))</f>
        <v>#DIV/0!</v>
      </c>
      <c r="O303" s="317">
        <f>FŐLAP!$E$8</f>
        <v>0</v>
      </c>
      <c r="P303" s="316">
        <f>FŐLAP!$C$10</f>
        <v>0</v>
      </c>
      <c r="Q303" s="316" t="s">
        <v>435</v>
      </c>
    </row>
    <row r="304" spans="1:17" ht="50.1" hidden="1" customHeight="1" x14ac:dyDescent="0.25">
      <c r="A304" s="100" t="s">
        <v>418</v>
      </c>
      <c r="B304" s="337"/>
      <c r="C304" s="413"/>
      <c r="D304" s="244"/>
      <c r="E304" s="244"/>
      <c r="F304" s="244"/>
      <c r="G304" s="244"/>
      <c r="H304" s="434"/>
      <c r="I304" s="245"/>
      <c r="J304" s="245"/>
      <c r="K304" s="337"/>
      <c r="L304" s="249"/>
      <c r="M304" s="250"/>
      <c r="N304" s="98" t="e">
        <f t="shared" si="17"/>
        <v>#DIV/0!</v>
      </c>
      <c r="O304" s="317">
        <f>FŐLAP!$E$8</f>
        <v>0</v>
      </c>
      <c r="P304" s="316">
        <f>FŐLAP!$C$10</f>
        <v>0</v>
      </c>
      <c r="Q304" s="316" t="s">
        <v>435</v>
      </c>
    </row>
    <row r="305" spans="1:17" ht="49.5" hidden="1" customHeight="1" x14ac:dyDescent="0.25">
      <c r="A305" s="100" t="s">
        <v>419</v>
      </c>
      <c r="B305" s="337"/>
      <c r="C305" s="413"/>
      <c r="D305" s="244"/>
      <c r="E305" s="244"/>
      <c r="F305" s="244"/>
      <c r="G305" s="244"/>
      <c r="H305" s="434"/>
      <c r="I305" s="245"/>
      <c r="J305" s="245"/>
      <c r="K305" s="337"/>
      <c r="L305" s="249"/>
      <c r="M305" s="250"/>
      <c r="N305" s="98" t="e">
        <f t="shared" si="17"/>
        <v>#DIV/0!</v>
      </c>
      <c r="O305" s="317">
        <f>FŐLAP!$E$8</f>
        <v>0</v>
      </c>
      <c r="P305" s="316">
        <f>FŐLAP!$C$10</f>
        <v>0</v>
      </c>
      <c r="Q305" s="316" t="s">
        <v>435</v>
      </c>
    </row>
    <row r="306" spans="1:17" ht="50.1" hidden="1" customHeight="1" x14ac:dyDescent="0.25">
      <c r="A306" s="100" t="s">
        <v>420</v>
      </c>
      <c r="B306" s="337"/>
      <c r="C306" s="413"/>
      <c r="D306" s="244"/>
      <c r="E306" s="244"/>
      <c r="F306" s="244"/>
      <c r="G306" s="244"/>
      <c r="H306" s="434"/>
      <c r="I306" s="245"/>
      <c r="J306" s="245"/>
      <c r="K306" s="337"/>
      <c r="L306" s="249"/>
      <c r="M306" s="250"/>
      <c r="N306" s="98" t="e">
        <f t="shared" si="17"/>
        <v>#DIV/0!</v>
      </c>
      <c r="O306" s="317">
        <f>FŐLAP!$E$8</f>
        <v>0</v>
      </c>
      <c r="P306" s="316">
        <f>FŐLAP!$C$10</f>
        <v>0</v>
      </c>
      <c r="Q306" s="316" t="s">
        <v>435</v>
      </c>
    </row>
    <row r="307" spans="1:17" ht="49.5" hidden="1" customHeight="1" x14ac:dyDescent="0.25">
      <c r="A307" s="101" t="s">
        <v>421</v>
      </c>
      <c r="B307" s="337"/>
      <c r="C307" s="413"/>
      <c r="D307" s="244"/>
      <c r="E307" s="244"/>
      <c r="F307" s="244"/>
      <c r="G307" s="244"/>
      <c r="H307" s="434"/>
      <c r="I307" s="245"/>
      <c r="J307" s="245"/>
      <c r="K307" s="337"/>
      <c r="L307" s="249"/>
      <c r="M307" s="250"/>
      <c r="N307" s="98" t="e">
        <f t="shared" si="17"/>
        <v>#DIV/0!</v>
      </c>
      <c r="O307" s="317">
        <f>FŐLAP!$E$8</f>
        <v>0</v>
      </c>
      <c r="P307" s="316">
        <f>FŐLAP!$C$10</f>
        <v>0</v>
      </c>
      <c r="Q307" s="316" t="s">
        <v>435</v>
      </c>
    </row>
    <row r="308" spans="1:17" ht="50.1" customHeight="1" x14ac:dyDescent="0.25">
      <c r="A308" s="100" t="s">
        <v>422</v>
      </c>
      <c r="B308" s="337"/>
      <c r="C308" s="413"/>
      <c r="D308" s="244"/>
      <c r="E308" s="244"/>
      <c r="F308" s="311"/>
      <c r="G308" s="244"/>
      <c r="H308" s="434"/>
      <c r="I308" s="245"/>
      <c r="J308" s="245"/>
      <c r="K308" s="337"/>
      <c r="L308" s="249"/>
      <c r="M308" s="250"/>
      <c r="N308" s="98" t="e">
        <f t="shared" si="17"/>
        <v>#DIV/0!</v>
      </c>
      <c r="O308" s="317">
        <f>FŐLAP!$E$8</f>
        <v>0</v>
      </c>
      <c r="P308" s="316">
        <f>FŐLAP!$C$10</f>
        <v>0</v>
      </c>
      <c r="Q308" s="316" t="s">
        <v>435</v>
      </c>
    </row>
    <row r="309" spans="1:17" ht="50.1" customHeight="1" x14ac:dyDescent="0.25">
      <c r="A309" s="572" t="s">
        <v>45</v>
      </c>
      <c r="B309" s="573"/>
      <c r="C309" s="573"/>
      <c r="D309" s="573"/>
      <c r="E309" s="573"/>
      <c r="F309" s="573"/>
      <c r="G309" s="573"/>
      <c r="H309" s="573"/>
      <c r="I309" s="573"/>
      <c r="J309" s="573"/>
      <c r="K309" s="574"/>
      <c r="L309" s="89">
        <f>SUM(L9:L308)</f>
        <v>0</v>
      </c>
      <c r="M309" s="89">
        <f>SUM(M9:M308)</f>
        <v>0</v>
      </c>
      <c r="N309" s="22"/>
    </row>
    <row r="310" spans="1:17" ht="50.1" customHeight="1" x14ac:dyDescent="0.25">
      <c r="A310" s="95"/>
      <c r="B310" s="96"/>
      <c r="C310" s="96"/>
      <c r="D310" s="96"/>
      <c r="E310" s="96"/>
      <c r="F310" s="96"/>
      <c r="G310" s="96"/>
      <c r="H310" s="573" t="s">
        <v>123</v>
      </c>
      <c r="I310" s="573"/>
      <c r="J310" s="573"/>
      <c r="K310" s="574"/>
      <c r="L310" s="97">
        <f>SUMIF(G9:G308,"141014010",L9:L308)</f>
        <v>0</v>
      </c>
      <c r="M310" s="99">
        <f>SUMIF(G9:G308,"141014010",M9:M308)</f>
        <v>0</v>
      </c>
      <c r="N310" s="22"/>
    </row>
    <row r="311" spans="1:17" ht="50.1" customHeight="1" x14ac:dyDescent="0.25">
      <c r="A311" s="95"/>
      <c r="B311" s="96"/>
      <c r="C311" s="96"/>
      <c r="D311" s="96"/>
      <c r="E311" s="96"/>
      <c r="F311" s="96"/>
      <c r="G311" s="96"/>
      <c r="H311" s="573" t="s">
        <v>124</v>
      </c>
      <c r="I311" s="573"/>
      <c r="J311" s="573"/>
      <c r="K311" s="574"/>
      <c r="L311" s="99">
        <f>SUMIF(G9:G308,"241014010",L9:L308)</f>
        <v>0</v>
      </c>
      <c r="M311" s="99">
        <f>SUMIF(G9:G308,"241014010",M9:M308)</f>
        <v>0</v>
      </c>
      <c r="N311" s="22"/>
    </row>
    <row r="312" spans="1:17" ht="50.1" customHeight="1" x14ac:dyDescent="0.25">
      <c r="A312" s="572" t="s">
        <v>603</v>
      </c>
      <c r="B312" s="573"/>
      <c r="C312" s="573"/>
      <c r="D312" s="573"/>
      <c r="E312" s="573"/>
      <c r="F312" s="573"/>
      <c r="G312" s="573"/>
      <c r="H312" s="573"/>
      <c r="I312" s="573"/>
      <c r="J312" s="573"/>
      <c r="K312" s="574"/>
      <c r="L312" s="251">
        <v>0</v>
      </c>
      <c r="M312" s="251">
        <v>0</v>
      </c>
      <c r="N312" s="22"/>
    </row>
    <row r="313" spans="1:17" ht="50.1" customHeight="1" x14ac:dyDescent="0.25">
      <c r="A313" s="572" t="s">
        <v>604</v>
      </c>
      <c r="B313" s="573"/>
      <c r="C313" s="573"/>
      <c r="D313" s="573"/>
      <c r="E313" s="573"/>
      <c r="F313" s="573"/>
      <c r="G313" s="573"/>
      <c r="H313" s="573"/>
      <c r="I313" s="573"/>
      <c r="J313" s="573"/>
      <c r="K313" s="574"/>
      <c r="L313" s="251">
        <v>0</v>
      </c>
      <c r="M313" s="251">
        <v>0</v>
      </c>
      <c r="N313" s="22"/>
    </row>
    <row r="314" spans="1:17" ht="50.1" customHeight="1" x14ac:dyDescent="0.25">
      <c r="A314" s="575" t="s">
        <v>605</v>
      </c>
      <c r="B314" s="576"/>
      <c r="C314" s="576"/>
      <c r="D314" s="576"/>
      <c r="E314" s="576"/>
      <c r="F314" s="576"/>
      <c r="G314" s="576"/>
      <c r="H314" s="576"/>
      <c r="I314" s="576"/>
      <c r="J314" s="576"/>
      <c r="K314" s="577"/>
      <c r="L314" s="252">
        <f>ROUNDUP((L310-L312),0)</f>
        <v>0</v>
      </c>
      <c r="M314" s="252">
        <f>ROUNDUP((M310-M312),0)</f>
        <v>0</v>
      </c>
      <c r="N314" s="22"/>
    </row>
    <row r="315" spans="1:17" ht="50.1" customHeight="1" x14ac:dyDescent="0.25">
      <c r="A315" s="575" t="s">
        <v>606</v>
      </c>
      <c r="B315" s="576"/>
      <c r="C315" s="576"/>
      <c r="D315" s="576"/>
      <c r="E315" s="576"/>
      <c r="F315" s="576"/>
      <c r="G315" s="576"/>
      <c r="H315" s="576"/>
      <c r="I315" s="576"/>
      <c r="J315" s="576"/>
      <c r="K315" s="577"/>
      <c r="L315" s="252">
        <f>ROUNDUP((L311-L313),0)</f>
        <v>0</v>
      </c>
      <c r="M315" s="252">
        <f>ROUNDUP((M311-M313),0)</f>
        <v>0</v>
      </c>
      <c r="N315" s="22"/>
    </row>
    <row r="316" spans="1:17" ht="50.1" customHeight="1" x14ac:dyDescent="0.25">
      <c r="A316" s="572" t="s">
        <v>599</v>
      </c>
      <c r="B316" s="573"/>
      <c r="C316" s="573"/>
      <c r="D316" s="573"/>
      <c r="E316" s="573"/>
      <c r="F316" s="573"/>
      <c r="G316" s="573"/>
      <c r="H316" s="573"/>
      <c r="I316" s="573"/>
      <c r="J316" s="573"/>
      <c r="K316" s="574"/>
      <c r="L316" s="99">
        <f>SUM(L314:L315)</f>
        <v>0</v>
      </c>
      <c r="M316" s="99">
        <f>SUM(M314:M315)</f>
        <v>0</v>
      </c>
      <c r="N316" s="22"/>
    </row>
    <row r="317" spans="1:17" ht="33" x14ac:dyDescent="0.25">
      <c r="A317" s="54" t="s">
        <v>602</v>
      </c>
      <c r="L317" s="105"/>
      <c r="M317" s="105"/>
    </row>
    <row r="318" spans="1:17" ht="50.25" customHeight="1" x14ac:dyDescent="0.25">
      <c r="A318" s="54" t="s">
        <v>652</v>
      </c>
      <c r="L318" s="105"/>
      <c r="M318" s="105"/>
    </row>
    <row r="319" spans="1:17" ht="35.25" customHeight="1" x14ac:dyDescent="0.25">
      <c r="A319" s="294" t="s">
        <v>653</v>
      </c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7" ht="35.25" customHeight="1" x14ac:dyDescent="0.25">
      <c r="A320" s="54" t="s">
        <v>684</v>
      </c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ht="35.25" customHeight="1" x14ac:dyDescent="0.25">
      <c r="A321" s="22" t="s">
        <v>520</v>
      </c>
      <c r="B321" s="23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ht="35.25" customHeight="1" x14ac:dyDescent="0.25">
      <c r="A322" s="23" t="s">
        <v>542</v>
      </c>
      <c r="B322" s="24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ht="35.25" customHeight="1" x14ac:dyDescent="0.25">
      <c r="A323" s="23" t="s">
        <v>522</v>
      </c>
      <c r="B323" s="24"/>
      <c r="C323" s="23"/>
      <c r="D323" s="23"/>
      <c r="E323" s="23"/>
      <c r="F323" s="23"/>
      <c r="G323" s="23"/>
    </row>
    <row r="324" spans="1:15" ht="18.75" customHeight="1" x14ac:dyDescent="0.25">
      <c r="A324" s="24"/>
      <c r="B324" s="24"/>
      <c r="C324" s="24"/>
      <c r="D324" s="24"/>
      <c r="E324" s="24"/>
      <c r="F324" s="24"/>
      <c r="G324" s="24"/>
      <c r="L324" s="24"/>
      <c r="M324" s="24"/>
      <c r="N324" s="24"/>
      <c r="O324" s="24"/>
    </row>
    <row r="325" spans="1:15" ht="32.25" customHeight="1" x14ac:dyDescent="0.25">
      <c r="A325" s="580" t="s">
        <v>44</v>
      </c>
      <c r="B325" s="580"/>
      <c r="C325" s="416"/>
      <c r="D325" s="24"/>
      <c r="E325" s="24"/>
      <c r="F325" s="24"/>
      <c r="G325" s="24"/>
      <c r="L325" s="579"/>
      <c r="M325" s="579"/>
      <c r="N325" s="24"/>
    </row>
    <row r="326" spans="1:15" ht="36" customHeight="1" x14ac:dyDescent="0.25">
      <c r="A326" s="24"/>
      <c r="B326" s="24"/>
      <c r="C326" s="24"/>
      <c r="D326" s="24"/>
      <c r="E326" s="24"/>
      <c r="F326" s="24"/>
      <c r="G326" s="24"/>
      <c r="L326" s="578"/>
      <c r="M326" s="578"/>
      <c r="N326" s="24"/>
    </row>
    <row r="327" spans="1:15" ht="27" customHeight="1" x14ac:dyDescent="0.25">
      <c r="A327" s="23"/>
      <c r="B327" s="23"/>
      <c r="C327" s="23"/>
      <c r="D327" s="23"/>
      <c r="E327" s="23"/>
      <c r="F327" s="23"/>
      <c r="G327" s="23"/>
      <c r="L327" s="578"/>
      <c r="M327" s="578"/>
    </row>
    <row r="328" spans="1:15" ht="15.75" customHeight="1" x14ac:dyDescent="0.25">
      <c r="A328" s="23"/>
      <c r="B328" s="23"/>
      <c r="C328" s="23"/>
      <c r="D328" s="23"/>
      <c r="E328" s="23"/>
      <c r="F328" s="23"/>
      <c r="G328" s="23"/>
      <c r="M328" s="270"/>
      <c r="N328" s="270"/>
    </row>
    <row r="329" spans="1:15" ht="15.75" customHeight="1" x14ac:dyDescent="0.25">
      <c r="A329" s="23"/>
      <c r="B329" s="23"/>
      <c r="C329" s="23"/>
      <c r="D329" s="23"/>
      <c r="E329" s="23"/>
      <c r="F329" s="23"/>
      <c r="G329" s="23"/>
      <c r="M329" s="571"/>
      <c r="N329" s="571"/>
    </row>
  </sheetData>
  <sheetProtection password="9D8B" sheet="1" objects="1" scenarios="1" formatRows="0" selectLockedCells="1"/>
  <dataConsolidate/>
  <mergeCells count="19">
    <mergeCell ref="H310:K310"/>
    <mergeCell ref="L325:M325"/>
    <mergeCell ref="A309:K309"/>
    <mergeCell ref="A325:B325"/>
    <mergeCell ref="L326:M326"/>
    <mergeCell ref="M329:N329"/>
    <mergeCell ref="A316:K316"/>
    <mergeCell ref="H311:K311"/>
    <mergeCell ref="A313:K313"/>
    <mergeCell ref="A314:K314"/>
    <mergeCell ref="A312:K312"/>
    <mergeCell ref="A315:K315"/>
    <mergeCell ref="L327:M327"/>
    <mergeCell ref="M2:N2"/>
    <mergeCell ref="A3:N3"/>
    <mergeCell ref="A5:B5"/>
    <mergeCell ref="C5:L5"/>
    <mergeCell ref="A6:B6"/>
    <mergeCell ref="A4:N4"/>
  </mergeCells>
  <conditionalFormatting sqref="N9:N26">
    <cfRule type="cellIs" dxfId="3551" priority="493" operator="lessThan">
      <formula>0</formula>
    </cfRule>
    <cfRule type="cellIs" dxfId="3550" priority="494" operator="lessThan">
      <formula>0</formula>
    </cfRule>
    <cfRule type="containsErrors" dxfId="3549" priority="495">
      <formula>ISERROR(N9)</formula>
    </cfRule>
  </conditionalFormatting>
  <conditionalFormatting sqref="N33:N37 N48">
    <cfRule type="cellIs" dxfId="3548" priority="490" operator="lessThan">
      <formula>0</formula>
    </cfRule>
    <cfRule type="cellIs" dxfId="3547" priority="491" operator="lessThan">
      <formula>0</formula>
    </cfRule>
    <cfRule type="containsErrors" dxfId="3546" priority="492">
      <formula>ISERROR(N33)</formula>
    </cfRule>
  </conditionalFormatting>
  <conditionalFormatting sqref="N27:N30">
    <cfRule type="cellIs" dxfId="3545" priority="487" operator="lessThan">
      <formula>0</formula>
    </cfRule>
    <cfRule type="cellIs" dxfId="3544" priority="488" operator="lessThan">
      <formula>0</formula>
    </cfRule>
    <cfRule type="containsErrors" dxfId="3543" priority="489">
      <formula>ISERROR(N27)</formula>
    </cfRule>
  </conditionalFormatting>
  <conditionalFormatting sqref="N31:N32">
    <cfRule type="cellIs" dxfId="3542" priority="484" operator="lessThan">
      <formula>0</formula>
    </cfRule>
    <cfRule type="cellIs" dxfId="3541" priority="485" operator="lessThan">
      <formula>0</formula>
    </cfRule>
    <cfRule type="containsErrors" dxfId="3540" priority="486">
      <formula>ISERROR(N31)</formula>
    </cfRule>
  </conditionalFormatting>
  <conditionalFormatting sqref="N44:N47">
    <cfRule type="cellIs" dxfId="3539" priority="481" operator="lessThan">
      <formula>0</formula>
    </cfRule>
    <cfRule type="cellIs" dxfId="3538" priority="482" operator="lessThan">
      <formula>0</formula>
    </cfRule>
    <cfRule type="containsErrors" dxfId="3537" priority="483">
      <formula>ISERROR(N44)</formula>
    </cfRule>
  </conditionalFormatting>
  <conditionalFormatting sqref="N38:N41">
    <cfRule type="cellIs" dxfId="3536" priority="478" operator="lessThan">
      <formula>0</formula>
    </cfRule>
    <cfRule type="cellIs" dxfId="3535" priority="479" operator="lessThan">
      <formula>0</formula>
    </cfRule>
    <cfRule type="containsErrors" dxfId="3534" priority="480">
      <formula>ISERROR(N38)</formula>
    </cfRule>
  </conditionalFormatting>
  <conditionalFormatting sqref="N42:N43">
    <cfRule type="cellIs" dxfId="3533" priority="475" operator="lessThan">
      <formula>0</formula>
    </cfRule>
    <cfRule type="cellIs" dxfId="3532" priority="476" operator="lessThan">
      <formula>0</formula>
    </cfRule>
    <cfRule type="containsErrors" dxfId="3531" priority="477">
      <formula>ISERROR(N42)</formula>
    </cfRule>
  </conditionalFormatting>
  <conditionalFormatting sqref="N59">
    <cfRule type="cellIs" dxfId="3530" priority="472" operator="lessThan">
      <formula>0</formula>
    </cfRule>
    <cfRule type="cellIs" dxfId="3529" priority="473" operator="lessThan">
      <formula>0</formula>
    </cfRule>
    <cfRule type="containsErrors" dxfId="3528" priority="474">
      <formula>ISERROR(N59)</formula>
    </cfRule>
  </conditionalFormatting>
  <conditionalFormatting sqref="N55:N58">
    <cfRule type="cellIs" dxfId="3527" priority="469" operator="lessThan">
      <formula>0</formula>
    </cfRule>
    <cfRule type="cellIs" dxfId="3526" priority="470" operator="lessThan">
      <formula>0</formula>
    </cfRule>
    <cfRule type="containsErrors" dxfId="3525" priority="471">
      <formula>ISERROR(N55)</formula>
    </cfRule>
  </conditionalFormatting>
  <conditionalFormatting sqref="N49:N52">
    <cfRule type="cellIs" dxfId="3524" priority="466" operator="lessThan">
      <formula>0</formula>
    </cfRule>
    <cfRule type="cellIs" dxfId="3523" priority="467" operator="lessThan">
      <formula>0</formula>
    </cfRule>
    <cfRule type="containsErrors" dxfId="3522" priority="468">
      <formula>ISERROR(N49)</formula>
    </cfRule>
  </conditionalFormatting>
  <conditionalFormatting sqref="N53:N54">
    <cfRule type="cellIs" dxfId="3521" priority="463" operator="lessThan">
      <formula>0</formula>
    </cfRule>
    <cfRule type="cellIs" dxfId="3520" priority="464" operator="lessThan">
      <formula>0</formula>
    </cfRule>
    <cfRule type="containsErrors" dxfId="3519" priority="465">
      <formula>ISERROR(N53)</formula>
    </cfRule>
  </conditionalFormatting>
  <conditionalFormatting sqref="N70">
    <cfRule type="cellIs" dxfId="3518" priority="424" operator="lessThan">
      <formula>0</formula>
    </cfRule>
    <cfRule type="cellIs" dxfId="3517" priority="425" operator="lessThan">
      <formula>0</formula>
    </cfRule>
    <cfRule type="containsErrors" dxfId="3516" priority="426">
      <formula>ISERROR(N70)</formula>
    </cfRule>
  </conditionalFormatting>
  <conditionalFormatting sqref="N66:N69">
    <cfRule type="cellIs" dxfId="3515" priority="421" operator="lessThan">
      <formula>0</formula>
    </cfRule>
    <cfRule type="cellIs" dxfId="3514" priority="422" operator="lessThan">
      <formula>0</formula>
    </cfRule>
    <cfRule type="containsErrors" dxfId="3513" priority="423">
      <formula>ISERROR(N66)</formula>
    </cfRule>
  </conditionalFormatting>
  <conditionalFormatting sqref="N60:N63">
    <cfRule type="cellIs" dxfId="3512" priority="418" operator="lessThan">
      <formula>0</formula>
    </cfRule>
    <cfRule type="cellIs" dxfId="3511" priority="419" operator="lessThan">
      <formula>0</formula>
    </cfRule>
    <cfRule type="containsErrors" dxfId="3510" priority="420">
      <formula>ISERROR(N60)</formula>
    </cfRule>
  </conditionalFormatting>
  <conditionalFormatting sqref="N102">
    <cfRule type="cellIs" dxfId="3509" priority="400" operator="lessThan">
      <formula>0</formula>
    </cfRule>
    <cfRule type="cellIs" dxfId="3508" priority="401" operator="lessThan">
      <formula>0</formula>
    </cfRule>
    <cfRule type="containsErrors" dxfId="3507" priority="402">
      <formula>ISERROR(N102)</formula>
    </cfRule>
  </conditionalFormatting>
  <conditionalFormatting sqref="N64:N65">
    <cfRule type="cellIs" dxfId="3506" priority="415" operator="lessThan">
      <formula>0</formula>
    </cfRule>
    <cfRule type="cellIs" dxfId="3505" priority="416" operator="lessThan">
      <formula>0</formula>
    </cfRule>
    <cfRule type="containsErrors" dxfId="3504" priority="417">
      <formula>ISERROR(N64)</formula>
    </cfRule>
  </conditionalFormatting>
  <conditionalFormatting sqref="N98:N101">
    <cfRule type="cellIs" dxfId="3503" priority="397" operator="lessThan">
      <formula>0</formula>
    </cfRule>
    <cfRule type="cellIs" dxfId="3502" priority="398" operator="lessThan">
      <formula>0</formula>
    </cfRule>
    <cfRule type="containsErrors" dxfId="3501" priority="399">
      <formula>ISERROR(N98)</formula>
    </cfRule>
  </conditionalFormatting>
  <conditionalFormatting sqref="N81">
    <cfRule type="cellIs" dxfId="3500" priority="412" operator="lessThan">
      <formula>0</formula>
    </cfRule>
    <cfRule type="cellIs" dxfId="3499" priority="413" operator="lessThan">
      <formula>0</formula>
    </cfRule>
    <cfRule type="containsErrors" dxfId="3498" priority="414">
      <formula>ISERROR(N81)</formula>
    </cfRule>
  </conditionalFormatting>
  <conditionalFormatting sqref="N77:N80">
    <cfRule type="cellIs" dxfId="3497" priority="409" operator="lessThan">
      <formula>0</formula>
    </cfRule>
    <cfRule type="cellIs" dxfId="3496" priority="410" operator="lessThan">
      <formula>0</formula>
    </cfRule>
    <cfRule type="containsErrors" dxfId="3495" priority="411">
      <formula>ISERROR(N77)</formula>
    </cfRule>
  </conditionalFormatting>
  <conditionalFormatting sqref="N86 N97">
    <cfRule type="cellIs" dxfId="3494" priority="391" operator="lessThan">
      <formula>0</formula>
    </cfRule>
    <cfRule type="cellIs" dxfId="3493" priority="392" operator="lessThan">
      <formula>0</formula>
    </cfRule>
    <cfRule type="containsErrors" dxfId="3492" priority="393">
      <formula>ISERROR(N86)</formula>
    </cfRule>
  </conditionalFormatting>
  <conditionalFormatting sqref="N82:N85">
    <cfRule type="cellIs" dxfId="3491" priority="394" operator="lessThan">
      <formula>0</formula>
    </cfRule>
    <cfRule type="cellIs" dxfId="3490" priority="395" operator="lessThan">
      <formula>0</formula>
    </cfRule>
    <cfRule type="containsErrors" dxfId="3489" priority="396">
      <formula>ISERROR(N82)</formula>
    </cfRule>
  </conditionalFormatting>
  <conditionalFormatting sqref="N75:N76">
    <cfRule type="cellIs" dxfId="3488" priority="403" operator="lessThan">
      <formula>0</formula>
    </cfRule>
    <cfRule type="cellIs" dxfId="3487" priority="404" operator="lessThan">
      <formula>0</formula>
    </cfRule>
    <cfRule type="containsErrors" dxfId="3486" priority="405">
      <formula>ISERROR(N75)</formula>
    </cfRule>
  </conditionalFormatting>
  <conditionalFormatting sqref="N71:N74">
    <cfRule type="cellIs" dxfId="3485" priority="406" operator="lessThan">
      <formula>0</formula>
    </cfRule>
    <cfRule type="cellIs" dxfId="3484" priority="407" operator="lessThan">
      <formula>0</formula>
    </cfRule>
    <cfRule type="containsErrors" dxfId="3483" priority="408">
      <formula>ISERROR(N71)</formula>
    </cfRule>
  </conditionalFormatting>
  <conditionalFormatting sqref="N117:N118">
    <cfRule type="cellIs" dxfId="3482" priority="370" operator="lessThan">
      <formula>0</formula>
    </cfRule>
    <cfRule type="cellIs" dxfId="3481" priority="371" operator="lessThan">
      <formula>0</formula>
    </cfRule>
    <cfRule type="containsErrors" dxfId="3480" priority="372">
      <formula>ISERROR(N117)</formula>
    </cfRule>
  </conditionalFormatting>
  <conditionalFormatting sqref="N144">
    <cfRule type="cellIs" dxfId="3479" priority="367" operator="lessThan">
      <formula>0</formula>
    </cfRule>
    <cfRule type="cellIs" dxfId="3478" priority="368" operator="lessThan">
      <formula>0</formula>
    </cfRule>
    <cfRule type="containsErrors" dxfId="3477" priority="369">
      <formula>ISERROR(N144)</formula>
    </cfRule>
  </conditionalFormatting>
  <conditionalFormatting sqref="N123">
    <cfRule type="cellIs" dxfId="3476" priority="379" operator="lessThan">
      <formula>0</formula>
    </cfRule>
    <cfRule type="cellIs" dxfId="3475" priority="380" operator="lessThan">
      <formula>0</formula>
    </cfRule>
    <cfRule type="containsErrors" dxfId="3474" priority="381">
      <formula>ISERROR(N123)</formula>
    </cfRule>
  </conditionalFormatting>
  <conditionalFormatting sqref="N119:N122">
    <cfRule type="cellIs" dxfId="3473" priority="376" operator="lessThan">
      <formula>0</formula>
    </cfRule>
    <cfRule type="cellIs" dxfId="3472" priority="377" operator="lessThan">
      <formula>0</formula>
    </cfRule>
    <cfRule type="containsErrors" dxfId="3471" priority="378">
      <formula>ISERROR(N119)</formula>
    </cfRule>
  </conditionalFormatting>
  <conditionalFormatting sqref="N165">
    <cfRule type="cellIs" dxfId="3470" priority="355" operator="lessThan">
      <formula>0</formula>
    </cfRule>
    <cfRule type="cellIs" dxfId="3469" priority="356" operator="lessThan">
      <formula>0</formula>
    </cfRule>
    <cfRule type="containsErrors" dxfId="3468" priority="357">
      <formula>ISERROR(N165)</formula>
    </cfRule>
  </conditionalFormatting>
  <conditionalFormatting sqref="N140:N143">
    <cfRule type="cellIs" dxfId="3467" priority="364" operator="lessThan">
      <formula>0</formula>
    </cfRule>
    <cfRule type="cellIs" dxfId="3466" priority="365" operator="lessThan">
      <formula>0</formula>
    </cfRule>
    <cfRule type="containsErrors" dxfId="3465" priority="366">
      <formula>ISERROR(N140)</formula>
    </cfRule>
  </conditionalFormatting>
  <conditionalFormatting sqref="N124:N127">
    <cfRule type="cellIs" dxfId="3464" priority="361" operator="lessThan">
      <formula>0</formula>
    </cfRule>
    <cfRule type="cellIs" dxfId="3463" priority="362" operator="lessThan">
      <formula>0</formula>
    </cfRule>
    <cfRule type="containsErrors" dxfId="3462" priority="363">
      <formula>ISERROR(N124)</formula>
    </cfRule>
  </conditionalFormatting>
  <conditionalFormatting sqref="N103:N106">
    <cfRule type="cellIs" dxfId="3461" priority="373" operator="lessThan">
      <formula>0</formula>
    </cfRule>
    <cfRule type="cellIs" dxfId="3460" priority="374" operator="lessThan">
      <formula>0</formula>
    </cfRule>
    <cfRule type="containsErrors" dxfId="3459" priority="375">
      <formula>ISERROR(N103)</formula>
    </cfRule>
  </conditionalFormatting>
  <conditionalFormatting sqref="N182:N185">
    <cfRule type="cellIs" dxfId="3458" priority="340" operator="lessThan">
      <formula>0</formula>
    </cfRule>
    <cfRule type="cellIs" dxfId="3457" priority="341" operator="lessThan">
      <formula>0</formula>
    </cfRule>
    <cfRule type="containsErrors" dxfId="3456" priority="342">
      <formula>ISERROR(N182)</formula>
    </cfRule>
  </conditionalFormatting>
  <conditionalFormatting sqref="N161:N164">
    <cfRule type="cellIs" dxfId="3455" priority="352" operator="lessThan">
      <formula>0</formula>
    </cfRule>
    <cfRule type="cellIs" dxfId="3454" priority="353" operator="lessThan">
      <formula>0</formula>
    </cfRule>
    <cfRule type="containsErrors" dxfId="3453" priority="354">
      <formula>ISERROR(N161)</formula>
    </cfRule>
  </conditionalFormatting>
  <conditionalFormatting sqref="N145:N148">
    <cfRule type="cellIs" dxfId="3452" priority="349" operator="lessThan">
      <formula>0</formula>
    </cfRule>
    <cfRule type="cellIs" dxfId="3451" priority="350" operator="lessThan">
      <formula>0</formula>
    </cfRule>
    <cfRule type="containsErrors" dxfId="3450" priority="351">
      <formula>ISERROR(N145)</formula>
    </cfRule>
  </conditionalFormatting>
  <conditionalFormatting sqref="N149 N160">
    <cfRule type="cellIs" dxfId="3449" priority="346" operator="lessThan">
      <formula>0</formula>
    </cfRule>
    <cfRule type="cellIs" dxfId="3448" priority="347" operator="lessThan">
      <formula>0</formula>
    </cfRule>
    <cfRule type="containsErrors" dxfId="3447" priority="348">
      <formula>ISERROR(N149)</formula>
    </cfRule>
  </conditionalFormatting>
  <conditionalFormatting sqref="N128:N129">
    <cfRule type="cellIs" dxfId="3446" priority="358" operator="lessThan">
      <formula>0</formula>
    </cfRule>
    <cfRule type="cellIs" dxfId="3445" priority="359" operator="lessThan">
      <formula>0</formula>
    </cfRule>
    <cfRule type="containsErrors" dxfId="3444" priority="360">
      <formula>ISERROR(N128)</formula>
    </cfRule>
  </conditionalFormatting>
  <conditionalFormatting sqref="N187:N190">
    <cfRule type="cellIs" dxfId="3443" priority="325" operator="lessThan">
      <formula>0</formula>
    </cfRule>
    <cfRule type="cellIs" dxfId="3442" priority="326" operator="lessThan">
      <formula>0</formula>
    </cfRule>
    <cfRule type="containsErrors" dxfId="3441" priority="327">
      <formula>ISERROR(N187)</formula>
    </cfRule>
  </conditionalFormatting>
  <conditionalFormatting sqref="N166:N169">
    <cfRule type="cellIs" dxfId="3440" priority="337" operator="lessThan">
      <formula>0</formula>
    </cfRule>
    <cfRule type="cellIs" dxfId="3439" priority="338" operator="lessThan">
      <formula>0</formula>
    </cfRule>
    <cfRule type="containsErrors" dxfId="3438" priority="339">
      <formula>ISERROR(N166)</formula>
    </cfRule>
  </conditionalFormatting>
  <conditionalFormatting sqref="N170 N181">
    <cfRule type="cellIs" dxfId="3437" priority="334" operator="lessThan">
      <formula>0</formula>
    </cfRule>
    <cfRule type="cellIs" dxfId="3436" priority="335" operator="lessThan">
      <formula>0</formula>
    </cfRule>
    <cfRule type="containsErrors" dxfId="3435" priority="336">
      <formula>ISERROR(N170)</formula>
    </cfRule>
  </conditionalFormatting>
  <conditionalFormatting sqref="N207">
    <cfRule type="cellIs" dxfId="3434" priority="331" operator="lessThan">
      <formula>0</formula>
    </cfRule>
    <cfRule type="cellIs" dxfId="3433" priority="332" operator="lessThan">
      <formula>0</formula>
    </cfRule>
    <cfRule type="containsErrors" dxfId="3432" priority="333">
      <formula>ISERROR(N207)</formula>
    </cfRule>
  </conditionalFormatting>
  <conditionalFormatting sqref="N186">
    <cfRule type="cellIs" dxfId="3431" priority="343" operator="lessThan">
      <formula>0</formula>
    </cfRule>
    <cfRule type="cellIs" dxfId="3430" priority="344" operator="lessThan">
      <formula>0</formula>
    </cfRule>
    <cfRule type="containsErrors" dxfId="3429" priority="345">
      <formula>ISERROR(N186)</formula>
    </cfRule>
  </conditionalFormatting>
  <conditionalFormatting sqref="N212:N213">
    <cfRule type="cellIs" dxfId="3428" priority="310" operator="lessThan">
      <formula>0</formula>
    </cfRule>
    <cfRule type="cellIs" dxfId="3427" priority="311" operator="lessThan">
      <formula>0</formula>
    </cfRule>
    <cfRule type="containsErrors" dxfId="3426" priority="312">
      <formula>ISERROR(N212)</formula>
    </cfRule>
  </conditionalFormatting>
  <conditionalFormatting sqref="N191 N202">
    <cfRule type="cellIs" dxfId="3425" priority="322" operator="lessThan">
      <formula>0</formula>
    </cfRule>
    <cfRule type="cellIs" dxfId="3424" priority="323" operator="lessThan">
      <formula>0</formula>
    </cfRule>
    <cfRule type="containsErrors" dxfId="3423" priority="324">
      <formula>ISERROR(N191)</formula>
    </cfRule>
  </conditionalFormatting>
  <conditionalFormatting sqref="N228">
    <cfRule type="cellIs" dxfId="3422" priority="319" operator="lessThan">
      <formula>0</formula>
    </cfRule>
    <cfRule type="cellIs" dxfId="3421" priority="320" operator="lessThan">
      <formula>0</formula>
    </cfRule>
    <cfRule type="containsErrors" dxfId="3420" priority="321">
      <formula>ISERROR(N228)</formula>
    </cfRule>
  </conditionalFormatting>
  <conditionalFormatting sqref="N214 N225:N227">
    <cfRule type="cellIs" dxfId="3419" priority="316" operator="lessThan">
      <formula>0</formula>
    </cfRule>
    <cfRule type="cellIs" dxfId="3418" priority="317" operator="lessThan">
      <formula>0</formula>
    </cfRule>
    <cfRule type="containsErrors" dxfId="3417" priority="318">
      <formula>ISERROR(N214)</formula>
    </cfRule>
  </conditionalFormatting>
  <conditionalFormatting sqref="N203:N206">
    <cfRule type="cellIs" dxfId="3416" priority="328" operator="lessThan">
      <formula>0</formula>
    </cfRule>
    <cfRule type="cellIs" dxfId="3415" priority="329" operator="lessThan">
      <formula>0</formula>
    </cfRule>
    <cfRule type="containsErrors" dxfId="3414" priority="330">
      <formula>ISERROR(N203)</formula>
    </cfRule>
  </conditionalFormatting>
  <conditionalFormatting sqref="N249">
    <cfRule type="cellIs" dxfId="3413" priority="307" operator="lessThan">
      <formula>0</formula>
    </cfRule>
    <cfRule type="cellIs" dxfId="3412" priority="308" operator="lessThan">
      <formula>0</formula>
    </cfRule>
    <cfRule type="containsErrors" dxfId="3411" priority="309">
      <formula>ISERROR(N249)</formula>
    </cfRule>
  </conditionalFormatting>
  <conditionalFormatting sqref="N235:N237 N248">
    <cfRule type="cellIs" dxfId="3410" priority="304" operator="lessThan">
      <formula>0</formula>
    </cfRule>
    <cfRule type="cellIs" dxfId="3409" priority="305" operator="lessThan">
      <formula>0</formula>
    </cfRule>
    <cfRule type="containsErrors" dxfId="3408" priority="306">
      <formula>ISERROR(N235)</formula>
    </cfRule>
  </conditionalFormatting>
  <conditionalFormatting sqref="N229:N232">
    <cfRule type="cellIs" dxfId="3407" priority="301" operator="lessThan">
      <formula>0</formula>
    </cfRule>
    <cfRule type="cellIs" dxfId="3406" priority="302" operator="lessThan">
      <formula>0</formula>
    </cfRule>
    <cfRule type="containsErrors" dxfId="3405" priority="303">
      <formula>ISERROR(N229)</formula>
    </cfRule>
  </conditionalFormatting>
  <conditionalFormatting sqref="N208:N211">
    <cfRule type="cellIs" dxfId="3404" priority="313" operator="lessThan">
      <formula>0</formula>
    </cfRule>
    <cfRule type="cellIs" dxfId="3403" priority="314" operator="lessThan">
      <formula>0</formula>
    </cfRule>
    <cfRule type="containsErrors" dxfId="3402" priority="315">
      <formula>ISERROR(N208)</formula>
    </cfRule>
  </conditionalFormatting>
  <conditionalFormatting sqref="N233:N234">
    <cfRule type="cellIs" dxfId="3401" priority="298" operator="lessThan">
      <formula>0</formula>
    </cfRule>
    <cfRule type="cellIs" dxfId="3400" priority="299" operator="lessThan">
      <formula>0</formula>
    </cfRule>
    <cfRule type="containsErrors" dxfId="3399" priority="300">
      <formula>ISERROR(N233)</formula>
    </cfRule>
  </conditionalFormatting>
  <conditionalFormatting sqref="N238:N239">
    <cfRule type="cellIs" dxfId="3398" priority="235" operator="lessThan">
      <formula>0</formula>
    </cfRule>
    <cfRule type="cellIs" dxfId="3397" priority="236" operator="lessThan">
      <formula>0</formula>
    </cfRule>
    <cfRule type="containsErrors" dxfId="3396" priority="237">
      <formula>ISERROR(N238)</formula>
    </cfRule>
  </conditionalFormatting>
  <conditionalFormatting sqref="N240:N241">
    <cfRule type="cellIs" dxfId="3395" priority="232" operator="lessThan">
      <formula>0</formula>
    </cfRule>
    <cfRule type="cellIs" dxfId="3394" priority="233" operator="lessThan">
      <formula>0</formula>
    </cfRule>
    <cfRule type="containsErrors" dxfId="3393" priority="234">
      <formula>ISERROR(N240)</formula>
    </cfRule>
  </conditionalFormatting>
  <conditionalFormatting sqref="N224">
    <cfRule type="cellIs" dxfId="3392" priority="217" operator="lessThan">
      <formula>0</formula>
    </cfRule>
    <cfRule type="cellIs" dxfId="3391" priority="218" operator="lessThan">
      <formula>0</formula>
    </cfRule>
    <cfRule type="containsErrors" dxfId="3390" priority="219">
      <formula>ISERROR(N224)</formula>
    </cfRule>
  </conditionalFormatting>
  <conditionalFormatting sqref="N243:N244">
    <cfRule type="cellIs" dxfId="3389" priority="229" operator="lessThan">
      <formula>0</formula>
    </cfRule>
    <cfRule type="cellIs" dxfId="3388" priority="230" operator="lessThan">
      <formula>0</formula>
    </cfRule>
    <cfRule type="containsErrors" dxfId="3387" priority="231">
      <formula>ISERROR(N243)</formula>
    </cfRule>
  </conditionalFormatting>
  <conditionalFormatting sqref="N245:N246">
    <cfRule type="cellIs" dxfId="3386" priority="226" operator="lessThan">
      <formula>0</formula>
    </cfRule>
    <cfRule type="cellIs" dxfId="3385" priority="227" operator="lessThan">
      <formula>0</formula>
    </cfRule>
    <cfRule type="containsErrors" dxfId="3384" priority="228">
      <formula>ISERROR(N245)</formula>
    </cfRule>
  </conditionalFormatting>
  <conditionalFormatting sqref="N247">
    <cfRule type="cellIs" dxfId="3383" priority="241" operator="lessThan">
      <formula>0</formula>
    </cfRule>
    <cfRule type="cellIs" dxfId="3382" priority="242" operator="lessThan">
      <formula>0</formula>
    </cfRule>
    <cfRule type="containsErrors" dxfId="3381" priority="243">
      <formula>ISERROR(N247)</formula>
    </cfRule>
  </conditionalFormatting>
  <conditionalFormatting sqref="N242">
    <cfRule type="cellIs" dxfId="3380" priority="238" operator="lessThan">
      <formula>0</formula>
    </cfRule>
    <cfRule type="cellIs" dxfId="3379" priority="239" operator="lessThan">
      <formula>0</formula>
    </cfRule>
    <cfRule type="containsErrors" dxfId="3378" priority="240">
      <formula>ISERROR(N242)</formula>
    </cfRule>
  </conditionalFormatting>
  <conditionalFormatting sqref="N215:N216">
    <cfRule type="cellIs" dxfId="3377" priority="220" operator="lessThan">
      <formula>0</formula>
    </cfRule>
    <cfRule type="cellIs" dxfId="3376" priority="221" operator="lessThan">
      <formula>0</formula>
    </cfRule>
    <cfRule type="containsErrors" dxfId="3375" priority="222">
      <formula>ISERROR(N215)</formula>
    </cfRule>
  </conditionalFormatting>
  <conditionalFormatting sqref="N201">
    <cfRule type="cellIs" dxfId="3374" priority="202" operator="lessThan">
      <formula>0</formula>
    </cfRule>
    <cfRule type="cellIs" dxfId="3373" priority="203" operator="lessThan">
      <formula>0</formula>
    </cfRule>
    <cfRule type="containsErrors" dxfId="3372" priority="204">
      <formula>ISERROR(N201)</formula>
    </cfRule>
  </conditionalFormatting>
  <conditionalFormatting sqref="N220:N221">
    <cfRule type="cellIs" dxfId="3371" priority="214" operator="lessThan">
      <formula>0</formula>
    </cfRule>
    <cfRule type="cellIs" dxfId="3370" priority="215" operator="lessThan">
      <formula>0</formula>
    </cfRule>
    <cfRule type="containsErrors" dxfId="3369" priority="216">
      <formula>ISERROR(N220)</formula>
    </cfRule>
  </conditionalFormatting>
  <conditionalFormatting sqref="N222:N223">
    <cfRule type="cellIs" dxfId="3368" priority="211" operator="lessThan">
      <formula>0</formula>
    </cfRule>
    <cfRule type="cellIs" dxfId="3367" priority="212" operator="lessThan">
      <formula>0</formula>
    </cfRule>
    <cfRule type="containsErrors" dxfId="3366" priority="213">
      <formula>ISERROR(N222)</formula>
    </cfRule>
  </conditionalFormatting>
  <conditionalFormatting sqref="N217:N219">
    <cfRule type="cellIs" dxfId="3365" priority="223" operator="lessThan">
      <formula>0</formula>
    </cfRule>
    <cfRule type="cellIs" dxfId="3364" priority="224" operator="lessThan">
      <formula>0</formula>
    </cfRule>
    <cfRule type="containsErrors" dxfId="3363" priority="225">
      <formula>ISERROR(N217)</formula>
    </cfRule>
  </conditionalFormatting>
  <conditionalFormatting sqref="N192:N193">
    <cfRule type="cellIs" dxfId="3362" priority="205" operator="lessThan">
      <formula>0</formula>
    </cfRule>
    <cfRule type="cellIs" dxfId="3361" priority="206" operator="lessThan">
      <formula>0</formula>
    </cfRule>
    <cfRule type="containsErrors" dxfId="3360" priority="207">
      <formula>ISERROR(N192)</formula>
    </cfRule>
  </conditionalFormatting>
  <conditionalFormatting sqref="N197:N198">
    <cfRule type="cellIs" dxfId="3359" priority="199" operator="lessThan">
      <formula>0</formula>
    </cfRule>
    <cfRule type="cellIs" dxfId="3358" priority="200" operator="lessThan">
      <formula>0</formula>
    </cfRule>
    <cfRule type="containsErrors" dxfId="3357" priority="201">
      <formula>ISERROR(N197)</formula>
    </cfRule>
  </conditionalFormatting>
  <conditionalFormatting sqref="N199:N200">
    <cfRule type="cellIs" dxfId="3356" priority="196" operator="lessThan">
      <formula>0</formula>
    </cfRule>
    <cfRule type="cellIs" dxfId="3355" priority="197" operator="lessThan">
      <formula>0</formula>
    </cfRule>
    <cfRule type="containsErrors" dxfId="3354" priority="198">
      <formula>ISERROR(N199)</formula>
    </cfRule>
  </conditionalFormatting>
  <conditionalFormatting sqref="N180">
    <cfRule type="cellIs" dxfId="3353" priority="187" operator="lessThan">
      <formula>0</formula>
    </cfRule>
    <cfRule type="cellIs" dxfId="3352" priority="188" operator="lessThan">
      <formula>0</formula>
    </cfRule>
    <cfRule type="containsErrors" dxfId="3351" priority="189">
      <formula>ISERROR(N180)</formula>
    </cfRule>
  </conditionalFormatting>
  <conditionalFormatting sqref="N171:N172">
    <cfRule type="cellIs" dxfId="3350" priority="190" operator="lessThan">
      <formula>0</formula>
    </cfRule>
    <cfRule type="cellIs" dxfId="3349" priority="191" operator="lessThan">
      <formula>0</formula>
    </cfRule>
    <cfRule type="containsErrors" dxfId="3348" priority="192">
      <formula>ISERROR(N171)</formula>
    </cfRule>
  </conditionalFormatting>
  <conditionalFormatting sqref="N159">
    <cfRule type="cellIs" dxfId="3347" priority="172" operator="lessThan">
      <formula>0</formula>
    </cfRule>
    <cfRule type="cellIs" dxfId="3346" priority="173" operator="lessThan">
      <formula>0</formula>
    </cfRule>
    <cfRule type="containsErrors" dxfId="3345" priority="174">
      <formula>ISERROR(N159)</formula>
    </cfRule>
  </conditionalFormatting>
  <conditionalFormatting sqref="N176:N177">
    <cfRule type="cellIs" dxfId="3344" priority="184" operator="lessThan">
      <formula>0</formula>
    </cfRule>
    <cfRule type="cellIs" dxfId="3343" priority="185" operator="lessThan">
      <formula>0</formula>
    </cfRule>
    <cfRule type="containsErrors" dxfId="3342" priority="186">
      <formula>ISERROR(N176)</formula>
    </cfRule>
  </conditionalFormatting>
  <conditionalFormatting sqref="N178:N179">
    <cfRule type="cellIs" dxfId="3341" priority="181" operator="lessThan">
      <formula>0</formula>
    </cfRule>
    <cfRule type="cellIs" dxfId="3340" priority="182" operator="lessThan">
      <formula>0</formula>
    </cfRule>
    <cfRule type="containsErrors" dxfId="3339" priority="183">
      <formula>ISERROR(N178)</formula>
    </cfRule>
  </conditionalFormatting>
  <conditionalFormatting sqref="N194:N196">
    <cfRule type="cellIs" dxfId="3338" priority="208" operator="lessThan">
      <formula>0</formula>
    </cfRule>
    <cfRule type="cellIs" dxfId="3337" priority="209" operator="lessThan">
      <formula>0</formula>
    </cfRule>
    <cfRule type="containsErrors" dxfId="3336" priority="210">
      <formula>ISERROR(N194)</formula>
    </cfRule>
  </conditionalFormatting>
  <conditionalFormatting sqref="N150:N151">
    <cfRule type="cellIs" dxfId="3335" priority="175" operator="lessThan">
      <formula>0</formula>
    </cfRule>
    <cfRule type="cellIs" dxfId="3334" priority="176" operator="lessThan">
      <formula>0</formula>
    </cfRule>
    <cfRule type="containsErrors" dxfId="3333" priority="177">
      <formula>ISERROR(N150)</formula>
    </cfRule>
  </conditionalFormatting>
  <conditionalFormatting sqref="N155:N156">
    <cfRule type="cellIs" dxfId="3332" priority="169" operator="lessThan">
      <formula>0</formula>
    </cfRule>
    <cfRule type="cellIs" dxfId="3331" priority="170" operator="lessThan">
      <formula>0</formula>
    </cfRule>
    <cfRule type="containsErrors" dxfId="3330" priority="171">
      <formula>ISERROR(N155)</formula>
    </cfRule>
  </conditionalFormatting>
  <conditionalFormatting sqref="N157:N158">
    <cfRule type="cellIs" dxfId="3329" priority="166" operator="lessThan">
      <formula>0</formula>
    </cfRule>
    <cfRule type="cellIs" dxfId="3328" priority="167" operator="lessThan">
      <formula>0</formula>
    </cfRule>
    <cfRule type="containsErrors" dxfId="3327" priority="168">
      <formula>ISERROR(N157)</formula>
    </cfRule>
  </conditionalFormatting>
  <conditionalFormatting sqref="N139">
    <cfRule type="cellIs" dxfId="3326" priority="157" operator="lessThan">
      <formula>0</formula>
    </cfRule>
    <cfRule type="cellIs" dxfId="3325" priority="158" operator="lessThan">
      <formula>0</formula>
    </cfRule>
    <cfRule type="containsErrors" dxfId="3324" priority="159">
      <formula>ISERROR(N139)</formula>
    </cfRule>
  </conditionalFormatting>
  <conditionalFormatting sqref="N173:N175">
    <cfRule type="cellIs" dxfId="3323" priority="193" operator="lessThan">
      <formula>0</formula>
    </cfRule>
    <cfRule type="cellIs" dxfId="3322" priority="194" operator="lessThan">
      <formula>0</formula>
    </cfRule>
    <cfRule type="containsErrors" dxfId="3321" priority="195">
      <formula>ISERROR(N173)</formula>
    </cfRule>
  </conditionalFormatting>
  <conditionalFormatting sqref="N130:N131">
    <cfRule type="cellIs" dxfId="3320" priority="160" operator="lessThan">
      <formula>0</formula>
    </cfRule>
    <cfRule type="cellIs" dxfId="3319" priority="161" operator="lessThan">
      <formula>0</formula>
    </cfRule>
    <cfRule type="containsErrors" dxfId="3318" priority="162">
      <formula>ISERROR(N130)</formula>
    </cfRule>
  </conditionalFormatting>
  <conditionalFormatting sqref="N116">
    <cfRule type="cellIs" dxfId="3317" priority="142" operator="lessThan">
      <formula>0</formula>
    </cfRule>
    <cfRule type="cellIs" dxfId="3316" priority="143" operator="lessThan">
      <formula>0</formula>
    </cfRule>
    <cfRule type="containsErrors" dxfId="3315" priority="144">
      <formula>ISERROR(N116)</formula>
    </cfRule>
  </conditionalFormatting>
  <conditionalFormatting sqref="N135:N136">
    <cfRule type="cellIs" dxfId="3314" priority="154" operator="lessThan">
      <formula>0</formula>
    </cfRule>
    <cfRule type="cellIs" dxfId="3313" priority="155" operator="lessThan">
      <formula>0</formula>
    </cfRule>
    <cfRule type="containsErrors" dxfId="3312" priority="156">
      <formula>ISERROR(N135)</formula>
    </cfRule>
  </conditionalFormatting>
  <conditionalFormatting sqref="N137:N138">
    <cfRule type="cellIs" dxfId="3311" priority="151" operator="lessThan">
      <formula>0</formula>
    </cfRule>
    <cfRule type="cellIs" dxfId="3310" priority="152" operator="lessThan">
      <formula>0</formula>
    </cfRule>
    <cfRule type="containsErrors" dxfId="3309" priority="153">
      <formula>ISERROR(N137)</formula>
    </cfRule>
  </conditionalFormatting>
  <conditionalFormatting sqref="N152:N154">
    <cfRule type="cellIs" dxfId="3308" priority="178" operator="lessThan">
      <formula>0</formula>
    </cfRule>
    <cfRule type="cellIs" dxfId="3307" priority="179" operator="lessThan">
      <formula>0</formula>
    </cfRule>
    <cfRule type="containsErrors" dxfId="3306" priority="180">
      <formula>ISERROR(N152)</formula>
    </cfRule>
  </conditionalFormatting>
  <conditionalFormatting sqref="N107:N108">
    <cfRule type="cellIs" dxfId="3305" priority="145" operator="lessThan">
      <formula>0</formula>
    </cfRule>
    <cfRule type="cellIs" dxfId="3304" priority="146" operator="lessThan">
      <formula>0</formula>
    </cfRule>
    <cfRule type="containsErrors" dxfId="3303" priority="147">
      <formula>ISERROR(N107)</formula>
    </cfRule>
  </conditionalFormatting>
  <conditionalFormatting sqref="N112:N113">
    <cfRule type="cellIs" dxfId="3302" priority="139" operator="lessThan">
      <formula>0</formula>
    </cfRule>
    <cfRule type="cellIs" dxfId="3301" priority="140" operator="lessThan">
      <formula>0</formula>
    </cfRule>
    <cfRule type="containsErrors" dxfId="3300" priority="141">
      <formula>ISERROR(N112)</formula>
    </cfRule>
  </conditionalFormatting>
  <conditionalFormatting sqref="N114:N115">
    <cfRule type="cellIs" dxfId="3299" priority="136" operator="lessThan">
      <formula>0</formula>
    </cfRule>
    <cfRule type="cellIs" dxfId="3298" priority="137" operator="lessThan">
      <formula>0</formula>
    </cfRule>
    <cfRule type="containsErrors" dxfId="3297" priority="138">
      <formula>ISERROR(N114)</formula>
    </cfRule>
  </conditionalFormatting>
  <conditionalFormatting sqref="N132:N134">
    <cfRule type="cellIs" dxfId="3296" priority="163" operator="lessThan">
      <formula>0</formula>
    </cfRule>
    <cfRule type="cellIs" dxfId="3295" priority="164" operator="lessThan">
      <formula>0</formula>
    </cfRule>
    <cfRule type="containsErrors" dxfId="3294" priority="165">
      <formula>ISERROR(N132)</formula>
    </cfRule>
  </conditionalFormatting>
  <conditionalFormatting sqref="N87:N88">
    <cfRule type="cellIs" dxfId="3293" priority="130" operator="lessThan">
      <formula>0</formula>
    </cfRule>
    <cfRule type="cellIs" dxfId="3292" priority="131" operator="lessThan">
      <formula>0</formula>
    </cfRule>
    <cfRule type="containsErrors" dxfId="3291" priority="132">
      <formula>ISERROR(N87)</formula>
    </cfRule>
  </conditionalFormatting>
  <conditionalFormatting sqref="N96">
    <cfRule type="cellIs" dxfId="3290" priority="127" operator="lessThan">
      <formula>0</formula>
    </cfRule>
    <cfRule type="cellIs" dxfId="3289" priority="128" operator="lessThan">
      <formula>0</formula>
    </cfRule>
    <cfRule type="containsErrors" dxfId="3288" priority="129">
      <formula>ISERROR(N96)</formula>
    </cfRule>
  </conditionalFormatting>
  <conditionalFormatting sqref="N92:N93">
    <cfRule type="cellIs" dxfId="3287" priority="124" operator="lessThan">
      <formula>0</formula>
    </cfRule>
    <cfRule type="cellIs" dxfId="3286" priority="125" operator="lessThan">
      <formula>0</formula>
    </cfRule>
    <cfRule type="containsErrors" dxfId="3285" priority="126">
      <formula>ISERROR(N92)</formula>
    </cfRule>
  </conditionalFormatting>
  <conditionalFormatting sqref="N94:N95">
    <cfRule type="cellIs" dxfId="3284" priority="121" operator="lessThan">
      <formula>0</formula>
    </cfRule>
    <cfRule type="cellIs" dxfId="3283" priority="122" operator="lessThan">
      <formula>0</formula>
    </cfRule>
    <cfRule type="containsErrors" dxfId="3282" priority="123">
      <formula>ISERROR(N94)</formula>
    </cfRule>
  </conditionalFormatting>
  <conditionalFormatting sqref="N109:N111">
    <cfRule type="cellIs" dxfId="3281" priority="148" operator="lessThan">
      <formula>0</formula>
    </cfRule>
    <cfRule type="cellIs" dxfId="3280" priority="149" operator="lessThan">
      <formula>0</formula>
    </cfRule>
    <cfRule type="containsErrors" dxfId="3279" priority="150">
      <formula>ISERROR(N109)</formula>
    </cfRule>
  </conditionalFormatting>
  <conditionalFormatting sqref="N89:N91">
    <cfRule type="cellIs" dxfId="3278" priority="133" operator="lessThan">
      <formula>0</formula>
    </cfRule>
    <cfRule type="cellIs" dxfId="3277" priority="134" operator="lessThan">
      <formula>0</formula>
    </cfRule>
    <cfRule type="containsErrors" dxfId="3276" priority="135">
      <formula>ISERROR(N89)</formula>
    </cfRule>
  </conditionalFormatting>
  <conditionalFormatting sqref="N270">
    <cfRule type="cellIs" dxfId="3275" priority="118" operator="lessThan">
      <formula>0</formula>
    </cfRule>
    <cfRule type="cellIs" dxfId="3274" priority="119" operator="lessThan">
      <formula>0</formula>
    </cfRule>
    <cfRule type="containsErrors" dxfId="3273" priority="120">
      <formula>ISERROR(N270)</formula>
    </cfRule>
  </conditionalFormatting>
  <conditionalFormatting sqref="N256:N258 N269">
    <cfRule type="cellIs" dxfId="3272" priority="115" operator="lessThan">
      <formula>0</formula>
    </cfRule>
    <cfRule type="cellIs" dxfId="3271" priority="116" operator="lessThan">
      <formula>0</formula>
    </cfRule>
    <cfRule type="containsErrors" dxfId="3270" priority="117">
      <formula>ISERROR(N256)</formula>
    </cfRule>
  </conditionalFormatting>
  <conditionalFormatting sqref="N250:N253">
    <cfRule type="cellIs" dxfId="3269" priority="112" operator="lessThan">
      <formula>0</formula>
    </cfRule>
    <cfRule type="cellIs" dxfId="3268" priority="113" operator="lessThan">
      <formula>0</formula>
    </cfRule>
    <cfRule type="containsErrors" dxfId="3267" priority="114">
      <formula>ISERROR(N250)</formula>
    </cfRule>
  </conditionalFormatting>
  <conditionalFormatting sqref="N254:N255">
    <cfRule type="cellIs" dxfId="3266" priority="109" operator="lessThan">
      <formula>0</formula>
    </cfRule>
    <cfRule type="cellIs" dxfId="3265" priority="110" operator="lessThan">
      <formula>0</formula>
    </cfRule>
    <cfRule type="containsErrors" dxfId="3264" priority="111">
      <formula>ISERROR(N254)</formula>
    </cfRule>
  </conditionalFormatting>
  <conditionalFormatting sqref="N259:N260">
    <cfRule type="cellIs" dxfId="3263" priority="100" operator="lessThan">
      <formula>0</formula>
    </cfRule>
    <cfRule type="cellIs" dxfId="3262" priority="101" operator="lessThan">
      <formula>0</formula>
    </cfRule>
    <cfRule type="containsErrors" dxfId="3261" priority="102">
      <formula>ISERROR(N259)</formula>
    </cfRule>
  </conditionalFormatting>
  <conditionalFormatting sqref="N261:N262">
    <cfRule type="cellIs" dxfId="3260" priority="97" operator="lessThan">
      <formula>0</formula>
    </cfRule>
    <cfRule type="cellIs" dxfId="3259" priority="98" operator="lessThan">
      <formula>0</formula>
    </cfRule>
    <cfRule type="containsErrors" dxfId="3258" priority="99">
      <formula>ISERROR(N261)</formula>
    </cfRule>
  </conditionalFormatting>
  <conditionalFormatting sqref="N264:N265">
    <cfRule type="cellIs" dxfId="3257" priority="94" operator="lessThan">
      <formula>0</formula>
    </cfRule>
    <cfRule type="cellIs" dxfId="3256" priority="95" operator="lessThan">
      <formula>0</formula>
    </cfRule>
    <cfRule type="containsErrors" dxfId="3255" priority="96">
      <formula>ISERROR(N264)</formula>
    </cfRule>
  </conditionalFormatting>
  <conditionalFormatting sqref="N266:N267">
    <cfRule type="cellIs" dxfId="3254" priority="91" operator="lessThan">
      <formula>0</formula>
    </cfRule>
    <cfRule type="cellIs" dxfId="3253" priority="92" operator="lessThan">
      <formula>0</formula>
    </cfRule>
    <cfRule type="containsErrors" dxfId="3252" priority="93">
      <formula>ISERROR(N266)</formula>
    </cfRule>
  </conditionalFormatting>
  <conditionalFormatting sqref="N268">
    <cfRule type="cellIs" dxfId="3251" priority="106" operator="lessThan">
      <formula>0</formula>
    </cfRule>
    <cfRule type="cellIs" dxfId="3250" priority="107" operator="lessThan">
      <formula>0</formula>
    </cfRule>
    <cfRule type="containsErrors" dxfId="3249" priority="108">
      <formula>ISERROR(N268)</formula>
    </cfRule>
  </conditionalFormatting>
  <conditionalFormatting sqref="N263">
    <cfRule type="cellIs" dxfId="3248" priority="103" operator="lessThan">
      <formula>0</formula>
    </cfRule>
    <cfRule type="cellIs" dxfId="3247" priority="104" operator="lessThan">
      <formula>0</formula>
    </cfRule>
    <cfRule type="containsErrors" dxfId="3246" priority="105">
      <formula>ISERROR(N263)</formula>
    </cfRule>
  </conditionalFormatting>
  <conditionalFormatting sqref="N277:N279">
    <cfRule type="cellIs" dxfId="3245" priority="85" operator="lessThan">
      <formula>0</formula>
    </cfRule>
    <cfRule type="cellIs" dxfId="3244" priority="86" operator="lessThan">
      <formula>0</formula>
    </cfRule>
    <cfRule type="containsErrors" dxfId="3243" priority="87">
      <formula>ISERROR(N277)</formula>
    </cfRule>
  </conditionalFormatting>
  <conditionalFormatting sqref="N271:N274">
    <cfRule type="cellIs" dxfId="3242" priority="82" operator="lessThan">
      <formula>0</formula>
    </cfRule>
    <cfRule type="cellIs" dxfId="3241" priority="83" operator="lessThan">
      <formula>0</formula>
    </cfRule>
    <cfRule type="containsErrors" dxfId="3240" priority="84">
      <formula>ISERROR(N271)</formula>
    </cfRule>
  </conditionalFormatting>
  <conditionalFormatting sqref="N275:N276">
    <cfRule type="cellIs" dxfId="3239" priority="79" operator="lessThan">
      <formula>0</formula>
    </cfRule>
    <cfRule type="cellIs" dxfId="3238" priority="80" operator="lessThan">
      <formula>0</formula>
    </cfRule>
    <cfRule type="containsErrors" dxfId="3237" priority="81">
      <formula>ISERROR(N275)</formula>
    </cfRule>
  </conditionalFormatting>
  <conditionalFormatting sqref="N280:N281">
    <cfRule type="cellIs" dxfId="3236" priority="70" operator="lessThan">
      <formula>0</formula>
    </cfRule>
    <cfRule type="cellIs" dxfId="3235" priority="71" operator="lessThan">
      <formula>0</formula>
    </cfRule>
    <cfRule type="containsErrors" dxfId="3234" priority="72">
      <formula>ISERROR(N280)</formula>
    </cfRule>
  </conditionalFormatting>
  <conditionalFormatting sqref="N282 N296">
    <cfRule type="cellIs" dxfId="3233" priority="67" operator="lessThan">
      <formula>0</formula>
    </cfRule>
    <cfRule type="cellIs" dxfId="3232" priority="68" operator="lessThan">
      <formula>0</formula>
    </cfRule>
    <cfRule type="containsErrors" dxfId="3231" priority="69">
      <formula>ISERROR(N282)</formula>
    </cfRule>
  </conditionalFormatting>
  <conditionalFormatting sqref="N298:N299">
    <cfRule type="cellIs" dxfId="3230" priority="64" operator="lessThan">
      <formula>0</formula>
    </cfRule>
    <cfRule type="cellIs" dxfId="3229" priority="65" operator="lessThan">
      <formula>0</formula>
    </cfRule>
    <cfRule type="containsErrors" dxfId="3228" priority="66">
      <formula>ISERROR(N298)</formula>
    </cfRule>
  </conditionalFormatting>
  <conditionalFormatting sqref="N300:N301">
    <cfRule type="cellIs" dxfId="3227" priority="61" operator="lessThan">
      <formula>0</formula>
    </cfRule>
    <cfRule type="cellIs" dxfId="3226" priority="62" operator="lessThan">
      <formula>0</formula>
    </cfRule>
    <cfRule type="containsErrors" dxfId="3225" priority="63">
      <formula>ISERROR(N300)</formula>
    </cfRule>
  </conditionalFormatting>
  <conditionalFormatting sqref="N302">
    <cfRule type="cellIs" dxfId="3224" priority="76" operator="lessThan">
      <formula>0</formula>
    </cfRule>
    <cfRule type="cellIs" dxfId="3223" priority="77" operator="lessThan">
      <formula>0</formula>
    </cfRule>
    <cfRule type="containsErrors" dxfId="3222" priority="78">
      <formula>ISERROR(N302)</formula>
    </cfRule>
  </conditionalFormatting>
  <conditionalFormatting sqref="N297">
    <cfRule type="cellIs" dxfId="3221" priority="73" operator="lessThan">
      <formula>0</formula>
    </cfRule>
    <cfRule type="cellIs" dxfId="3220" priority="74" operator="lessThan">
      <formula>0</formula>
    </cfRule>
    <cfRule type="containsErrors" dxfId="3219" priority="75">
      <formula>ISERROR(N297)</formula>
    </cfRule>
  </conditionalFormatting>
  <conditionalFormatting sqref="N295">
    <cfRule type="cellIs" dxfId="3218" priority="58" operator="lessThan">
      <formula>0</formula>
    </cfRule>
    <cfRule type="cellIs" dxfId="3217" priority="59" operator="lessThan">
      <formula>0</formula>
    </cfRule>
    <cfRule type="containsErrors" dxfId="3216" priority="60">
      <formula>ISERROR(N295)</formula>
    </cfRule>
  </conditionalFormatting>
  <conditionalFormatting sqref="N284:N285">
    <cfRule type="cellIs" dxfId="3215" priority="49" operator="lessThan">
      <formula>0</formula>
    </cfRule>
    <cfRule type="cellIs" dxfId="3214" priority="50" operator="lessThan">
      <formula>0</formula>
    </cfRule>
    <cfRule type="containsErrors" dxfId="3213" priority="51">
      <formula>ISERROR(N284)</formula>
    </cfRule>
  </conditionalFormatting>
  <conditionalFormatting sqref="N286:N287">
    <cfRule type="cellIs" dxfId="3212" priority="46" operator="lessThan">
      <formula>0</formula>
    </cfRule>
    <cfRule type="cellIs" dxfId="3211" priority="47" operator="lessThan">
      <formula>0</formula>
    </cfRule>
    <cfRule type="containsErrors" dxfId="3210" priority="48">
      <formula>ISERROR(N286)</formula>
    </cfRule>
  </conditionalFormatting>
  <conditionalFormatting sqref="N294">
    <cfRule type="cellIs" dxfId="3209" priority="55" operator="lessThan">
      <formula>0</formula>
    </cfRule>
    <cfRule type="cellIs" dxfId="3208" priority="56" operator="lessThan">
      <formula>0</formula>
    </cfRule>
    <cfRule type="containsErrors" dxfId="3207" priority="57">
      <formula>ISERROR(N294)</formula>
    </cfRule>
  </conditionalFormatting>
  <conditionalFormatting sqref="N283">
    <cfRule type="cellIs" dxfId="3206" priority="52" operator="lessThan">
      <formula>0</formula>
    </cfRule>
    <cfRule type="cellIs" dxfId="3205" priority="53" operator="lessThan">
      <formula>0</formula>
    </cfRule>
    <cfRule type="containsErrors" dxfId="3204" priority="54">
      <formula>ISERROR(N283)</formula>
    </cfRule>
  </conditionalFormatting>
  <conditionalFormatting sqref="N290">
    <cfRule type="cellIs" dxfId="3203" priority="40" operator="lessThan">
      <formula>0</formula>
    </cfRule>
    <cfRule type="cellIs" dxfId="3202" priority="41" operator="lessThan">
      <formula>0</formula>
    </cfRule>
    <cfRule type="containsErrors" dxfId="3201" priority="42">
      <formula>ISERROR(N290)</formula>
    </cfRule>
  </conditionalFormatting>
  <conditionalFormatting sqref="N292:N293">
    <cfRule type="cellIs" dxfId="3200" priority="37" operator="lessThan">
      <formula>0</formula>
    </cfRule>
    <cfRule type="cellIs" dxfId="3199" priority="38" operator="lessThan">
      <formula>0</formula>
    </cfRule>
    <cfRule type="containsErrors" dxfId="3198" priority="39">
      <formula>ISERROR(N292)</formula>
    </cfRule>
  </conditionalFormatting>
  <conditionalFormatting sqref="N291">
    <cfRule type="cellIs" dxfId="3197" priority="43" operator="lessThan">
      <formula>0</formula>
    </cfRule>
    <cfRule type="cellIs" dxfId="3196" priority="44" operator="lessThan">
      <formula>0</formula>
    </cfRule>
    <cfRule type="containsErrors" dxfId="3195" priority="45">
      <formula>ISERROR(N291)</formula>
    </cfRule>
  </conditionalFormatting>
  <conditionalFormatting sqref="N289">
    <cfRule type="cellIs" dxfId="3194" priority="34" operator="lessThan">
      <formula>0</formula>
    </cfRule>
    <cfRule type="cellIs" dxfId="3193" priority="35" operator="lessThan">
      <formula>0</formula>
    </cfRule>
    <cfRule type="containsErrors" dxfId="3192" priority="36">
      <formula>ISERROR(N289)</formula>
    </cfRule>
  </conditionalFormatting>
  <conditionalFormatting sqref="N288">
    <cfRule type="cellIs" dxfId="3191" priority="31" operator="lessThan">
      <formula>0</formula>
    </cfRule>
    <cfRule type="cellIs" dxfId="3190" priority="32" operator="lessThan">
      <formula>0</formula>
    </cfRule>
    <cfRule type="containsErrors" dxfId="3189" priority="33">
      <formula>ISERROR(N288)</formula>
    </cfRule>
  </conditionalFormatting>
  <conditionalFormatting sqref="N303">
    <cfRule type="cellIs" dxfId="3188" priority="25" operator="lessThan">
      <formula>0</formula>
    </cfRule>
    <cfRule type="cellIs" dxfId="3187" priority="26" operator="lessThan">
      <formula>0</formula>
    </cfRule>
    <cfRule type="containsErrors" dxfId="3186" priority="27">
      <formula>ISERROR(N303)</formula>
    </cfRule>
  </conditionalFormatting>
  <conditionalFormatting sqref="N304">
    <cfRule type="cellIs" dxfId="3185" priority="19" operator="lessThan">
      <formula>0</formula>
    </cfRule>
    <cfRule type="cellIs" dxfId="3184" priority="20" operator="lessThan">
      <formula>0</formula>
    </cfRule>
    <cfRule type="containsErrors" dxfId="3183" priority="21">
      <formula>ISERROR(N304)</formula>
    </cfRule>
  </conditionalFormatting>
  <conditionalFormatting sqref="N305">
    <cfRule type="cellIs" dxfId="3182" priority="22" operator="lessThan">
      <formula>0</formula>
    </cfRule>
    <cfRule type="cellIs" dxfId="3181" priority="23" operator="lessThan">
      <formula>0</formula>
    </cfRule>
    <cfRule type="containsErrors" dxfId="3180" priority="24">
      <formula>ISERROR(N305)</formula>
    </cfRule>
  </conditionalFormatting>
  <conditionalFormatting sqref="N306">
    <cfRule type="cellIs" dxfId="3179" priority="16" operator="lessThan">
      <formula>0</formula>
    </cfRule>
    <cfRule type="cellIs" dxfId="3178" priority="17" operator="lessThan">
      <formula>0</formula>
    </cfRule>
    <cfRule type="containsErrors" dxfId="3177" priority="18">
      <formula>ISERROR(N306)</formula>
    </cfRule>
  </conditionalFormatting>
  <conditionalFormatting sqref="N307">
    <cfRule type="cellIs" dxfId="3176" priority="13" operator="lessThan">
      <formula>0</formula>
    </cfRule>
    <cfRule type="cellIs" dxfId="3175" priority="14" operator="lessThan">
      <formula>0</formula>
    </cfRule>
    <cfRule type="containsErrors" dxfId="3174" priority="15">
      <formula>ISERROR(N307)</formula>
    </cfRule>
  </conditionalFormatting>
  <conditionalFormatting sqref="N308">
    <cfRule type="cellIs" dxfId="3173" priority="10" operator="lessThan">
      <formula>0</formula>
    </cfRule>
    <cfRule type="cellIs" dxfId="3172" priority="11" operator="lessThan">
      <formula>0</formula>
    </cfRule>
    <cfRule type="containsErrors" dxfId="3171" priority="12">
      <formula>ISERROR(N308)</formula>
    </cfRule>
  </conditionalFormatting>
  <dataValidations count="15">
    <dataValidation type="whole" operator="lessThan" allowBlank="1" showErrorMessage="1" errorTitle="Tájékoztatás" error="A nettó átadott mennyiség nem lehet nagyobb a bruttó átadott mennyiségnél. _x000a__x000a_Kattintson a Mégse gombra és adja meg a helyes értéket." sqref="M309">
      <formula1>L309</formula1>
    </dataValidation>
    <dataValidation allowBlank="1" showErrorMessage="1" errorTitle="Tájékoztatás" error="A cellába egész számok írhatóak és pontosan 11 karaktert kell, hogy tartalmazzon!_x000a_" sqref="C6"/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L9">
      <formula1>0</formula1>
    </dataValidation>
    <dataValidation operator="greaterThan" allowBlank="1" showInputMessage="1" showErrorMessage="1" sqref="O9:Q308"/>
    <dataValidation allowBlank="1" showErrorMessage="1" errorTitle="Tájékoztatás" error="A beírt szám 1 és 100 közé kell, hogy essen._x000a__x000a_Kattintson a Mégse gombra és adja meg a helyes értéket." sqref="A9:A308"/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8">
      <formula1>0</formula1>
    </dataValidation>
    <dataValidation type="whole" operator="lessThanOrEqual" showErrorMessage="1" errorTitle="Tájékoztatás" error="Nem lehet nagyobb, mint 100%!" sqref="N9:N308">
      <formula1>100</formula1>
    </dataValidation>
    <dataValidation type="list" allowBlank="1" showErrorMessage="1" errorTitle="Tájékoztatás" error="Csak hiánypótlás esetén töltendő ki!" sqref="M2">
      <formula1>"Kifizetési kérelem, Hiánypótlás"</formula1>
    </dataValidation>
    <dataValidation type="whole" allowBlank="1" showErrorMessage="1" errorTitle="Tájékoztatás" error="Az összesen átadott mennyiségnél nem lehet nagyobb a beírt összeg.  Valamint nullát vagy annál nagyobb összeget lehet csak beírni._x000a__x000a_Kattintson a Mégse gombra és adja meg a helyes értéket." sqref="L312:L313">
      <formula1>0</formula1>
      <formula2>L310</formula2>
    </dataValidation>
    <dataValidation type="whole" allowBlank="1" showErrorMessage="1" errorTitle="Tájékoztatás" error="A nettó átadott mennyiség nem lehet nagyobb a bruttó átadott mennyiségnél. _x000a__x000a_Kattintson a Mégse gombra és adja meg a helyes értéket." sqref="M312:M313">
      <formula1>0</formula1>
      <formula2>M310</formula2>
    </dataValidation>
    <dataValidation type="whole" allowBlank="1" showErrorMessage="1" errorTitle="Tájékoztatás" error="A nettó átadott mennyiség nem lehet nagyobb a bruttó átadott mennyiségnél. Valamint csak egész szám írható a cellába._x000a__x000a_Kattintson a Mégse gombra és adja meg a helyes értéket." sqref="M9:M308">
      <formula1>0</formula1>
      <formula2>L9</formula2>
    </dataValidation>
    <dataValidation type="list" allowBlank="1" showInputMessage="1" showErrorMessage="1" sqref="G9:G308">
      <formula1>"141014010,241014010"</formula1>
    </dataValidation>
    <dataValidation type="list" allowBlank="1" showInputMessage="1" showErrorMessage="1" sqref="F9:F308">
      <formula1>"GYŰJTÉS,ELŐKEZELÉS,HASZNOSÍTÁS,KEZELÉS,KERESKEDÉS"</formula1>
    </dataValidation>
    <dataValidation type="date" allowBlank="1" showErrorMessage="1" errorTitle="Tájékoztatás" error="A beírt dátum 2012.12.01 és 2014.12.31 közé kell, hogy essen._x000a__x000a_Kattintson a Mégse gombra és adja meg a helyes értéket." sqref="K9:K308 B9:B308">
      <formula1>41244</formula1>
      <formula2>42004</formula2>
    </dataValidation>
    <dataValidation type="date" allowBlank="1" showErrorMessage="1" errorTitle="Tájékoztatás" error="A beírt dátum 2012.01.01 és 2014.12.31 közé kell, hogy essen._x000a__x000a_Kattintson a Mégse gombra és adja meg a helyes értéket." sqref="C325">
      <formula1>40909</formula1>
      <formula2>42004</formula2>
    </dataValidation>
  </dataValidations>
  <printOptions horizontalCentered="1"/>
  <pageMargins left="0.23622047244094491" right="0.23622047244094491" top="0.74803149606299213" bottom="0.94488188976377963" header="0.31496062992125984" footer="0.31496062992125984"/>
  <pageSetup paperSize="9" scale="26" orientation="landscape" r:id="rId1"/>
  <headerFooter>
    <oddHeader>&amp;L&amp;"Times New Roman,Normál"&amp;20&amp;A</oddHeader>
    <oddFooter>&amp;C&amp;"Times New Roman,Félkövér"&amp;20&amp;P&amp;R&amp;28  
Cégszerű aláírás(P.H.):__________________________________________</oddFooter>
  </headerFooter>
  <ignoredErrors>
    <ignoredError sqref="N9:N308" evalError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4">
    <tabColor rgb="FF0070C0"/>
  </sheetPr>
  <dimension ref="A1:Z329"/>
  <sheetViews>
    <sheetView showGridLines="0" view="pageBreakPreview" zoomScale="25" zoomScaleNormal="25" zoomScaleSheetLayoutView="25" zoomScalePageLayoutView="41" workbookViewId="0">
      <selection activeCell="B9" sqref="B9"/>
    </sheetView>
  </sheetViews>
  <sheetFormatPr defaultColWidth="8.85546875" defaultRowHeight="27.75" x14ac:dyDescent="0.25"/>
  <cols>
    <col min="1" max="1" width="16.5703125" style="20" customWidth="1"/>
    <col min="2" max="2" width="35.5703125" style="20" customWidth="1"/>
    <col min="3" max="3" width="69.42578125" style="20" customWidth="1"/>
    <col min="4" max="4" width="45.7109375" style="20" customWidth="1"/>
    <col min="5" max="5" width="37.42578125" style="20" customWidth="1"/>
    <col min="6" max="6" width="38" style="20" customWidth="1"/>
    <col min="7" max="7" width="32.5703125" style="20" customWidth="1"/>
    <col min="8" max="8" width="37.28515625" style="20" bestFit="1" customWidth="1"/>
    <col min="9" max="9" width="34" style="20" customWidth="1"/>
    <col min="10" max="10" width="41.28515625" style="20" customWidth="1"/>
    <col min="11" max="11" width="35.140625" style="20" customWidth="1"/>
    <col min="12" max="12" width="43.28515625" style="20" customWidth="1"/>
    <col min="13" max="13" width="61.42578125" style="25" customWidth="1"/>
    <col min="14" max="14" width="51.42578125" style="25" customWidth="1"/>
    <col min="15" max="15" width="37.5703125" style="25" customWidth="1"/>
    <col min="16" max="16" width="45.7109375" style="25" customWidth="1"/>
    <col min="17" max="17" width="15.28515625" style="20" hidden="1" customWidth="1"/>
    <col min="18" max="19" width="8.85546875" style="20" hidden="1" customWidth="1"/>
    <col min="20" max="22" width="8.85546875" style="20"/>
    <col min="23" max="23" width="11.7109375" style="20" customWidth="1"/>
    <col min="24" max="16384" width="8.85546875" style="20"/>
  </cols>
  <sheetData>
    <row r="1" spans="1:26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90"/>
      <c r="N1" s="90"/>
    </row>
    <row r="2" spans="1:26" ht="33" x14ac:dyDescent="0.25">
      <c r="A2" s="79" t="s">
        <v>0</v>
      </c>
      <c r="B2" s="253">
        <f>FŐLAP!C8</f>
        <v>0</v>
      </c>
      <c r="C2" s="80" t="s">
        <v>1</v>
      </c>
      <c r="D2" s="253">
        <f>FŐLAP!E8</f>
        <v>0</v>
      </c>
      <c r="E2" s="76"/>
      <c r="F2" s="76"/>
      <c r="G2" s="76"/>
      <c r="H2" s="76"/>
      <c r="I2" s="76"/>
      <c r="J2" s="76"/>
      <c r="K2" s="77"/>
      <c r="L2" s="342" t="s">
        <v>538</v>
      </c>
      <c r="M2" s="343">
        <f>FŐLAP!G3</f>
        <v>0</v>
      </c>
      <c r="N2" s="202" t="s">
        <v>697</v>
      </c>
      <c r="O2" s="565" t="s">
        <v>119</v>
      </c>
      <c r="P2" s="566"/>
    </row>
    <row r="3" spans="1:26" ht="39" customHeight="1" x14ac:dyDescent="0.25">
      <c r="A3" s="567" t="s">
        <v>101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94"/>
      <c r="P3" s="94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39" customHeight="1" x14ac:dyDescent="0.25">
      <c r="A4" s="570" t="s">
        <v>118</v>
      </c>
      <c r="B4" s="570"/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81"/>
      <c r="P4" s="581"/>
    </row>
    <row r="5" spans="1:26" ht="34.5" x14ac:dyDescent="0.25">
      <c r="A5" s="568" t="s">
        <v>84</v>
      </c>
      <c r="B5" s="568"/>
      <c r="C5" s="569">
        <f>FŐLAP!C10</f>
        <v>0</v>
      </c>
      <c r="D5" s="569"/>
      <c r="E5" s="569"/>
      <c r="F5" s="569"/>
      <c r="G5" s="569"/>
      <c r="H5" s="569"/>
      <c r="I5" s="569"/>
      <c r="J5" s="569"/>
      <c r="K5" s="569"/>
      <c r="L5" s="569"/>
      <c r="M5" s="91"/>
      <c r="N5" s="92"/>
      <c r="O5" s="90"/>
      <c r="P5" s="90"/>
    </row>
    <row r="6" spans="1:26" ht="34.5" x14ac:dyDescent="0.25">
      <c r="A6" s="568" t="s">
        <v>34</v>
      </c>
      <c r="B6" s="568"/>
      <c r="C6" s="82">
        <f>FŐLAP!C12</f>
        <v>0</v>
      </c>
      <c r="D6" s="83"/>
      <c r="E6" s="83"/>
      <c r="F6" s="83"/>
      <c r="G6" s="83"/>
      <c r="H6" s="83"/>
      <c r="I6" s="83"/>
      <c r="J6" s="83"/>
      <c r="K6" s="83"/>
      <c r="L6" s="93"/>
      <c r="M6" s="90"/>
      <c r="O6" s="295" t="s">
        <v>543</v>
      </c>
      <c r="P6" s="276"/>
      <c r="Q6" s="21"/>
    </row>
    <row r="7" spans="1:26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90"/>
      <c r="N7" s="90"/>
      <c r="O7" s="90"/>
      <c r="P7" s="90"/>
    </row>
    <row r="8" spans="1:26" ht="136.5" customHeight="1" x14ac:dyDescent="0.25">
      <c r="A8" s="87" t="s">
        <v>25</v>
      </c>
      <c r="B8" s="87" t="s">
        <v>31</v>
      </c>
      <c r="C8" s="414" t="s">
        <v>49</v>
      </c>
      <c r="D8" s="87" t="s">
        <v>26</v>
      </c>
      <c r="E8" s="87" t="s">
        <v>27</v>
      </c>
      <c r="F8" s="87" t="s">
        <v>533</v>
      </c>
      <c r="G8" s="87" t="s">
        <v>122</v>
      </c>
      <c r="H8" s="87" t="s">
        <v>28</v>
      </c>
      <c r="I8" s="87" t="s">
        <v>29</v>
      </c>
      <c r="J8" s="87" t="s">
        <v>30</v>
      </c>
      <c r="K8" s="87" t="s">
        <v>32</v>
      </c>
      <c r="L8" s="87" t="s">
        <v>33</v>
      </c>
      <c r="M8" s="87" t="s">
        <v>47</v>
      </c>
      <c r="N8" s="87" t="s">
        <v>50</v>
      </c>
      <c r="O8" s="357" t="s">
        <v>20</v>
      </c>
      <c r="P8" s="87" t="s">
        <v>48</v>
      </c>
      <c r="Q8" s="320" t="s">
        <v>540</v>
      </c>
      <c r="R8" s="320" t="s">
        <v>537</v>
      </c>
      <c r="S8" s="320" t="s">
        <v>541</v>
      </c>
    </row>
    <row r="9" spans="1:26" ht="50.1" customHeight="1" x14ac:dyDescent="0.25">
      <c r="A9" s="102" t="s">
        <v>125</v>
      </c>
      <c r="B9" s="242"/>
      <c r="C9" s="419"/>
      <c r="D9" s="243"/>
      <c r="E9" s="243"/>
      <c r="F9" s="306"/>
      <c r="G9" s="243"/>
      <c r="H9" s="433"/>
      <c r="I9" s="433"/>
      <c r="J9" s="245"/>
      <c r="K9" s="242"/>
      <c r="L9" s="254"/>
      <c r="M9" s="255"/>
      <c r="N9" s="64">
        <v>0.39</v>
      </c>
      <c r="O9" s="231">
        <f t="shared" ref="O9:O37" si="0">M9*N9</f>
        <v>0</v>
      </c>
      <c r="P9" s="98" t="e">
        <f>IF(M9&lt;0,0,1-(M9/L9))</f>
        <v>#DIV/0!</v>
      </c>
      <c r="Q9" s="321">
        <f>FŐLAP!$E$8</f>
        <v>0</v>
      </c>
      <c r="R9" s="320">
        <f>FŐLAP!$C$10</f>
        <v>0</v>
      </c>
      <c r="S9" s="322" t="s">
        <v>437</v>
      </c>
    </row>
    <row r="10" spans="1:26" ht="50.1" customHeight="1" x14ac:dyDescent="0.25">
      <c r="A10" s="100" t="s">
        <v>126</v>
      </c>
      <c r="B10" s="337"/>
      <c r="C10" s="418"/>
      <c r="D10" s="244"/>
      <c r="E10" s="244"/>
      <c r="F10" s="244"/>
      <c r="G10" s="244"/>
      <c r="H10" s="245"/>
      <c r="I10" s="245"/>
      <c r="J10" s="245"/>
      <c r="K10" s="337"/>
      <c r="L10" s="249"/>
      <c r="M10" s="256"/>
      <c r="N10" s="65">
        <v>0.39</v>
      </c>
      <c r="O10" s="231">
        <f t="shared" si="0"/>
        <v>0</v>
      </c>
      <c r="P10" s="98" t="e">
        <f t="shared" ref="P10:P37" si="1">IF(M10&lt;0,0,1-(M10/L10))</f>
        <v>#DIV/0!</v>
      </c>
      <c r="Q10" s="321">
        <f>FŐLAP!$E$8</f>
        <v>0</v>
      </c>
      <c r="R10" s="320">
        <f>FŐLAP!$C$10</f>
        <v>0</v>
      </c>
      <c r="S10" s="322" t="s">
        <v>437</v>
      </c>
    </row>
    <row r="11" spans="1:26" ht="50.1" customHeight="1" x14ac:dyDescent="0.25">
      <c r="A11" s="101" t="s">
        <v>127</v>
      </c>
      <c r="B11" s="337"/>
      <c r="C11" s="418"/>
      <c r="D11" s="244"/>
      <c r="E11" s="244"/>
      <c r="F11" s="244"/>
      <c r="G11" s="244"/>
      <c r="H11" s="245"/>
      <c r="I11" s="245"/>
      <c r="J11" s="245"/>
      <c r="K11" s="337"/>
      <c r="L11" s="249"/>
      <c r="M11" s="256"/>
      <c r="N11" s="65">
        <v>0.39</v>
      </c>
      <c r="O11" s="231">
        <f t="shared" si="0"/>
        <v>0</v>
      </c>
      <c r="P11" s="98" t="e">
        <f t="shared" si="1"/>
        <v>#DIV/0!</v>
      </c>
      <c r="Q11" s="321">
        <f>FŐLAP!$E$8</f>
        <v>0</v>
      </c>
      <c r="R11" s="320">
        <f>FŐLAP!$C$10</f>
        <v>0</v>
      </c>
      <c r="S11" s="322" t="s">
        <v>437</v>
      </c>
    </row>
    <row r="12" spans="1:26" ht="50.1" customHeight="1" x14ac:dyDescent="0.25">
      <c r="A12" s="100" t="s">
        <v>128</v>
      </c>
      <c r="B12" s="337"/>
      <c r="C12" s="418"/>
      <c r="D12" s="244"/>
      <c r="E12" s="244"/>
      <c r="F12" s="244"/>
      <c r="G12" s="244"/>
      <c r="H12" s="245"/>
      <c r="I12" s="245"/>
      <c r="J12" s="245"/>
      <c r="K12" s="337"/>
      <c r="L12" s="249"/>
      <c r="M12" s="256"/>
      <c r="N12" s="65">
        <v>0.39</v>
      </c>
      <c r="O12" s="231">
        <f t="shared" si="0"/>
        <v>0</v>
      </c>
      <c r="P12" s="98" t="e">
        <f t="shared" si="1"/>
        <v>#DIV/0!</v>
      </c>
      <c r="Q12" s="321">
        <f>FŐLAP!$E$8</f>
        <v>0</v>
      </c>
      <c r="R12" s="320">
        <f>FŐLAP!$C$10</f>
        <v>0</v>
      </c>
      <c r="S12" s="322" t="s">
        <v>437</v>
      </c>
    </row>
    <row r="13" spans="1:26" ht="50.1" customHeight="1" x14ac:dyDescent="0.25">
      <c r="A13" s="100" t="s">
        <v>129</v>
      </c>
      <c r="B13" s="337"/>
      <c r="C13" s="418"/>
      <c r="D13" s="244"/>
      <c r="E13" s="244"/>
      <c r="F13" s="244"/>
      <c r="G13" s="244"/>
      <c r="H13" s="245"/>
      <c r="I13" s="245"/>
      <c r="J13" s="245"/>
      <c r="K13" s="337"/>
      <c r="L13" s="249"/>
      <c r="M13" s="256"/>
      <c r="N13" s="65">
        <v>0.39</v>
      </c>
      <c r="O13" s="231">
        <f t="shared" si="0"/>
        <v>0</v>
      </c>
      <c r="P13" s="98" t="e">
        <f t="shared" si="1"/>
        <v>#DIV/0!</v>
      </c>
      <c r="Q13" s="321">
        <f>FŐLAP!$E$8</f>
        <v>0</v>
      </c>
      <c r="R13" s="320">
        <f>FŐLAP!$C$10</f>
        <v>0</v>
      </c>
      <c r="S13" s="322" t="s">
        <v>437</v>
      </c>
    </row>
    <row r="14" spans="1:26" ht="50.1" customHeight="1" x14ac:dyDescent="0.25">
      <c r="A14" s="100" t="s">
        <v>130</v>
      </c>
      <c r="B14" s="337"/>
      <c r="C14" s="418"/>
      <c r="D14" s="244"/>
      <c r="E14" s="244"/>
      <c r="F14" s="244"/>
      <c r="G14" s="244"/>
      <c r="H14" s="245"/>
      <c r="I14" s="245"/>
      <c r="J14" s="245"/>
      <c r="K14" s="337"/>
      <c r="L14" s="249"/>
      <c r="M14" s="256"/>
      <c r="N14" s="65">
        <v>0.39</v>
      </c>
      <c r="O14" s="231">
        <f t="shared" si="0"/>
        <v>0</v>
      </c>
      <c r="P14" s="98" t="e">
        <f t="shared" si="1"/>
        <v>#DIV/0!</v>
      </c>
      <c r="Q14" s="321">
        <f>FŐLAP!$E$8</f>
        <v>0</v>
      </c>
      <c r="R14" s="320">
        <f>FŐLAP!$C$10</f>
        <v>0</v>
      </c>
      <c r="S14" s="322" t="s">
        <v>437</v>
      </c>
    </row>
    <row r="15" spans="1:26" ht="50.1" customHeight="1" x14ac:dyDescent="0.25">
      <c r="A15" s="101" t="s">
        <v>131</v>
      </c>
      <c r="B15" s="337"/>
      <c r="C15" s="418"/>
      <c r="D15" s="244"/>
      <c r="E15" s="244"/>
      <c r="F15" s="244"/>
      <c r="G15" s="244"/>
      <c r="H15" s="245"/>
      <c r="I15" s="245"/>
      <c r="J15" s="245"/>
      <c r="K15" s="337"/>
      <c r="L15" s="249"/>
      <c r="M15" s="256"/>
      <c r="N15" s="65">
        <v>0.39</v>
      </c>
      <c r="O15" s="231">
        <f t="shared" si="0"/>
        <v>0</v>
      </c>
      <c r="P15" s="98" t="e">
        <f t="shared" si="1"/>
        <v>#DIV/0!</v>
      </c>
      <c r="Q15" s="321">
        <f>FŐLAP!$E$8</f>
        <v>0</v>
      </c>
      <c r="R15" s="320">
        <f>FŐLAP!$C$10</f>
        <v>0</v>
      </c>
      <c r="S15" s="322" t="s">
        <v>437</v>
      </c>
      <c r="W15" s="230"/>
    </row>
    <row r="16" spans="1:26" ht="50.1" customHeight="1" x14ac:dyDescent="0.25">
      <c r="A16" s="100" t="s">
        <v>132</v>
      </c>
      <c r="B16" s="337"/>
      <c r="C16" s="418"/>
      <c r="D16" s="244"/>
      <c r="E16" s="244"/>
      <c r="F16" s="244"/>
      <c r="G16" s="244"/>
      <c r="H16" s="245"/>
      <c r="I16" s="245"/>
      <c r="J16" s="245"/>
      <c r="K16" s="337"/>
      <c r="L16" s="249"/>
      <c r="M16" s="256"/>
      <c r="N16" s="65">
        <v>0.39</v>
      </c>
      <c r="O16" s="231">
        <f t="shared" si="0"/>
        <v>0</v>
      </c>
      <c r="P16" s="98" t="e">
        <f t="shared" si="1"/>
        <v>#DIV/0!</v>
      </c>
      <c r="Q16" s="321">
        <f>FŐLAP!$E$8</f>
        <v>0</v>
      </c>
      <c r="R16" s="320">
        <f>FŐLAP!$C$10</f>
        <v>0</v>
      </c>
      <c r="S16" s="322" t="s">
        <v>437</v>
      </c>
    </row>
    <row r="17" spans="1:19" ht="50.1" customHeight="1" x14ac:dyDescent="0.25">
      <c r="A17" s="100" t="s">
        <v>133</v>
      </c>
      <c r="B17" s="337"/>
      <c r="C17" s="418"/>
      <c r="D17" s="244"/>
      <c r="E17" s="244"/>
      <c r="F17" s="244"/>
      <c r="G17" s="244"/>
      <c r="H17" s="245"/>
      <c r="I17" s="245"/>
      <c r="J17" s="245"/>
      <c r="K17" s="337"/>
      <c r="L17" s="249"/>
      <c r="M17" s="256"/>
      <c r="N17" s="65">
        <v>0.39</v>
      </c>
      <c r="O17" s="231">
        <f t="shared" si="0"/>
        <v>0</v>
      </c>
      <c r="P17" s="98" t="e">
        <f t="shared" si="1"/>
        <v>#DIV/0!</v>
      </c>
      <c r="Q17" s="321">
        <f>FŐLAP!$E$8</f>
        <v>0</v>
      </c>
      <c r="R17" s="320">
        <f>FŐLAP!$C$10</f>
        <v>0</v>
      </c>
      <c r="S17" s="322" t="s">
        <v>437</v>
      </c>
    </row>
    <row r="18" spans="1:19" ht="50.1" customHeight="1" x14ac:dyDescent="0.25">
      <c r="A18" s="100" t="s">
        <v>120</v>
      </c>
      <c r="B18" s="337"/>
      <c r="C18" s="418"/>
      <c r="D18" s="244"/>
      <c r="E18" s="244"/>
      <c r="F18" s="244"/>
      <c r="G18" s="244"/>
      <c r="H18" s="245"/>
      <c r="I18" s="245"/>
      <c r="J18" s="245"/>
      <c r="K18" s="337"/>
      <c r="L18" s="249"/>
      <c r="M18" s="256"/>
      <c r="N18" s="65">
        <v>0.39</v>
      </c>
      <c r="O18" s="231">
        <f t="shared" si="0"/>
        <v>0</v>
      </c>
      <c r="P18" s="98" t="e">
        <f t="shared" si="1"/>
        <v>#DIV/0!</v>
      </c>
      <c r="Q18" s="321">
        <f>FŐLAP!$E$8</f>
        <v>0</v>
      </c>
      <c r="R18" s="320">
        <f>FŐLAP!$C$10</f>
        <v>0</v>
      </c>
      <c r="S18" s="322" t="s">
        <v>437</v>
      </c>
    </row>
    <row r="19" spans="1:19" ht="50.1" customHeight="1" x14ac:dyDescent="0.25">
      <c r="A19" s="101" t="s">
        <v>134</v>
      </c>
      <c r="B19" s="337"/>
      <c r="C19" s="418"/>
      <c r="D19" s="244"/>
      <c r="E19" s="244"/>
      <c r="F19" s="244"/>
      <c r="G19" s="244"/>
      <c r="H19" s="245"/>
      <c r="I19" s="245"/>
      <c r="J19" s="245"/>
      <c r="K19" s="337"/>
      <c r="L19" s="249"/>
      <c r="M19" s="256"/>
      <c r="N19" s="65">
        <v>0.39</v>
      </c>
      <c r="O19" s="231">
        <f t="shared" si="0"/>
        <v>0</v>
      </c>
      <c r="P19" s="98" t="e">
        <f t="shared" si="1"/>
        <v>#DIV/0!</v>
      </c>
      <c r="Q19" s="321">
        <f>FŐLAP!$E$8</f>
        <v>0</v>
      </c>
      <c r="R19" s="320">
        <f>FŐLAP!$C$10</f>
        <v>0</v>
      </c>
      <c r="S19" s="322" t="s">
        <v>437</v>
      </c>
    </row>
    <row r="20" spans="1:19" ht="50.1" customHeight="1" x14ac:dyDescent="0.25">
      <c r="A20" s="100" t="s">
        <v>135</v>
      </c>
      <c r="B20" s="337"/>
      <c r="C20" s="418"/>
      <c r="D20" s="244"/>
      <c r="E20" s="244"/>
      <c r="F20" s="244"/>
      <c r="G20" s="244"/>
      <c r="H20" s="245"/>
      <c r="I20" s="245"/>
      <c r="J20" s="245"/>
      <c r="K20" s="337"/>
      <c r="L20" s="249"/>
      <c r="M20" s="256"/>
      <c r="N20" s="65">
        <v>0.39</v>
      </c>
      <c r="O20" s="231">
        <f t="shared" si="0"/>
        <v>0</v>
      </c>
      <c r="P20" s="98" t="e">
        <f t="shared" si="1"/>
        <v>#DIV/0!</v>
      </c>
      <c r="Q20" s="321">
        <f>FŐLAP!$E$8</f>
        <v>0</v>
      </c>
      <c r="R20" s="320">
        <f>FŐLAP!$C$10</f>
        <v>0</v>
      </c>
      <c r="S20" s="322" t="s">
        <v>437</v>
      </c>
    </row>
    <row r="21" spans="1:19" ht="49.5" customHeight="1" x14ac:dyDescent="0.25">
      <c r="A21" s="100" t="s">
        <v>136</v>
      </c>
      <c r="B21" s="337"/>
      <c r="C21" s="418"/>
      <c r="D21" s="244"/>
      <c r="E21" s="244"/>
      <c r="F21" s="244"/>
      <c r="G21" s="244"/>
      <c r="H21" s="245"/>
      <c r="I21" s="245"/>
      <c r="J21" s="245"/>
      <c r="K21" s="337"/>
      <c r="L21" s="249"/>
      <c r="M21" s="256"/>
      <c r="N21" s="65">
        <v>0.39</v>
      </c>
      <c r="O21" s="231">
        <f t="shared" si="0"/>
        <v>0</v>
      </c>
      <c r="P21" s="98" t="e">
        <f t="shared" si="1"/>
        <v>#DIV/0!</v>
      </c>
      <c r="Q21" s="321">
        <f>FŐLAP!$E$8</f>
        <v>0</v>
      </c>
      <c r="R21" s="320">
        <f>FŐLAP!$C$10</f>
        <v>0</v>
      </c>
      <c r="S21" s="322" t="s">
        <v>437</v>
      </c>
    </row>
    <row r="22" spans="1:19" ht="50.1" hidden="1" customHeight="1" x14ac:dyDescent="0.25">
      <c r="A22" s="100" t="s">
        <v>137</v>
      </c>
      <c r="B22" s="337"/>
      <c r="C22" s="418"/>
      <c r="D22" s="244"/>
      <c r="E22" s="257"/>
      <c r="F22" s="244"/>
      <c r="G22" s="244"/>
      <c r="H22" s="245"/>
      <c r="I22" s="245"/>
      <c r="J22" s="245"/>
      <c r="K22" s="337"/>
      <c r="L22" s="249"/>
      <c r="M22" s="256"/>
      <c r="N22" s="65">
        <v>0.39</v>
      </c>
      <c r="O22" s="231">
        <f t="shared" si="0"/>
        <v>0</v>
      </c>
      <c r="P22" s="98" t="e">
        <f t="shared" si="1"/>
        <v>#DIV/0!</v>
      </c>
      <c r="Q22" s="321">
        <f>FŐLAP!$E$8</f>
        <v>0</v>
      </c>
      <c r="R22" s="320">
        <f>FŐLAP!$C$10</f>
        <v>0</v>
      </c>
      <c r="S22" s="322" t="s">
        <v>437</v>
      </c>
    </row>
    <row r="23" spans="1:19" ht="49.5" hidden="1" customHeight="1" x14ac:dyDescent="0.25">
      <c r="A23" s="101" t="s">
        <v>138</v>
      </c>
      <c r="B23" s="337"/>
      <c r="C23" s="418"/>
      <c r="D23" s="244"/>
      <c r="E23" s="257"/>
      <c r="F23" s="244"/>
      <c r="G23" s="244"/>
      <c r="H23" s="245"/>
      <c r="I23" s="245"/>
      <c r="J23" s="245"/>
      <c r="K23" s="337"/>
      <c r="L23" s="249"/>
      <c r="M23" s="256"/>
      <c r="N23" s="65">
        <v>0.39</v>
      </c>
      <c r="O23" s="231">
        <f t="shared" si="0"/>
        <v>0</v>
      </c>
      <c r="P23" s="98" t="e">
        <f t="shared" si="1"/>
        <v>#DIV/0!</v>
      </c>
      <c r="Q23" s="321">
        <f>FŐLAP!$E$8</f>
        <v>0</v>
      </c>
      <c r="R23" s="320">
        <f>FŐLAP!$C$10</f>
        <v>0</v>
      </c>
      <c r="S23" s="322" t="s">
        <v>437</v>
      </c>
    </row>
    <row r="24" spans="1:19" ht="50.1" hidden="1" customHeight="1" x14ac:dyDescent="0.25">
      <c r="A24" s="100" t="s">
        <v>139</v>
      </c>
      <c r="B24" s="337"/>
      <c r="C24" s="418"/>
      <c r="D24" s="244"/>
      <c r="E24" s="244"/>
      <c r="F24" s="244"/>
      <c r="G24" s="244"/>
      <c r="H24" s="245"/>
      <c r="I24" s="245"/>
      <c r="J24" s="245"/>
      <c r="K24" s="337"/>
      <c r="L24" s="249"/>
      <c r="M24" s="256"/>
      <c r="N24" s="65">
        <v>0.39</v>
      </c>
      <c r="O24" s="231">
        <f t="shared" si="0"/>
        <v>0</v>
      </c>
      <c r="P24" s="98" t="e">
        <f t="shared" si="1"/>
        <v>#DIV/0!</v>
      </c>
      <c r="Q24" s="321">
        <f>FŐLAP!$E$8</f>
        <v>0</v>
      </c>
      <c r="R24" s="320">
        <f>FŐLAP!$C$10</f>
        <v>0</v>
      </c>
      <c r="S24" s="322" t="s">
        <v>437</v>
      </c>
    </row>
    <row r="25" spans="1:19" ht="50.1" hidden="1" customHeight="1" x14ac:dyDescent="0.25">
      <c r="A25" s="100" t="s">
        <v>140</v>
      </c>
      <c r="B25" s="337"/>
      <c r="C25" s="418"/>
      <c r="D25" s="244"/>
      <c r="E25" s="244"/>
      <c r="F25" s="244"/>
      <c r="G25" s="244"/>
      <c r="H25" s="245"/>
      <c r="I25" s="245"/>
      <c r="J25" s="245"/>
      <c r="K25" s="337"/>
      <c r="L25" s="249"/>
      <c r="M25" s="256"/>
      <c r="N25" s="65">
        <v>0.39</v>
      </c>
      <c r="O25" s="231">
        <f t="shared" si="0"/>
        <v>0</v>
      </c>
      <c r="P25" s="98" t="e">
        <f t="shared" si="1"/>
        <v>#DIV/0!</v>
      </c>
      <c r="Q25" s="321">
        <f>FŐLAP!$E$8</f>
        <v>0</v>
      </c>
      <c r="R25" s="320">
        <f>FŐLAP!$C$10</f>
        <v>0</v>
      </c>
      <c r="S25" s="322" t="s">
        <v>437</v>
      </c>
    </row>
    <row r="26" spans="1:19" ht="50.1" hidden="1" customHeight="1" x14ac:dyDescent="0.25">
      <c r="A26" s="100" t="s">
        <v>141</v>
      </c>
      <c r="B26" s="337"/>
      <c r="C26" s="418"/>
      <c r="D26" s="244"/>
      <c r="E26" s="244"/>
      <c r="F26" s="244"/>
      <c r="G26" s="244"/>
      <c r="H26" s="245"/>
      <c r="I26" s="245"/>
      <c r="J26" s="245"/>
      <c r="K26" s="337"/>
      <c r="L26" s="249"/>
      <c r="M26" s="256"/>
      <c r="N26" s="65">
        <v>0.39</v>
      </c>
      <c r="O26" s="231">
        <f t="shared" si="0"/>
        <v>0</v>
      </c>
      <c r="P26" s="98" t="e">
        <f t="shared" si="1"/>
        <v>#DIV/0!</v>
      </c>
      <c r="Q26" s="321">
        <f>FŐLAP!$E$8</f>
        <v>0</v>
      </c>
      <c r="R26" s="320">
        <f>FŐLAP!$C$10</f>
        <v>0</v>
      </c>
      <c r="S26" s="322" t="s">
        <v>437</v>
      </c>
    </row>
    <row r="27" spans="1:19" ht="50.1" hidden="1" customHeight="1" x14ac:dyDescent="0.25">
      <c r="A27" s="101" t="s">
        <v>142</v>
      </c>
      <c r="B27" s="337"/>
      <c r="C27" s="418"/>
      <c r="D27" s="244"/>
      <c r="E27" s="244"/>
      <c r="F27" s="244"/>
      <c r="G27" s="244"/>
      <c r="H27" s="245"/>
      <c r="I27" s="245"/>
      <c r="J27" s="245"/>
      <c r="K27" s="337"/>
      <c r="L27" s="249"/>
      <c r="M27" s="256"/>
      <c r="N27" s="65">
        <v>0.39</v>
      </c>
      <c r="O27" s="231">
        <f t="shared" si="0"/>
        <v>0</v>
      </c>
      <c r="P27" s="98" t="e">
        <f t="shared" si="1"/>
        <v>#DIV/0!</v>
      </c>
      <c r="Q27" s="321">
        <f>FŐLAP!$E$8</f>
        <v>0</v>
      </c>
      <c r="R27" s="320">
        <f>FŐLAP!$C$10</f>
        <v>0</v>
      </c>
      <c r="S27" s="322" t="s">
        <v>437</v>
      </c>
    </row>
    <row r="28" spans="1:19" ht="50.1" hidden="1" customHeight="1" x14ac:dyDescent="0.25">
      <c r="A28" s="100" t="s">
        <v>121</v>
      </c>
      <c r="B28" s="337"/>
      <c r="C28" s="418"/>
      <c r="D28" s="244"/>
      <c r="E28" s="244"/>
      <c r="F28" s="244"/>
      <c r="G28" s="244"/>
      <c r="H28" s="245"/>
      <c r="I28" s="245"/>
      <c r="J28" s="245"/>
      <c r="K28" s="337"/>
      <c r="L28" s="249"/>
      <c r="M28" s="256"/>
      <c r="N28" s="65">
        <v>0.39</v>
      </c>
      <c r="O28" s="231">
        <f t="shared" si="0"/>
        <v>0</v>
      </c>
      <c r="P28" s="98" t="e">
        <f t="shared" si="1"/>
        <v>#DIV/0!</v>
      </c>
      <c r="Q28" s="321">
        <f>FŐLAP!$E$8</f>
        <v>0</v>
      </c>
      <c r="R28" s="320">
        <f>FŐLAP!$C$10</f>
        <v>0</v>
      </c>
      <c r="S28" s="322" t="s">
        <v>437</v>
      </c>
    </row>
    <row r="29" spans="1:19" ht="50.1" hidden="1" customHeight="1" x14ac:dyDescent="0.25">
      <c r="A29" s="100" t="s">
        <v>143</v>
      </c>
      <c r="B29" s="337"/>
      <c r="C29" s="418"/>
      <c r="D29" s="244"/>
      <c r="E29" s="244"/>
      <c r="F29" s="244"/>
      <c r="G29" s="244"/>
      <c r="H29" s="245"/>
      <c r="I29" s="245"/>
      <c r="J29" s="245"/>
      <c r="K29" s="337"/>
      <c r="L29" s="249"/>
      <c r="M29" s="256"/>
      <c r="N29" s="65">
        <v>0.39</v>
      </c>
      <c r="O29" s="231">
        <f t="shared" si="0"/>
        <v>0</v>
      </c>
      <c r="P29" s="98" t="e">
        <f t="shared" si="1"/>
        <v>#DIV/0!</v>
      </c>
      <c r="Q29" s="321">
        <f>FŐLAP!$E$8</f>
        <v>0</v>
      </c>
      <c r="R29" s="320">
        <f>FŐLAP!$C$10</f>
        <v>0</v>
      </c>
      <c r="S29" s="322" t="s">
        <v>437</v>
      </c>
    </row>
    <row r="30" spans="1:19" ht="50.1" hidden="1" customHeight="1" x14ac:dyDescent="0.25">
      <c r="A30" s="100" t="s">
        <v>144</v>
      </c>
      <c r="B30" s="337"/>
      <c r="C30" s="418"/>
      <c r="D30" s="244"/>
      <c r="E30" s="244"/>
      <c r="F30" s="244"/>
      <c r="G30" s="244"/>
      <c r="H30" s="245"/>
      <c r="I30" s="245"/>
      <c r="J30" s="245"/>
      <c r="K30" s="337"/>
      <c r="L30" s="249"/>
      <c r="M30" s="256"/>
      <c r="N30" s="65">
        <v>0.39</v>
      </c>
      <c r="O30" s="231">
        <f t="shared" si="0"/>
        <v>0</v>
      </c>
      <c r="P30" s="98" t="e">
        <f t="shared" si="1"/>
        <v>#DIV/0!</v>
      </c>
      <c r="Q30" s="321">
        <f>FŐLAP!$E$8</f>
        <v>0</v>
      </c>
      <c r="R30" s="320">
        <f>FŐLAP!$C$10</f>
        <v>0</v>
      </c>
      <c r="S30" s="322" t="s">
        <v>437</v>
      </c>
    </row>
    <row r="31" spans="1:19" ht="50.1" hidden="1" customHeight="1" x14ac:dyDescent="0.25">
      <c r="A31" s="101" t="s">
        <v>145</v>
      </c>
      <c r="B31" s="337"/>
      <c r="C31" s="418"/>
      <c r="D31" s="244"/>
      <c r="E31" s="244"/>
      <c r="F31" s="244"/>
      <c r="G31" s="244"/>
      <c r="H31" s="245"/>
      <c r="I31" s="245"/>
      <c r="J31" s="245"/>
      <c r="K31" s="337"/>
      <c r="L31" s="249"/>
      <c r="M31" s="256"/>
      <c r="N31" s="65">
        <v>0.39</v>
      </c>
      <c r="O31" s="231">
        <f t="shared" si="0"/>
        <v>0</v>
      </c>
      <c r="P31" s="98" t="e">
        <f t="shared" si="1"/>
        <v>#DIV/0!</v>
      </c>
      <c r="Q31" s="321">
        <f>FŐLAP!$E$8</f>
        <v>0</v>
      </c>
      <c r="R31" s="320">
        <f>FŐLAP!$C$10</f>
        <v>0</v>
      </c>
      <c r="S31" s="322" t="s">
        <v>437</v>
      </c>
    </row>
    <row r="32" spans="1:19" ht="50.1" hidden="1" customHeight="1" x14ac:dyDescent="0.25">
      <c r="A32" s="100" t="s">
        <v>146</v>
      </c>
      <c r="B32" s="337"/>
      <c r="C32" s="418"/>
      <c r="D32" s="244"/>
      <c r="E32" s="244"/>
      <c r="F32" s="244"/>
      <c r="G32" s="244"/>
      <c r="H32" s="245"/>
      <c r="I32" s="245"/>
      <c r="J32" s="245"/>
      <c r="K32" s="337"/>
      <c r="L32" s="249"/>
      <c r="M32" s="256"/>
      <c r="N32" s="65">
        <v>0.39</v>
      </c>
      <c r="O32" s="231">
        <f t="shared" si="0"/>
        <v>0</v>
      </c>
      <c r="P32" s="98" t="e">
        <f t="shared" si="1"/>
        <v>#DIV/0!</v>
      </c>
      <c r="Q32" s="321">
        <f>FŐLAP!$E$8</f>
        <v>0</v>
      </c>
      <c r="R32" s="320">
        <f>FŐLAP!$C$10</f>
        <v>0</v>
      </c>
      <c r="S32" s="322" t="s">
        <v>437</v>
      </c>
    </row>
    <row r="33" spans="1:19" ht="50.1" hidden="1" customHeight="1" x14ac:dyDescent="0.25">
      <c r="A33" s="100" t="s">
        <v>147</v>
      </c>
      <c r="B33" s="337"/>
      <c r="C33" s="418"/>
      <c r="D33" s="244"/>
      <c r="E33" s="244"/>
      <c r="F33" s="244"/>
      <c r="G33" s="244"/>
      <c r="H33" s="245"/>
      <c r="I33" s="245"/>
      <c r="J33" s="245"/>
      <c r="K33" s="337"/>
      <c r="L33" s="249"/>
      <c r="M33" s="256"/>
      <c r="N33" s="65">
        <v>0.39</v>
      </c>
      <c r="O33" s="231">
        <f t="shared" si="0"/>
        <v>0</v>
      </c>
      <c r="P33" s="98" t="e">
        <f t="shared" si="1"/>
        <v>#DIV/0!</v>
      </c>
      <c r="Q33" s="321">
        <f>FŐLAP!$E$8</f>
        <v>0</v>
      </c>
      <c r="R33" s="320">
        <f>FŐLAP!$C$10</f>
        <v>0</v>
      </c>
      <c r="S33" s="322" t="s">
        <v>437</v>
      </c>
    </row>
    <row r="34" spans="1:19" ht="50.1" hidden="1" customHeight="1" x14ac:dyDescent="0.25">
      <c r="A34" s="100" t="s">
        <v>148</v>
      </c>
      <c r="B34" s="337"/>
      <c r="C34" s="418"/>
      <c r="D34" s="244"/>
      <c r="E34" s="257"/>
      <c r="F34" s="244"/>
      <c r="G34" s="244"/>
      <c r="H34" s="245"/>
      <c r="I34" s="245"/>
      <c r="J34" s="245"/>
      <c r="K34" s="337"/>
      <c r="L34" s="249"/>
      <c r="M34" s="256"/>
      <c r="N34" s="65">
        <v>0.39</v>
      </c>
      <c r="O34" s="231">
        <f t="shared" si="0"/>
        <v>0</v>
      </c>
      <c r="P34" s="98" t="e">
        <f t="shared" si="1"/>
        <v>#DIV/0!</v>
      </c>
      <c r="Q34" s="321">
        <f>FŐLAP!$E$8</f>
        <v>0</v>
      </c>
      <c r="R34" s="320">
        <f>FŐLAP!$C$10</f>
        <v>0</v>
      </c>
      <c r="S34" s="322" t="s">
        <v>437</v>
      </c>
    </row>
    <row r="35" spans="1:19" ht="49.5" hidden="1" customHeight="1" x14ac:dyDescent="0.25">
      <c r="A35" s="101" t="s">
        <v>149</v>
      </c>
      <c r="B35" s="337"/>
      <c r="C35" s="418"/>
      <c r="D35" s="244"/>
      <c r="E35" s="257"/>
      <c r="F35" s="244"/>
      <c r="G35" s="244"/>
      <c r="H35" s="245"/>
      <c r="I35" s="245"/>
      <c r="J35" s="245"/>
      <c r="K35" s="337"/>
      <c r="L35" s="249"/>
      <c r="M35" s="256"/>
      <c r="N35" s="65">
        <v>0.39</v>
      </c>
      <c r="O35" s="231">
        <f t="shared" si="0"/>
        <v>0</v>
      </c>
      <c r="P35" s="98" t="e">
        <f t="shared" si="1"/>
        <v>#DIV/0!</v>
      </c>
      <c r="Q35" s="321">
        <f>FŐLAP!$E$8</f>
        <v>0</v>
      </c>
      <c r="R35" s="320">
        <f>FŐLAP!$C$10</f>
        <v>0</v>
      </c>
      <c r="S35" s="322" t="s">
        <v>437</v>
      </c>
    </row>
    <row r="36" spans="1:19" ht="50.1" hidden="1" customHeight="1" x14ac:dyDescent="0.25">
      <c r="A36" s="100" t="s">
        <v>150</v>
      </c>
      <c r="B36" s="337"/>
      <c r="C36" s="418"/>
      <c r="D36" s="244"/>
      <c r="E36" s="244"/>
      <c r="F36" s="244"/>
      <c r="G36" s="244"/>
      <c r="H36" s="245"/>
      <c r="I36" s="245"/>
      <c r="J36" s="245"/>
      <c r="K36" s="337"/>
      <c r="L36" s="249"/>
      <c r="M36" s="256"/>
      <c r="N36" s="65">
        <v>0.39</v>
      </c>
      <c r="O36" s="231">
        <f t="shared" si="0"/>
        <v>0</v>
      </c>
      <c r="P36" s="98" t="e">
        <f t="shared" si="1"/>
        <v>#DIV/0!</v>
      </c>
      <c r="Q36" s="321">
        <f>FŐLAP!$E$8</f>
        <v>0</v>
      </c>
      <c r="R36" s="320">
        <f>FŐLAP!$C$10</f>
        <v>0</v>
      </c>
      <c r="S36" s="322" t="s">
        <v>437</v>
      </c>
    </row>
    <row r="37" spans="1:19" ht="50.1" hidden="1" customHeight="1" x14ac:dyDescent="0.25">
      <c r="A37" s="100" t="s">
        <v>151</v>
      </c>
      <c r="B37" s="337"/>
      <c r="C37" s="418"/>
      <c r="D37" s="244"/>
      <c r="E37" s="244"/>
      <c r="F37" s="244"/>
      <c r="G37" s="244"/>
      <c r="H37" s="245"/>
      <c r="I37" s="245"/>
      <c r="J37" s="245"/>
      <c r="K37" s="337"/>
      <c r="L37" s="249"/>
      <c r="M37" s="256"/>
      <c r="N37" s="65">
        <v>0.39</v>
      </c>
      <c r="O37" s="231">
        <f t="shared" si="0"/>
        <v>0</v>
      </c>
      <c r="P37" s="98" t="e">
        <f t="shared" si="1"/>
        <v>#DIV/0!</v>
      </c>
      <c r="Q37" s="321">
        <f>FŐLAP!$E$8</f>
        <v>0</v>
      </c>
      <c r="R37" s="320">
        <f>FŐLAP!$C$10</f>
        <v>0</v>
      </c>
      <c r="S37" s="322" t="s">
        <v>437</v>
      </c>
    </row>
    <row r="38" spans="1:19" ht="50.1" hidden="1" customHeight="1" x14ac:dyDescent="0.25">
      <c r="A38" s="100" t="s">
        <v>152</v>
      </c>
      <c r="B38" s="337"/>
      <c r="C38" s="418"/>
      <c r="D38" s="244"/>
      <c r="E38" s="244"/>
      <c r="F38" s="244"/>
      <c r="G38" s="244"/>
      <c r="H38" s="245"/>
      <c r="I38" s="245"/>
      <c r="J38" s="245"/>
      <c r="K38" s="337"/>
      <c r="L38" s="249"/>
      <c r="M38" s="256"/>
      <c r="N38" s="65">
        <v>0.39</v>
      </c>
      <c r="O38" s="231">
        <f t="shared" ref="O38:O77" si="2">M38*N38</f>
        <v>0</v>
      </c>
      <c r="P38" s="98" t="e">
        <f t="shared" ref="P38:P77" si="3">IF(M38&lt;0,0,1-(M38/L38))</f>
        <v>#DIV/0!</v>
      </c>
      <c r="Q38" s="321">
        <f>FŐLAP!$E$8</f>
        <v>0</v>
      </c>
      <c r="R38" s="320">
        <f>FŐLAP!$C$10</f>
        <v>0</v>
      </c>
      <c r="S38" s="322" t="s">
        <v>437</v>
      </c>
    </row>
    <row r="39" spans="1:19" ht="50.1" hidden="1" customHeight="1" x14ac:dyDescent="0.25">
      <c r="A39" s="101" t="s">
        <v>153</v>
      </c>
      <c r="B39" s="337"/>
      <c r="C39" s="418"/>
      <c r="D39" s="244"/>
      <c r="E39" s="244"/>
      <c r="F39" s="244"/>
      <c r="G39" s="244"/>
      <c r="H39" s="245"/>
      <c r="I39" s="245"/>
      <c r="J39" s="245"/>
      <c r="K39" s="337"/>
      <c r="L39" s="249"/>
      <c r="M39" s="256"/>
      <c r="N39" s="65">
        <v>0.39</v>
      </c>
      <c r="O39" s="231">
        <f t="shared" si="2"/>
        <v>0</v>
      </c>
      <c r="P39" s="98" t="e">
        <f t="shared" si="3"/>
        <v>#DIV/0!</v>
      </c>
      <c r="Q39" s="321">
        <f>FŐLAP!$E$8</f>
        <v>0</v>
      </c>
      <c r="R39" s="320">
        <f>FŐLAP!$C$10</f>
        <v>0</v>
      </c>
      <c r="S39" s="322" t="s">
        <v>437</v>
      </c>
    </row>
    <row r="40" spans="1:19" ht="50.1" hidden="1" customHeight="1" x14ac:dyDescent="0.25">
      <c r="A40" s="100" t="s">
        <v>154</v>
      </c>
      <c r="B40" s="337"/>
      <c r="C40" s="418"/>
      <c r="D40" s="244"/>
      <c r="E40" s="244"/>
      <c r="F40" s="244"/>
      <c r="G40" s="244"/>
      <c r="H40" s="245"/>
      <c r="I40" s="245"/>
      <c r="J40" s="245"/>
      <c r="K40" s="337"/>
      <c r="L40" s="249"/>
      <c r="M40" s="256"/>
      <c r="N40" s="65">
        <v>0.39</v>
      </c>
      <c r="O40" s="231">
        <f t="shared" si="2"/>
        <v>0</v>
      </c>
      <c r="P40" s="98" t="e">
        <f t="shared" si="3"/>
        <v>#DIV/0!</v>
      </c>
      <c r="Q40" s="321">
        <f>FŐLAP!$E$8</f>
        <v>0</v>
      </c>
      <c r="R40" s="320">
        <f>FŐLAP!$C$10</f>
        <v>0</v>
      </c>
      <c r="S40" s="322" t="s">
        <v>437</v>
      </c>
    </row>
    <row r="41" spans="1:19" ht="50.1" hidden="1" customHeight="1" x14ac:dyDescent="0.25">
      <c r="A41" s="100" t="s">
        <v>155</v>
      </c>
      <c r="B41" s="337"/>
      <c r="C41" s="418"/>
      <c r="D41" s="244"/>
      <c r="E41" s="244"/>
      <c r="F41" s="244"/>
      <c r="G41" s="244"/>
      <c r="H41" s="245"/>
      <c r="I41" s="245"/>
      <c r="J41" s="245"/>
      <c r="K41" s="337"/>
      <c r="L41" s="249"/>
      <c r="M41" s="256"/>
      <c r="N41" s="65">
        <v>0.39</v>
      </c>
      <c r="O41" s="231">
        <f t="shared" si="2"/>
        <v>0</v>
      </c>
      <c r="P41" s="98" t="e">
        <f t="shared" si="3"/>
        <v>#DIV/0!</v>
      </c>
      <c r="Q41" s="321">
        <f>FŐLAP!$E$8</f>
        <v>0</v>
      </c>
      <c r="R41" s="320">
        <f>FŐLAP!$C$10</f>
        <v>0</v>
      </c>
      <c r="S41" s="322" t="s">
        <v>437</v>
      </c>
    </row>
    <row r="42" spans="1:19" ht="50.1" hidden="1" customHeight="1" x14ac:dyDescent="0.25">
      <c r="A42" s="100" t="s">
        <v>156</v>
      </c>
      <c r="B42" s="337"/>
      <c r="C42" s="418"/>
      <c r="D42" s="244"/>
      <c r="E42" s="244"/>
      <c r="F42" s="244"/>
      <c r="G42" s="244"/>
      <c r="H42" s="245"/>
      <c r="I42" s="245"/>
      <c r="J42" s="245"/>
      <c r="K42" s="337"/>
      <c r="L42" s="249"/>
      <c r="M42" s="256"/>
      <c r="N42" s="65">
        <v>0.39</v>
      </c>
      <c r="O42" s="231">
        <f t="shared" si="2"/>
        <v>0</v>
      </c>
      <c r="P42" s="98" t="e">
        <f t="shared" si="3"/>
        <v>#DIV/0!</v>
      </c>
      <c r="Q42" s="321">
        <f>FŐLAP!$E$8</f>
        <v>0</v>
      </c>
      <c r="R42" s="320">
        <f>FŐLAP!$C$10</f>
        <v>0</v>
      </c>
      <c r="S42" s="322" t="s">
        <v>437</v>
      </c>
    </row>
    <row r="43" spans="1:19" ht="50.1" hidden="1" customHeight="1" x14ac:dyDescent="0.25">
      <c r="A43" s="101" t="s">
        <v>157</v>
      </c>
      <c r="B43" s="337"/>
      <c r="C43" s="418"/>
      <c r="D43" s="244"/>
      <c r="E43" s="244"/>
      <c r="F43" s="244"/>
      <c r="G43" s="244"/>
      <c r="H43" s="245"/>
      <c r="I43" s="245"/>
      <c r="J43" s="245"/>
      <c r="K43" s="337"/>
      <c r="L43" s="249"/>
      <c r="M43" s="256"/>
      <c r="N43" s="65">
        <v>0.39</v>
      </c>
      <c r="O43" s="231">
        <f t="shared" si="2"/>
        <v>0</v>
      </c>
      <c r="P43" s="98" t="e">
        <f t="shared" si="3"/>
        <v>#DIV/0!</v>
      </c>
      <c r="Q43" s="321">
        <f>FŐLAP!$E$8</f>
        <v>0</v>
      </c>
      <c r="R43" s="320">
        <f>FŐLAP!$C$10</f>
        <v>0</v>
      </c>
      <c r="S43" s="322" t="s">
        <v>437</v>
      </c>
    </row>
    <row r="44" spans="1:19" ht="50.1" hidden="1" customHeight="1" x14ac:dyDescent="0.25">
      <c r="A44" s="100" t="s">
        <v>158</v>
      </c>
      <c r="B44" s="337"/>
      <c r="C44" s="418"/>
      <c r="D44" s="244"/>
      <c r="E44" s="244"/>
      <c r="F44" s="244"/>
      <c r="G44" s="244"/>
      <c r="H44" s="245"/>
      <c r="I44" s="245"/>
      <c r="J44" s="245"/>
      <c r="K44" s="337"/>
      <c r="L44" s="249"/>
      <c r="M44" s="256"/>
      <c r="N44" s="65">
        <v>0.39</v>
      </c>
      <c r="O44" s="231">
        <f t="shared" si="2"/>
        <v>0</v>
      </c>
      <c r="P44" s="98" t="e">
        <f t="shared" si="3"/>
        <v>#DIV/0!</v>
      </c>
      <c r="Q44" s="321">
        <f>FŐLAP!$E$8</f>
        <v>0</v>
      </c>
      <c r="R44" s="320">
        <f>FŐLAP!$C$10</f>
        <v>0</v>
      </c>
      <c r="S44" s="322" t="s">
        <v>437</v>
      </c>
    </row>
    <row r="45" spans="1:19" ht="50.1" hidden="1" customHeight="1" x14ac:dyDescent="0.25">
      <c r="A45" s="100" t="s">
        <v>159</v>
      </c>
      <c r="B45" s="337"/>
      <c r="C45" s="418"/>
      <c r="D45" s="244"/>
      <c r="E45" s="244"/>
      <c r="F45" s="244"/>
      <c r="G45" s="244"/>
      <c r="H45" s="245"/>
      <c r="I45" s="245"/>
      <c r="J45" s="245"/>
      <c r="K45" s="337"/>
      <c r="L45" s="249"/>
      <c r="M45" s="256"/>
      <c r="N45" s="65">
        <v>0.39</v>
      </c>
      <c r="O45" s="231">
        <f t="shared" si="2"/>
        <v>0</v>
      </c>
      <c r="P45" s="98" t="e">
        <f t="shared" si="3"/>
        <v>#DIV/0!</v>
      </c>
      <c r="Q45" s="321">
        <f>FŐLAP!$E$8</f>
        <v>0</v>
      </c>
      <c r="R45" s="320">
        <f>FŐLAP!$C$10</f>
        <v>0</v>
      </c>
      <c r="S45" s="322" t="s">
        <v>437</v>
      </c>
    </row>
    <row r="46" spans="1:19" ht="50.1" hidden="1" customHeight="1" x14ac:dyDescent="0.25">
      <c r="A46" s="100" t="s">
        <v>160</v>
      </c>
      <c r="B46" s="337"/>
      <c r="C46" s="418"/>
      <c r="D46" s="244"/>
      <c r="E46" s="257"/>
      <c r="F46" s="244"/>
      <c r="G46" s="244"/>
      <c r="H46" s="245"/>
      <c r="I46" s="245"/>
      <c r="J46" s="245"/>
      <c r="K46" s="337"/>
      <c r="L46" s="249"/>
      <c r="M46" s="256"/>
      <c r="N46" s="65">
        <v>0.39</v>
      </c>
      <c r="O46" s="231">
        <f t="shared" si="2"/>
        <v>0</v>
      </c>
      <c r="P46" s="98" t="e">
        <f t="shared" si="3"/>
        <v>#DIV/0!</v>
      </c>
      <c r="Q46" s="321">
        <f>FŐLAP!$E$8</f>
        <v>0</v>
      </c>
      <c r="R46" s="320">
        <f>FŐLAP!$C$10</f>
        <v>0</v>
      </c>
      <c r="S46" s="322" t="s">
        <v>437</v>
      </c>
    </row>
    <row r="47" spans="1:19" ht="49.5" hidden="1" customHeight="1" x14ac:dyDescent="0.25">
      <c r="A47" s="101" t="s">
        <v>161</v>
      </c>
      <c r="B47" s="337"/>
      <c r="C47" s="418"/>
      <c r="D47" s="244"/>
      <c r="E47" s="257"/>
      <c r="F47" s="244"/>
      <c r="G47" s="244"/>
      <c r="H47" s="245"/>
      <c r="I47" s="245"/>
      <c r="J47" s="245"/>
      <c r="K47" s="337"/>
      <c r="L47" s="249"/>
      <c r="M47" s="256"/>
      <c r="N47" s="65">
        <v>0.39</v>
      </c>
      <c r="O47" s="231">
        <f t="shared" si="2"/>
        <v>0</v>
      </c>
      <c r="P47" s="98" t="e">
        <f t="shared" si="3"/>
        <v>#DIV/0!</v>
      </c>
      <c r="Q47" s="321">
        <f>FŐLAP!$E$8</f>
        <v>0</v>
      </c>
      <c r="R47" s="320">
        <f>FŐLAP!$C$10</f>
        <v>0</v>
      </c>
      <c r="S47" s="322" t="s">
        <v>437</v>
      </c>
    </row>
    <row r="48" spans="1:19" ht="50.1" hidden="1" customHeight="1" x14ac:dyDescent="0.25">
      <c r="A48" s="100" t="s">
        <v>162</v>
      </c>
      <c r="B48" s="337"/>
      <c r="C48" s="418"/>
      <c r="D48" s="244"/>
      <c r="E48" s="244"/>
      <c r="F48" s="244"/>
      <c r="G48" s="244"/>
      <c r="H48" s="245"/>
      <c r="I48" s="245"/>
      <c r="J48" s="245"/>
      <c r="K48" s="337"/>
      <c r="L48" s="249"/>
      <c r="M48" s="256"/>
      <c r="N48" s="65">
        <v>0.39</v>
      </c>
      <c r="O48" s="231">
        <f t="shared" si="2"/>
        <v>0</v>
      </c>
      <c r="P48" s="98" t="e">
        <f t="shared" si="3"/>
        <v>#DIV/0!</v>
      </c>
      <c r="Q48" s="321">
        <f>FŐLAP!$E$8</f>
        <v>0</v>
      </c>
      <c r="R48" s="320">
        <f>FŐLAP!$C$10</f>
        <v>0</v>
      </c>
      <c r="S48" s="322" t="s">
        <v>437</v>
      </c>
    </row>
    <row r="49" spans="1:19" ht="50.1" hidden="1" customHeight="1" x14ac:dyDescent="0.25">
      <c r="A49" s="100" t="s">
        <v>163</v>
      </c>
      <c r="B49" s="337"/>
      <c r="C49" s="418"/>
      <c r="D49" s="244"/>
      <c r="E49" s="244"/>
      <c r="F49" s="244"/>
      <c r="G49" s="244"/>
      <c r="H49" s="245"/>
      <c r="I49" s="245"/>
      <c r="J49" s="245"/>
      <c r="K49" s="337"/>
      <c r="L49" s="249"/>
      <c r="M49" s="256"/>
      <c r="N49" s="65">
        <v>0.39</v>
      </c>
      <c r="O49" s="231">
        <f t="shared" si="2"/>
        <v>0</v>
      </c>
      <c r="P49" s="98" t="e">
        <f t="shared" si="3"/>
        <v>#DIV/0!</v>
      </c>
      <c r="Q49" s="321">
        <f>FŐLAP!$E$8</f>
        <v>0</v>
      </c>
      <c r="R49" s="320">
        <f>FŐLAP!$C$10</f>
        <v>0</v>
      </c>
      <c r="S49" s="322" t="s">
        <v>437</v>
      </c>
    </row>
    <row r="50" spans="1:19" ht="50.1" hidden="1" customHeight="1" x14ac:dyDescent="0.25">
      <c r="A50" s="100" t="s">
        <v>164</v>
      </c>
      <c r="B50" s="337"/>
      <c r="C50" s="417"/>
      <c r="D50" s="244"/>
      <c r="E50" s="244"/>
      <c r="F50" s="244"/>
      <c r="G50" s="244"/>
      <c r="H50" s="245"/>
      <c r="I50" s="245"/>
      <c r="J50" s="245"/>
      <c r="K50" s="337"/>
      <c r="L50" s="249"/>
      <c r="M50" s="256"/>
      <c r="N50" s="65">
        <v>0.39</v>
      </c>
      <c r="O50" s="231">
        <f t="shared" si="2"/>
        <v>0</v>
      </c>
      <c r="P50" s="98" t="e">
        <f t="shared" si="3"/>
        <v>#DIV/0!</v>
      </c>
      <c r="Q50" s="321">
        <f>FŐLAP!$E$8</f>
        <v>0</v>
      </c>
      <c r="R50" s="320">
        <f>FŐLAP!$C$10</f>
        <v>0</v>
      </c>
      <c r="S50" s="322" t="s">
        <v>437</v>
      </c>
    </row>
    <row r="51" spans="1:19" ht="50.1" hidden="1" customHeight="1" x14ac:dyDescent="0.25">
      <c r="A51" s="101" t="s">
        <v>165</v>
      </c>
      <c r="B51" s="337"/>
      <c r="C51" s="417"/>
      <c r="D51" s="244"/>
      <c r="E51" s="244"/>
      <c r="F51" s="244"/>
      <c r="G51" s="244"/>
      <c r="H51" s="245"/>
      <c r="I51" s="245"/>
      <c r="J51" s="245"/>
      <c r="K51" s="337"/>
      <c r="L51" s="249"/>
      <c r="M51" s="256"/>
      <c r="N51" s="65">
        <v>0.39</v>
      </c>
      <c r="O51" s="231">
        <f t="shared" si="2"/>
        <v>0</v>
      </c>
      <c r="P51" s="98" t="e">
        <f t="shared" si="3"/>
        <v>#DIV/0!</v>
      </c>
      <c r="Q51" s="321">
        <f>FŐLAP!$E$8</f>
        <v>0</v>
      </c>
      <c r="R51" s="320">
        <f>FŐLAP!$C$10</f>
        <v>0</v>
      </c>
      <c r="S51" s="322" t="s">
        <v>437</v>
      </c>
    </row>
    <row r="52" spans="1:19" ht="50.1" hidden="1" customHeight="1" x14ac:dyDescent="0.25">
      <c r="A52" s="100" t="s">
        <v>166</v>
      </c>
      <c r="B52" s="337"/>
      <c r="C52" s="417"/>
      <c r="D52" s="244"/>
      <c r="E52" s="244"/>
      <c r="F52" s="244"/>
      <c r="G52" s="244"/>
      <c r="H52" s="245"/>
      <c r="I52" s="245"/>
      <c r="J52" s="245"/>
      <c r="K52" s="337"/>
      <c r="L52" s="249"/>
      <c r="M52" s="256"/>
      <c r="N52" s="65">
        <v>0.39</v>
      </c>
      <c r="O52" s="231">
        <f t="shared" si="2"/>
        <v>0</v>
      </c>
      <c r="P52" s="98" t="e">
        <f t="shared" si="3"/>
        <v>#DIV/0!</v>
      </c>
      <c r="Q52" s="321">
        <f>FŐLAP!$E$8</f>
        <v>0</v>
      </c>
      <c r="R52" s="320">
        <f>FŐLAP!$C$10</f>
        <v>0</v>
      </c>
      <c r="S52" s="322" t="s">
        <v>437</v>
      </c>
    </row>
    <row r="53" spans="1:19" ht="50.1" hidden="1" customHeight="1" x14ac:dyDescent="0.25">
      <c r="A53" s="100" t="s">
        <v>167</v>
      </c>
      <c r="B53" s="337"/>
      <c r="C53" s="417"/>
      <c r="D53" s="244"/>
      <c r="E53" s="244"/>
      <c r="F53" s="244"/>
      <c r="G53" s="244"/>
      <c r="H53" s="245"/>
      <c r="I53" s="245"/>
      <c r="J53" s="245"/>
      <c r="K53" s="337"/>
      <c r="L53" s="249"/>
      <c r="M53" s="256"/>
      <c r="N53" s="65">
        <v>0.39</v>
      </c>
      <c r="O53" s="231">
        <f t="shared" si="2"/>
        <v>0</v>
      </c>
      <c r="P53" s="98" t="e">
        <f t="shared" si="3"/>
        <v>#DIV/0!</v>
      </c>
      <c r="Q53" s="321">
        <f>FŐLAP!$E$8</f>
        <v>0</v>
      </c>
      <c r="R53" s="320">
        <f>FŐLAP!$C$10</f>
        <v>0</v>
      </c>
      <c r="S53" s="322" t="s">
        <v>437</v>
      </c>
    </row>
    <row r="54" spans="1:19" ht="50.1" hidden="1" customHeight="1" x14ac:dyDescent="0.25">
      <c r="A54" s="100" t="s">
        <v>168</v>
      </c>
      <c r="B54" s="337"/>
      <c r="C54" s="417"/>
      <c r="D54" s="244"/>
      <c r="E54" s="244"/>
      <c r="F54" s="244"/>
      <c r="G54" s="244"/>
      <c r="H54" s="245"/>
      <c r="I54" s="245"/>
      <c r="J54" s="245"/>
      <c r="K54" s="337"/>
      <c r="L54" s="249"/>
      <c r="M54" s="256"/>
      <c r="N54" s="65">
        <v>0.39</v>
      </c>
      <c r="O54" s="231">
        <f t="shared" si="2"/>
        <v>0</v>
      </c>
      <c r="P54" s="98" t="e">
        <f t="shared" si="3"/>
        <v>#DIV/0!</v>
      </c>
      <c r="Q54" s="321">
        <f>FŐLAP!$E$8</f>
        <v>0</v>
      </c>
      <c r="R54" s="320">
        <f>FŐLAP!$C$10</f>
        <v>0</v>
      </c>
      <c r="S54" s="322" t="s">
        <v>437</v>
      </c>
    </row>
    <row r="55" spans="1:19" ht="50.1" hidden="1" customHeight="1" x14ac:dyDescent="0.25">
      <c r="A55" s="101" t="s">
        <v>169</v>
      </c>
      <c r="B55" s="337"/>
      <c r="C55" s="417"/>
      <c r="D55" s="244"/>
      <c r="E55" s="244"/>
      <c r="F55" s="244"/>
      <c r="G55" s="244"/>
      <c r="H55" s="245"/>
      <c r="I55" s="245"/>
      <c r="J55" s="245"/>
      <c r="K55" s="337"/>
      <c r="L55" s="249"/>
      <c r="M55" s="256"/>
      <c r="N55" s="65">
        <v>0.39</v>
      </c>
      <c r="O55" s="231">
        <f t="shared" si="2"/>
        <v>0</v>
      </c>
      <c r="P55" s="98" t="e">
        <f t="shared" si="3"/>
        <v>#DIV/0!</v>
      </c>
      <c r="Q55" s="321">
        <f>FŐLAP!$E$8</f>
        <v>0</v>
      </c>
      <c r="R55" s="320">
        <f>FŐLAP!$C$10</f>
        <v>0</v>
      </c>
      <c r="S55" s="322" t="s">
        <v>437</v>
      </c>
    </row>
    <row r="56" spans="1:19" ht="50.1" hidden="1" customHeight="1" x14ac:dyDescent="0.25">
      <c r="A56" s="100" t="s">
        <v>170</v>
      </c>
      <c r="B56" s="337"/>
      <c r="C56" s="417"/>
      <c r="D56" s="244"/>
      <c r="E56" s="244"/>
      <c r="F56" s="244"/>
      <c r="G56" s="244"/>
      <c r="H56" s="245"/>
      <c r="I56" s="245"/>
      <c r="J56" s="245"/>
      <c r="K56" s="337"/>
      <c r="L56" s="249"/>
      <c r="M56" s="256"/>
      <c r="N56" s="65">
        <v>0.39</v>
      </c>
      <c r="O56" s="231">
        <f t="shared" si="2"/>
        <v>0</v>
      </c>
      <c r="P56" s="98" t="e">
        <f t="shared" si="3"/>
        <v>#DIV/0!</v>
      </c>
      <c r="Q56" s="321">
        <f>FŐLAP!$E$8</f>
        <v>0</v>
      </c>
      <c r="R56" s="320">
        <f>FŐLAP!$C$10</f>
        <v>0</v>
      </c>
      <c r="S56" s="322" t="s">
        <v>437</v>
      </c>
    </row>
    <row r="57" spans="1:19" ht="50.1" hidden="1" customHeight="1" x14ac:dyDescent="0.25">
      <c r="A57" s="100" t="s">
        <v>171</v>
      </c>
      <c r="B57" s="337"/>
      <c r="C57" s="417"/>
      <c r="D57" s="244"/>
      <c r="E57" s="244"/>
      <c r="F57" s="244"/>
      <c r="G57" s="244"/>
      <c r="H57" s="245"/>
      <c r="I57" s="245"/>
      <c r="J57" s="245"/>
      <c r="K57" s="337"/>
      <c r="L57" s="249"/>
      <c r="M57" s="256"/>
      <c r="N57" s="65">
        <v>0.39</v>
      </c>
      <c r="O57" s="231">
        <f t="shared" si="2"/>
        <v>0</v>
      </c>
      <c r="P57" s="98" t="e">
        <f t="shared" si="3"/>
        <v>#DIV/0!</v>
      </c>
      <c r="Q57" s="321">
        <f>FŐLAP!$E$8</f>
        <v>0</v>
      </c>
      <c r="R57" s="320">
        <f>FŐLAP!$C$10</f>
        <v>0</v>
      </c>
      <c r="S57" s="322" t="s">
        <v>437</v>
      </c>
    </row>
    <row r="58" spans="1:19" ht="50.1" hidden="1" customHeight="1" x14ac:dyDescent="0.25">
      <c r="A58" s="100" t="s">
        <v>172</v>
      </c>
      <c r="B58" s="337"/>
      <c r="C58" s="417"/>
      <c r="D58" s="244"/>
      <c r="E58" s="244"/>
      <c r="F58" s="244"/>
      <c r="G58" s="244"/>
      <c r="H58" s="245"/>
      <c r="I58" s="245"/>
      <c r="J58" s="245"/>
      <c r="K58" s="337"/>
      <c r="L58" s="249"/>
      <c r="M58" s="256"/>
      <c r="N58" s="65">
        <v>0.39</v>
      </c>
      <c r="O58" s="231">
        <f t="shared" si="2"/>
        <v>0</v>
      </c>
      <c r="P58" s="98" t="e">
        <f t="shared" si="3"/>
        <v>#DIV/0!</v>
      </c>
      <c r="Q58" s="321">
        <f>FŐLAP!$E$8</f>
        <v>0</v>
      </c>
      <c r="R58" s="320">
        <f>FŐLAP!$C$10</f>
        <v>0</v>
      </c>
      <c r="S58" s="322" t="s">
        <v>437</v>
      </c>
    </row>
    <row r="59" spans="1:19" ht="50.1" hidden="1" customHeight="1" x14ac:dyDescent="0.25">
      <c r="A59" s="101" t="s">
        <v>173</v>
      </c>
      <c r="B59" s="337"/>
      <c r="C59" s="417"/>
      <c r="D59" s="244"/>
      <c r="E59" s="244"/>
      <c r="F59" s="244"/>
      <c r="G59" s="244"/>
      <c r="H59" s="245"/>
      <c r="I59" s="245"/>
      <c r="J59" s="245"/>
      <c r="K59" s="337"/>
      <c r="L59" s="249"/>
      <c r="M59" s="256"/>
      <c r="N59" s="65">
        <v>0.39</v>
      </c>
      <c r="O59" s="231">
        <f t="shared" si="2"/>
        <v>0</v>
      </c>
      <c r="P59" s="98" t="e">
        <f t="shared" si="3"/>
        <v>#DIV/0!</v>
      </c>
      <c r="Q59" s="321">
        <f>FŐLAP!$E$8</f>
        <v>0</v>
      </c>
      <c r="R59" s="320">
        <f>FŐLAP!$C$10</f>
        <v>0</v>
      </c>
      <c r="S59" s="322" t="s">
        <v>437</v>
      </c>
    </row>
    <row r="60" spans="1:19" ht="50.1" hidden="1" customHeight="1" x14ac:dyDescent="0.25">
      <c r="A60" s="100" t="s">
        <v>174</v>
      </c>
      <c r="B60" s="337"/>
      <c r="C60" s="417"/>
      <c r="D60" s="244"/>
      <c r="E60" s="244"/>
      <c r="F60" s="244"/>
      <c r="G60" s="244"/>
      <c r="H60" s="245"/>
      <c r="I60" s="245"/>
      <c r="J60" s="245"/>
      <c r="K60" s="337"/>
      <c r="L60" s="249"/>
      <c r="M60" s="256"/>
      <c r="N60" s="65">
        <v>0.39</v>
      </c>
      <c r="O60" s="231">
        <f t="shared" si="2"/>
        <v>0</v>
      </c>
      <c r="P60" s="98" t="e">
        <f t="shared" si="3"/>
        <v>#DIV/0!</v>
      </c>
      <c r="Q60" s="321">
        <f>FŐLAP!$E$8</f>
        <v>0</v>
      </c>
      <c r="R60" s="320">
        <f>FŐLAP!$C$10</f>
        <v>0</v>
      </c>
      <c r="S60" s="322" t="s">
        <v>437</v>
      </c>
    </row>
    <row r="61" spans="1:19" ht="50.1" hidden="1" customHeight="1" x14ac:dyDescent="0.25">
      <c r="A61" s="100" t="s">
        <v>175</v>
      </c>
      <c r="B61" s="337"/>
      <c r="C61" s="417"/>
      <c r="D61" s="244"/>
      <c r="E61" s="244"/>
      <c r="F61" s="244"/>
      <c r="G61" s="244"/>
      <c r="H61" s="245"/>
      <c r="I61" s="245"/>
      <c r="J61" s="245"/>
      <c r="K61" s="337"/>
      <c r="L61" s="249"/>
      <c r="M61" s="256"/>
      <c r="N61" s="65">
        <v>0.39</v>
      </c>
      <c r="O61" s="231">
        <f t="shared" si="2"/>
        <v>0</v>
      </c>
      <c r="P61" s="98" t="e">
        <f t="shared" si="3"/>
        <v>#DIV/0!</v>
      </c>
      <c r="Q61" s="321">
        <f>FŐLAP!$E$8</f>
        <v>0</v>
      </c>
      <c r="R61" s="320">
        <f>FŐLAP!$C$10</f>
        <v>0</v>
      </c>
      <c r="S61" s="322" t="s">
        <v>437</v>
      </c>
    </row>
    <row r="62" spans="1:19" ht="50.1" hidden="1" customHeight="1" x14ac:dyDescent="0.25">
      <c r="A62" s="100" t="s">
        <v>176</v>
      </c>
      <c r="B62" s="337"/>
      <c r="C62" s="417"/>
      <c r="D62" s="244"/>
      <c r="E62" s="257"/>
      <c r="F62" s="244"/>
      <c r="G62" s="244"/>
      <c r="H62" s="245"/>
      <c r="I62" s="245"/>
      <c r="J62" s="245"/>
      <c r="K62" s="337"/>
      <c r="L62" s="249"/>
      <c r="M62" s="256"/>
      <c r="N62" s="65">
        <v>0.39</v>
      </c>
      <c r="O62" s="231">
        <f t="shared" si="2"/>
        <v>0</v>
      </c>
      <c r="P62" s="98" t="e">
        <f t="shared" si="3"/>
        <v>#DIV/0!</v>
      </c>
      <c r="Q62" s="321">
        <f>FŐLAP!$E$8</f>
        <v>0</v>
      </c>
      <c r="R62" s="320">
        <f>FŐLAP!$C$10</f>
        <v>0</v>
      </c>
      <c r="S62" s="322" t="s">
        <v>437</v>
      </c>
    </row>
    <row r="63" spans="1:19" ht="49.5" hidden="1" customHeight="1" x14ac:dyDescent="0.25">
      <c r="A63" s="101" t="s">
        <v>177</v>
      </c>
      <c r="B63" s="337"/>
      <c r="C63" s="417"/>
      <c r="D63" s="244"/>
      <c r="E63" s="257"/>
      <c r="F63" s="244"/>
      <c r="G63" s="244"/>
      <c r="H63" s="245"/>
      <c r="I63" s="245"/>
      <c r="J63" s="245"/>
      <c r="K63" s="337"/>
      <c r="L63" s="249"/>
      <c r="M63" s="256"/>
      <c r="N63" s="65">
        <v>0.39</v>
      </c>
      <c r="O63" s="231">
        <f t="shared" si="2"/>
        <v>0</v>
      </c>
      <c r="P63" s="98" t="e">
        <f t="shared" si="3"/>
        <v>#DIV/0!</v>
      </c>
      <c r="Q63" s="321">
        <f>FŐLAP!$E$8</f>
        <v>0</v>
      </c>
      <c r="R63" s="320">
        <f>FŐLAP!$C$10</f>
        <v>0</v>
      </c>
      <c r="S63" s="322" t="s">
        <v>437</v>
      </c>
    </row>
    <row r="64" spans="1:19" ht="50.1" hidden="1" customHeight="1" x14ac:dyDescent="0.25">
      <c r="A64" s="100" t="s">
        <v>178</v>
      </c>
      <c r="B64" s="337"/>
      <c r="C64" s="417"/>
      <c r="D64" s="244"/>
      <c r="E64" s="244"/>
      <c r="F64" s="244"/>
      <c r="G64" s="244"/>
      <c r="H64" s="245"/>
      <c r="I64" s="245"/>
      <c r="J64" s="245"/>
      <c r="K64" s="337"/>
      <c r="L64" s="249"/>
      <c r="M64" s="256"/>
      <c r="N64" s="65">
        <v>0.39</v>
      </c>
      <c r="O64" s="231">
        <f t="shared" si="2"/>
        <v>0</v>
      </c>
      <c r="P64" s="98" t="e">
        <f t="shared" si="3"/>
        <v>#DIV/0!</v>
      </c>
      <c r="Q64" s="321">
        <f>FŐLAP!$E$8</f>
        <v>0</v>
      </c>
      <c r="R64" s="320">
        <f>FŐLAP!$C$10</f>
        <v>0</v>
      </c>
      <c r="S64" s="322" t="s">
        <v>437</v>
      </c>
    </row>
    <row r="65" spans="1:19" ht="50.1" hidden="1" customHeight="1" x14ac:dyDescent="0.25">
      <c r="A65" s="100" t="s">
        <v>179</v>
      </c>
      <c r="B65" s="337"/>
      <c r="C65" s="417"/>
      <c r="D65" s="244"/>
      <c r="E65" s="244"/>
      <c r="F65" s="244"/>
      <c r="G65" s="244"/>
      <c r="H65" s="245"/>
      <c r="I65" s="245"/>
      <c r="J65" s="245"/>
      <c r="K65" s="337"/>
      <c r="L65" s="249"/>
      <c r="M65" s="256"/>
      <c r="N65" s="65">
        <v>0.39</v>
      </c>
      <c r="O65" s="231">
        <f t="shared" si="2"/>
        <v>0</v>
      </c>
      <c r="P65" s="98" t="e">
        <f t="shared" si="3"/>
        <v>#DIV/0!</v>
      </c>
      <c r="Q65" s="321">
        <f>FŐLAP!$E$8</f>
        <v>0</v>
      </c>
      <c r="R65" s="320">
        <f>FŐLAP!$C$10</f>
        <v>0</v>
      </c>
      <c r="S65" s="322" t="s">
        <v>437</v>
      </c>
    </row>
    <row r="66" spans="1:19" ht="50.1" hidden="1" customHeight="1" x14ac:dyDescent="0.25">
      <c r="A66" s="100" t="s">
        <v>180</v>
      </c>
      <c r="B66" s="337"/>
      <c r="C66" s="417"/>
      <c r="D66" s="244"/>
      <c r="E66" s="244"/>
      <c r="F66" s="244"/>
      <c r="G66" s="244"/>
      <c r="H66" s="245"/>
      <c r="I66" s="245"/>
      <c r="J66" s="245"/>
      <c r="K66" s="337"/>
      <c r="L66" s="249"/>
      <c r="M66" s="256"/>
      <c r="N66" s="65">
        <v>0.39</v>
      </c>
      <c r="O66" s="231">
        <f t="shared" si="2"/>
        <v>0</v>
      </c>
      <c r="P66" s="98" t="e">
        <f t="shared" si="3"/>
        <v>#DIV/0!</v>
      </c>
      <c r="Q66" s="321">
        <f>FŐLAP!$E$8</f>
        <v>0</v>
      </c>
      <c r="R66" s="320">
        <f>FŐLAP!$C$10</f>
        <v>0</v>
      </c>
      <c r="S66" s="322" t="s">
        <v>437</v>
      </c>
    </row>
    <row r="67" spans="1:19" ht="50.1" hidden="1" customHeight="1" x14ac:dyDescent="0.25">
      <c r="A67" s="101" t="s">
        <v>181</v>
      </c>
      <c r="B67" s="337"/>
      <c r="C67" s="417"/>
      <c r="D67" s="244"/>
      <c r="E67" s="244"/>
      <c r="F67" s="244"/>
      <c r="G67" s="244"/>
      <c r="H67" s="245"/>
      <c r="I67" s="245"/>
      <c r="J67" s="245"/>
      <c r="K67" s="337"/>
      <c r="L67" s="249"/>
      <c r="M67" s="256"/>
      <c r="N67" s="65">
        <v>0.39</v>
      </c>
      <c r="O67" s="231">
        <f t="shared" si="2"/>
        <v>0</v>
      </c>
      <c r="P67" s="98" t="e">
        <f t="shared" si="3"/>
        <v>#DIV/0!</v>
      </c>
      <c r="Q67" s="321">
        <f>FŐLAP!$E$8</f>
        <v>0</v>
      </c>
      <c r="R67" s="320">
        <f>FŐLAP!$C$10</f>
        <v>0</v>
      </c>
      <c r="S67" s="322" t="s">
        <v>437</v>
      </c>
    </row>
    <row r="68" spans="1:19" ht="50.1" hidden="1" customHeight="1" x14ac:dyDescent="0.25">
      <c r="A68" s="100" t="s">
        <v>182</v>
      </c>
      <c r="B68" s="337"/>
      <c r="C68" s="417"/>
      <c r="D68" s="244"/>
      <c r="E68" s="244"/>
      <c r="F68" s="244"/>
      <c r="G68" s="244"/>
      <c r="H68" s="245"/>
      <c r="I68" s="245"/>
      <c r="J68" s="245"/>
      <c r="K68" s="337"/>
      <c r="L68" s="249"/>
      <c r="M68" s="256"/>
      <c r="N68" s="65">
        <v>0.39</v>
      </c>
      <c r="O68" s="231">
        <f t="shared" si="2"/>
        <v>0</v>
      </c>
      <c r="P68" s="98" t="e">
        <f t="shared" si="3"/>
        <v>#DIV/0!</v>
      </c>
      <c r="Q68" s="321">
        <f>FŐLAP!$E$8</f>
        <v>0</v>
      </c>
      <c r="R68" s="320">
        <f>FŐLAP!$C$10</f>
        <v>0</v>
      </c>
      <c r="S68" s="322" t="s">
        <v>437</v>
      </c>
    </row>
    <row r="69" spans="1:19" ht="50.1" hidden="1" customHeight="1" x14ac:dyDescent="0.25">
      <c r="A69" s="100" t="s">
        <v>183</v>
      </c>
      <c r="B69" s="337"/>
      <c r="C69" s="417"/>
      <c r="D69" s="244"/>
      <c r="E69" s="244"/>
      <c r="F69" s="244"/>
      <c r="G69" s="244"/>
      <c r="H69" s="245"/>
      <c r="I69" s="245"/>
      <c r="J69" s="245"/>
      <c r="K69" s="337"/>
      <c r="L69" s="249"/>
      <c r="M69" s="256"/>
      <c r="N69" s="65">
        <v>0.39</v>
      </c>
      <c r="O69" s="231">
        <f t="shared" si="2"/>
        <v>0</v>
      </c>
      <c r="P69" s="98" t="e">
        <f t="shared" si="3"/>
        <v>#DIV/0!</v>
      </c>
      <c r="Q69" s="321">
        <f>FŐLAP!$E$8</f>
        <v>0</v>
      </c>
      <c r="R69" s="320">
        <f>FŐLAP!$C$10</f>
        <v>0</v>
      </c>
      <c r="S69" s="322" t="s">
        <v>437</v>
      </c>
    </row>
    <row r="70" spans="1:19" ht="50.1" hidden="1" customHeight="1" x14ac:dyDescent="0.25">
      <c r="A70" s="100" t="s">
        <v>184</v>
      </c>
      <c r="B70" s="337"/>
      <c r="C70" s="417"/>
      <c r="D70" s="244"/>
      <c r="E70" s="244"/>
      <c r="F70" s="244"/>
      <c r="G70" s="244"/>
      <c r="H70" s="245"/>
      <c r="I70" s="245"/>
      <c r="J70" s="245"/>
      <c r="K70" s="337"/>
      <c r="L70" s="249"/>
      <c r="M70" s="256"/>
      <c r="N70" s="65">
        <v>0.39</v>
      </c>
      <c r="O70" s="231">
        <f t="shared" si="2"/>
        <v>0</v>
      </c>
      <c r="P70" s="98" t="e">
        <f t="shared" si="3"/>
        <v>#DIV/0!</v>
      </c>
      <c r="Q70" s="321">
        <f>FŐLAP!$E$8</f>
        <v>0</v>
      </c>
      <c r="R70" s="320">
        <f>FŐLAP!$C$10</f>
        <v>0</v>
      </c>
      <c r="S70" s="322" t="s">
        <v>437</v>
      </c>
    </row>
    <row r="71" spans="1:19" ht="50.1" hidden="1" customHeight="1" x14ac:dyDescent="0.25">
      <c r="A71" s="101" t="s">
        <v>185</v>
      </c>
      <c r="B71" s="337"/>
      <c r="C71" s="417"/>
      <c r="D71" s="244"/>
      <c r="E71" s="244"/>
      <c r="F71" s="244"/>
      <c r="G71" s="244"/>
      <c r="H71" s="245"/>
      <c r="I71" s="245"/>
      <c r="J71" s="245"/>
      <c r="K71" s="337"/>
      <c r="L71" s="249"/>
      <c r="M71" s="256"/>
      <c r="N71" s="65">
        <v>0.39</v>
      </c>
      <c r="O71" s="231">
        <f t="shared" si="2"/>
        <v>0</v>
      </c>
      <c r="P71" s="98" t="e">
        <f t="shared" si="3"/>
        <v>#DIV/0!</v>
      </c>
      <c r="Q71" s="321">
        <f>FŐLAP!$E$8</f>
        <v>0</v>
      </c>
      <c r="R71" s="320">
        <f>FŐLAP!$C$10</f>
        <v>0</v>
      </c>
      <c r="S71" s="322" t="s">
        <v>437</v>
      </c>
    </row>
    <row r="72" spans="1:19" ht="50.1" hidden="1" customHeight="1" x14ac:dyDescent="0.25">
      <c r="A72" s="100" t="s">
        <v>186</v>
      </c>
      <c r="B72" s="337"/>
      <c r="C72" s="417"/>
      <c r="D72" s="244"/>
      <c r="E72" s="244"/>
      <c r="F72" s="244"/>
      <c r="G72" s="244"/>
      <c r="H72" s="245"/>
      <c r="I72" s="245"/>
      <c r="J72" s="245"/>
      <c r="K72" s="337"/>
      <c r="L72" s="249"/>
      <c r="M72" s="256"/>
      <c r="N72" s="65">
        <v>0.39</v>
      </c>
      <c r="O72" s="231">
        <f t="shared" si="2"/>
        <v>0</v>
      </c>
      <c r="P72" s="98" t="e">
        <f t="shared" si="3"/>
        <v>#DIV/0!</v>
      </c>
      <c r="Q72" s="321">
        <f>FŐLAP!$E$8</f>
        <v>0</v>
      </c>
      <c r="R72" s="320">
        <f>FŐLAP!$C$10</f>
        <v>0</v>
      </c>
      <c r="S72" s="322" t="s">
        <v>437</v>
      </c>
    </row>
    <row r="73" spans="1:19" ht="50.1" hidden="1" customHeight="1" x14ac:dyDescent="0.25">
      <c r="A73" s="100" t="s">
        <v>187</v>
      </c>
      <c r="B73" s="337"/>
      <c r="C73" s="417"/>
      <c r="D73" s="244"/>
      <c r="E73" s="244"/>
      <c r="F73" s="244"/>
      <c r="G73" s="244"/>
      <c r="H73" s="245"/>
      <c r="I73" s="245"/>
      <c r="J73" s="245"/>
      <c r="K73" s="337"/>
      <c r="L73" s="249"/>
      <c r="M73" s="256"/>
      <c r="N73" s="65">
        <v>0.39</v>
      </c>
      <c r="O73" s="231">
        <f t="shared" si="2"/>
        <v>0</v>
      </c>
      <c r="P73" s="98" t="e">
        <f t="shared" si="3"/>
        <v>#DIV/0!</v>
      </c>
      <c r="Q73" s="321">
        <f>FŐLAP!$E$8</f>
        <v>0</v>
      </c>
      <c r="R73" s="320">
        <f>FŐLAP!$C$10</f>
        <v>0</v>
      </c>
      <c r="S73" s="322" t="s">
        <v>437</v>
      </c>
    </row>
    <row r="74" spans="1:19" ht="50.1" hidden="1" customHeight="1" x14ac:dyDescent="0.25">
      <c r="A74" s="100" t="s">
        <v>188</v>
      </c>
      <c r="B74" s="337"/>
      <c r="C74" s="417"/>
      <c r="D74" s="244"/>
      <c r="E74" s="257"/>
      <c r="F74" s="244"/>
      <c r="G74" s="244"/>
      <c r="H74" s="245"/>
      <c r="I74" s="245"/>
      <c r="J74" s="245"/>
      <c r="K74" s="337"/>
      <c r="L74" s="249"/>
      <c r="M74" s="256"/>
      <c r="N74" s="65">
        <v>0.39</v>
      </c>
      <c r="O74" s="231">
        <f t="shared" si="2"/>
        <v>0</v>
      </c>
      <c r="P74" s="98" t="e">
        <f t="shared" si="3"/>
        <v>#DIV/0!</v>
      </c>
      <c r="Q74" s="321">
        <f>FŐLAP!$E$8</f>
        <v>0</v>
      </c>
      <c r="R74" s="320">
        <f>FŐLAP!$C$10</f>
        <v>0</v>
      </c>
      <c r="S74" s="322" t="s">
        <v>437</v>
      </c>
    </row>
    <row r="75" spans="1:19" ht="49.5" hidden="1" customHeight="1" x14ac:dyDescent="0.25">
      <c r="A75" s="101" t="s">
        <v>189</v>
      </c>
      <c r="B75" s="337"/>
      <c r="C75" s="417"/>
      <c r="D75" s="244"/>
      <c r="E75" s="257"/>
      <c r="F75" s="244"/>
      <c r="G75" s="244"/>
      <c r="H75" s="245"/>
      <c r="I75" s="245"/>
      <c r="J75" s="245"/>
      <c r="K75" s="337"/>
      <c r="L75" s="249"/>
      <c r="M75" s="256"/>
      <c r="N75" s="65">
        <v>0.39</v>
      </c>
      <c r="O75" s="231">
        <f t="shared" si="2"/>
        <v>0</v>
      </c>
      <c r="P75" s="98" t="e">
        <f t="shared" si="3"/>
        <v>#DIV/0!</v>
      </c>
      <c r="Q75" s="321">
        <f>FŐLAP!$E$8</f>
        <v>0</v>
      </c>
      <c r="R75" s="320">
        <f>FŐLAP!$C$10</f>
        <v>0</v>
      </c>
      <c r="S75" s="322" t="s">
        <v>437</v>
      </c>
    </row>
    <row r="76" spans="1:19" ht="50.1" hidden="1" customHeight="1" x14ac:dyDescent="0.25">
      <c r="A76" s="100" t="s">
        <v>190</v>
      </c>
      <c r="B76" s="337"/>
      <c r="C76" s="417"/>
      <c r="D76" s="244"/>
      <c r="E76" s="244"/>
      <c r="F76" s="244"/>
      <c r="G76" s="244"/>
      <c r="H76" s="245"/>
      <c r="I76" s="245"/>
      <c r="J76" s="245"/>
      <c r="K76" s="337"/>
      <c r="L76" s="249"/>
      <c r="M76" s="256"/>
      <c r="N76" s="65">
        <v>0.39</v>
      </c>
      <c r="O76" s="231">
        <f t="shared" si="2"/>
        <v>0</v>
      </c>
      <c r="P76" s="98" t="e">
        <f t="shared" si="3"/>
        <v>#DIV/0!</v>
      </c>
      <c r="Q76" s="321">
        <f>FŐLAP!$E$8</f>
        <v>0</v>
      </c>
      <c r="R76" s="320">
        <f>FŐLAP!$C$10</f>
        <v>0</v>
      </c>
      <c r="S76" s="322" t="s">
        <v>437</v>
      </c>
    </row>
    <row r="77" spans="1:19" ht="50.1" hidden="1" customHeight="1" x14ac:dyDescent="0.25">
      <c r="A77" s="100" t="s">
        <v>191</v>
      </c>
      <c r="B77" s="337"/>
      <c r="C77" s="417"/>
      <c r="D77" s="244"/>
      <c r="E77" s="244"/>
      <c r="F77" s="244"/>
      <c r="G77" s="244"/>
      <c r="H77" s="245"/>
      <c r="I77" s="245"/>
      <c r="J77" s="245"/>
      <c r="K77" s="337"/>
      <c r="L77" s="249"/>
      <c r="M77" s="256"/>
      <c r="N77" s="65">
        <v>0.39</v>
      </c>
      <c r="O77" s="231">
        <f t="shared" si="2"/>
        <v>0</v>
      </c>
      <c r="P77" s="98" t="e">
        <f t="shared" si="3"/>
        <v>#DIV/0!</v>
      </c>
      <c r="Q77" s="321">
        <f>FŐLAP!$E$8</f>
        <v>0</v>
      </c>
      <c r="R77" s="320">
        <f>FŐLAP!$C$10</f>
        <v>0</v>
      </c>
      <c r="S77" s="322" t="s">
        <v>437</v>
      </c>
    </row>
    <row r="78" spans="1:19" ht="50.1" hidden="1" customHeight="1" x14ac:dyDescent="0.25">
      <c r="A78" s="100" t="s">
        <v>192</v>
      </c>
      <c r="B78" s="337"/>
      <c r="C78" s="417"/>
      <c r="D78" s="244"/>
      <c r="E78" s="244"/>
      <c r="F78" s="244"/>
      <c r="G78" s="244"/>
      <c r="H78" s="245"/>
      <c r="I78" s="245"/>
      <c r="J78" s="245"/>
      <c r="K78" s="337"/>
      <c r="L78" s="249"/>
      <c r="M78" s="256"/>
      <c r="N78" s="65">
        <v>0.39</v>
      </c>
      <c r="O78" s="231">
        <f t="shared" ref="O78:O117" si="4">M78*N78</f>
        <v>0</v>
      </c>
      <c r="P78" s="98" t="e">
        <f t="shared" ref="P78:P117" si="5">IF(M78&lt;0,0,1-(M78/L78))</f>
        <v>#DIV/0!</v>
      </c>
      <c r="Q78" s="321">
        <f>FŐLAP!$E$8</f>
        <v>0</v>
      </c>
      <c r="R78" s="320">
        <f>FŐLAP!$C$10</f>
        <v>0</v>
      </c>
      <c r="S78" s="322" t="s">
        <v>437</v>
      </c>
    </row>
    <row r="79" spans="1:19" ht="50.1" hidden="1" customHeight="1" x14ac:dyDescent="0.25">
      <c r="A79" s="101" t="s">
        <v>193</v>
      </c>
      <c r="B79" s="337"/>
      <c r="C79" s="417"/>
      <c r="D79" s="244"/>
      <c r="E79" s="244"/>
      <c r="F79" s="244"/>
      <c r="G79" s="244"/>
      <c r="H79" s="245"/>
      <c r="I79" s="245"/>
      <c r="J79" s="245"/>
      <c r="K79" s="337"/>
      <c r="L79" s="249"/>
      <c r="M79" s="256"/>
      <c r="N79" s="65">
        <v>0.39</v>
      </c>
      <c r="O79" s="231">
        <f t="shared" si="4"/>
        <v>0</v>
      </c>
      <c r="P79" s="98" t="e">
        <f t="shared" si="5"/>
        <v>#DIV/0!</v>
      </c>
      <c r="Q79" s="321">
        <f>FŐLAP!$E$8</f>
        <v>0</v>
      </c>
      <c r="R79" s="320">
        <f>FŐLAP!$C$10</f>
        <v>0</v>
      </c>
      <c r="S79" s="322" t="s">
        <v>437</v>
      </c>
    </row>
    <row r="80" spans="1:19" ht="50.1" hidden="1" customHeight="1" x14ac:dyDescent="0.25">
      <c r="A80" s="100" t="s">
        <v>194</v>
      </c>
      <c r="B80" s="337"/>
      <c r="C80" s="417"/>
      <c r="D80" s="244"/>
      <c r="E80" s="244"/>
      <c r="F80" s="244"/>
      <c r="G80" s="244"/>
      <c r="H80" s="245"/>
      <c r="I80" s="245"/>
      <c r="J80" s="245"/>
      <c r="K80" s="337"/>
      <c r="L80" s="249"/>
      <c r="M80" s="256"/>
      <c r="N80" s="65">
        <v>0.39</v>
      </c>
      <c r="O80" s="231">
        <f t="shared" si="4"/>
        <v>0</v>
      </c>
      <c r="P80" s="98" t="e">
        <f t="shared" si="5"/>
        <v>#DIV/0!</v>
      </c>
      <c r="Q80" s="321">
        <f>FŐLAP!$E$8</f>
        <v>0</v>
      </c>
      <c r="R80" s="320">
        <f>FŐLAP!$C$10</f>
        <v>0</v>
      </c>
      <c r="S80" s="322" t="s">
        <v>437</v>
      </c>
    </row>
    <row r="81" spans="1:19" ht="50.1" hidden="1" customHeight="1" x14ac:dyDescent="0.25">
      <c r="A81" s="100" t="s">
        <v>195</v>
      </c>
      <c r="B81" s="337"/>
      <c r="C81" s="417"/>
      <c r="D81" s="244"/>
      <c r="E81" s="244"/>
      <c r="F81" s="244"/>
      <c r="G81" s="244"/>
      <c r="H81" s="245"/>
      <c r="I81" s="245"/>
      <c r="J81" s="245"/>
      <c r="K81" s="337"/>
      <c r="L81" s="249"/>
      <c r="M81" s="256"/>
      <c r="N81" s="65">
        <v>0.39</v>
      </c>
      <c r="O81" s="231">
        <f t="shared" si="4"/>
        <v>0</v>
      </c>
      <c r="P81" s="98" t="e">
        <f t="shared" si="5"/>
        <v>#DIV/0!</v>
      </c>
      <c r="Q81" s="321">
        <f>FŐLAP!$E$8</f>
        <v>0</v>
      </c>
      <c r="R81" s="320">
        <f>FŐLAP!$C$10</f>
        <v>0</v>
      </c>
      <c r="S81" s="322" t="s">
        <v>437</v>
      </c>
    </row>
    <row r="82" spans="1:19" ht="50.1" hidden="1" customHeight="1" x14ac:dyDescent="0.25">
      <c r="A82" s="100" t="s">
        <v>196</v>
      </c>
      <c r="B82" s="337"/>
      <c r="C82" s="417"/>
      <c r="D82" s="244"/>
      <c r="E82" s="244"/>
      <c r="F82" s="244"/>
      <c r="G82" s="244"/>
      <c r="H82" s="245"/>
      <c r="I82" s="245"/>
      <c r="J82" s="245"/>
      <c r="K82" s="337"/>
      <c r="L82" s="249"/>
      <c r="M82" s="256"/>
      <c r="N82" s="65">
        <v>0.39</v>
      </c>
      <c r="O82" s="231">
        <f t="shared" si="4"/>
        <v>0</v>
      </c>
      <c r="P82" s="98" t="e">
        <f t="shared" si="5"/>
        <v>#DIV/0!</v>
      </c>
      <c r="Q82" s="321">
        <f>FŐLAP!$E$8</f>
        <v>0</v>
      </c>
      <c r="R82" s="320">
        <f>FŐLAP!$C$10</f>
        <v>0</v>
      </c>
      <c r="S82" s="322" t="s">
        <v>437</v>
      </c>
    </row>
    <row r="83" spans="1:19" ht="50.1" hidden="1" customHeight="1" x14ac:dyDescent="0.25">
      <c r="A83" s="101" t="s">
        <v>197</v>
      </c>
      <c r="B83" s="337"/>
      <c r="C83" s="417"/>
      <c r="D83" s="244"/>
      <c r="E83" s="244"/>
      <c r="F83" s="244"/>
      <c r="G83" s="244"/>
      <c r="H83" s="245"/>
      <c r="I83" s="245"/>
      <c r="J83" s="245"/>
      <c r="K83" s="337"/>
      <c r="L83" s="249"/>
      <c r="M83" s="256"/>
      <c r="N83" s="65">
        <v>0.39</v>
      </c>
      <c r="O83" s="231">
        <f t="shared" si="4"/>
        <v>0</v>
      </c>
      <c r="P83" s="98" t="e">
        <f t="shared" si="5"/>
        <v>#DIV/0!</v>
      </c>
      <c r="Q83" s="321">
        <f>FŐLAP!$E$8</f>
        <v>0</v>
      </c>
      <c r="R83" s="320">
        <f>FŐLAP!$C$10</f>
        <v>0</v>
      </c>
      <c r="S83" s="322" t="s">
        <v>437</v>
      </c>
    </row>
    <row r="84" spans="1:19" ht="50.1" hidden="1" customHeight="1" x14ac:dyDescent="0.25">
      <c r="A84" s="100" t="s">
        <v>198</v>
      </c>
      <c r="B84" s="337"/>
      <c r="C84" s="417"/>
      <c r="D84" s="244"/>
      <c r="E84" s="244"/>
      <c r="F84" s="244"/>
      <c r="G84" s="244"/>
      <c r="H84" s="245"/>
      <c r="I84" s="245"/>
      <c r="J84" s="245"/>
      <c r="K84" s="337"/>
      <c r="L84" s="249"/>
      <c r="M84" s="256"/>
      <c r="N84" s="65">
        <v>0.39</v>
      </c>
      <c r="O84" s="231">
        <f t="shared" si="4"/>
        <v>0</v>
      </c>
      <c r="P84" s="98" t="e">
        <f t="shared" si="5"/>
        <v>#DIV/0!</v>
      </c>
      <c r="Q84" s="321">
        <f>FŐLAP!$E$8</f>
        <v>0</v>
      </c>
      <c r="R84" s="320">
        <f>FŐLAP!$C$10</f>
        <v>0</v>
      </c>
      <c r="S84" s="322" t="s">
        <v>437</v>
      </c>
    </row>
    <row r="85" spans="1:19" ht="50.1" hidden="1" customHeight="1" x14ac:dyDescent="0.25">
      <c r="A85" s="100" t="s">
        <v>199</v>
      </c>
      <c r="B85" s="337"/>
      <c r="C85" s="417"/>
      <c r="D85" s="244"/>
      <c r="E85" s="244"/>
      <c r="F85" s="244"/>
      <c r="G85" s="244"/>
      <c r="H85" s="245"/>
      <c r="I85" s="245"/>
      <c r="J85" s="245"/>
      <c r="K85" s="337"/>
      <c r="L85" s="249"/>
      <c r="M85" s="256"/>
      <c r="N85" s="65">
        <v>0.39</v>
      </c>
      <c r="O85" s="231">
        <f t="shared" si="4"/>
        <v>0</v>
      </c>
      <c r="P85" s="98" t="e">
        <f t="shared" si="5"/>
        <v>#DIV/0!</v>
      </c>
      <c r="Q85" s="321">
        <f>FŐLAP!$E$8</f>
        <v>0</v>
      </c>
      <c r="R85" s="320">
        <f>FŐLAP!$C$10</f>
        <v>0</v>
      </c>
      <c r="S85" s="322" t="s">
        <v>437</v>
      </c>
    </row>
    <row r="86" spans="1:19" ht="50.1" hidden="1" customHeight="1" x14ac:dyDescent="0.25">
      <c r="A86" s="100" t="s">
        <v>200</v>
      </c>
      <c r="B86" s="337"/>
      <c r="C86" s="417"/>
      <c r="D86" s="244"/>
      <c r="E86" s="257"/>
      <c r="F86" s="244"/>
      <c r="G86" s="244"/>
      <c r="H86" s="245"/>
      <c r="I86" s="245"/>
      <c r="J86" s="245"/>
      <c r="K86" s="337"/>
      <c r="L86" s="249"/>
      <c r="M86" s="256"/>
      <c r="N86" s="65">
        <v>0.39</v>
      </c>
      <c r="O86" s="231">
        <f t="shared" si="4"/>
        <v>0</v>
      </c>
      <c r="P86" s="98" t="e">
        <f t="shared" si="5"/>
        <v>#DIV/0!</v>
      </c>
      <c r="Q86" s="321">
        <f>FŐLAP!$E$8</f>
        <v>0</v>
      </c>
      <c r="R86" s="320">
        <f>FŐLAP!$C$10</f>
        <v>0</v>
      </c>
      <c r="S86" s="322" t="s">
        <v>437</v>
      </c>
    </row>
    <row r="87" spans="1:19" ht="49.5" hidden="1" customHeight="1" x14ac:dyDescent="0.25">
      <c r="A87" s="101" t="s">
        <v>201</v>
      </c>
      <c r="B87" s="337"/>
      <c r="C87" s="417"/>
      <c r="D87" s="244"/>
      <c r="E87" s="257"/>
      <c r="F87" s="244"/>
      <c r="G87" s="244"/>
      <c r="H87" s="245"/>
      <c r="I87" s="245"/>
      <c r="J87" s="245"/>
      <c r="K87" s="337"/>
      <c r="L87" s="249"/>
      <c r="M87" s="256"/>
      <c r="N87" s="65">
        <v>0.39</v>
      </c>
      <c r="O87" s="231">
        <f t="shared" si="4"/>
        <v>0</v>
      </c>
      <c r="P87" s="98" t="e">
        <f t="shared" si="5"/>
        <v>#DIV/0!</v>
      </c>
      <c r="Q87" s="321">
        <f>FŐLAP!$E$8</f>
        <v>0</v>
      </c>
      <c r="R87" s="320">
        <f>FŐLAP!$C$10</f>
        <v>0</v>
      </c>
      <c r="S87" s="322" t="s">
        <v>437</v>
      </c>
    </row>
    <row r="88" spans="1:19" ht="50.1" hidden="1" customHeight="1" x14ac:dyDescent="0.25">
      <c r="A88" s="100" t="s">
        <v>202</v>
      </c>
      <c r="B88" s="337"/>
      <c r="C88" s="417"/>
      <c r="D88" s="244"/>
      <c r="E88" s="244"/>
      <c r="F88" s="244"/>
      <c r="G88" s="244"/>
      <c r="H88" s="245"/>
      <c r="I88" s="245"/>
      <c r="J88" s="245"/>
      <c r="K88" s="337"/>
      <c r="L88" s="249"/>
      <c r="M88" s="256"/>
      <c r="N88" s="65">
        <v>0.39</v>
      </c>
      <c r="O88" s="231">
        <f t="shared" si="4"/>
        <v>0</v>
      </c>
      <c r="P88" s="98" t="e">
        <f t="shared" si="5"/>
        <v>#DIV/0!</v>
      </c>
      <c r="Q88" s="321">
        <f>FŐLAP!$E$8</f>
        <v>0</v>
      </c>
      <c r="R88" s="320">
        <f>FŐLAP!$C$10</f>
        <v>0</v>
      </c>
      <c r="S88" s="322" t="s">
        <v>437</v>
      </c>
    </row>
    <row r="89" spans="1:19" ht="50.1" hidden="1" customHeight="1" x14ac:dyDescent="0.25">
      <c r="A89" s="100" t="s">
        <v>203</v>
      </c>
      <c r="B89" s="337"/>
      <c r="C89" s="417"/>
      <c r="D89" s="244"/>
      <c r="E89" s="244"/>
      <c r="F89" s="244"/>
      <c r="G89" s="244"/>
      <c r="H89" s="245"/>
      <c r="I89" s="245"/>
      <c r="J89" s="245"/>
      <c r="K89" s="337"/>
      <c r="L89" s="249"/>
      <c r="M89" s="256"/>
      <c r="N89" s="65">
        <v>0.39</v>
      </c>
      <c r="O89" s="231">
        <f t="shared" si="4"/>
        <v>0</v>
      </c>
      <c r="P89" s="98" t="e">
        <f t="shared" si="5"/>
        <v>#DIV/0!</v>
      </c>
      <c r="Q89" s="321">
        <f>FŐLAP!$E$8</f>
        <v>0</v>
      </c>
      <c r="R89" s="320">
        <f>FŐLAP!$C$10</f>
        <v>0</v>
      </c>
      <c r="S89" s="322" t="s">
        <v>437</v>
      </c>
    </row>
    <row r="90" spans="1:19" ht="50.1" hidden="1" customHeight="1" x14ac:dyDescent="0.25">
      <c r="A90" s="100" t="s">
        <v>204</v>
      </c>
      <c r="B90" s="337"/>
      <c r="C90" s="417"/>
      <c r="D90" s="244"/>
      <c r="E90" s="244"/>
      <c r="F90" s="244"/>
      <c r="G90" s="244"/>
      <c r="H90" s="245"/>
      <c r="I90" s="245"/>
      <c r="J90" s="245"/>
      <c r="K90" s="337"/>
      <c r="L90" s="249"/>
      <c r="M90" s="256"/>
      <c r="N90" s="65">
        <v>0.39</v>
      </c>
      <c r="O90" s="231">
        <f t="shared" si="4"/>
        <v>0</v>
      </c>
      <c r="P90" s="98" t="e">
        <f t="shared" si="5"/>
        <v>#DIV/0!</v>
      </c>
      <c r="Q90" s="321">
        <f>FŐLAP!$E$8</f>
        <v>0</v>
      </c>
      <c r="R90" s="320">
        <f>FŐLAP!$C$10</f>
        <v>0</v>
      </c>
      <c r="S90" s="322" t="s">
        <v>437</v>
      </c>
    </row>
    <row r="91" spans="1:19" ht="50.1" hidden="1" customHeight="1" x14ac:dyDescent="0.25">
      <c r="A91" s="101" t="s">
        <v>205</v>
      </c>
      <c r="B91" s="337"/>
      <c r="C91" s="417"/>
      <c r="D91" s="244"/>
      <c r="E91" s="244"/>
      <c r="F91" s="244"/>
      <c r="G91" s="244"/>
      <c r="H91" s="245"/>
      <c r="I91" s="245"/>
      <c r="J91" s="245"/>
      <c r="K91" s="337"/>
      <c r="L91" s="249"/>
      <c r="M91" s="256"/>
      <c r="N91" s="65">
        <v>0.39</v>
      </c>
      <c r="O91" s="231">
        <f t="shared" si="4"/>
        <v>0</v>
      </c>
      <c r="P91" s="98" t="e">
        <f t="shared" si="5"/>
        <v>#DIV/0!</v>
      </c>
      <c r="Q91" s="321">
        <f>FŐLAP!$E$8</f>
        <v>0</v>
      </c>
      <c r="R91" s="320">
        <f>FŐLAP!$C$10</f>
        <v>0</v>
      </c>
      <c r="S91" s="322" t="s">
        <v>437</v>
      </c>
    </row>
    <row r="92" spans="1:19" ht="50.1" hidden="1" customHeight="1" x14ac:dyDescent="0.25">
      <c r="A92" s="100" t="s">
        <v>206</v>
      </c>
      <c r="B92" s="337"/>
      <c r="C92" s="417"/>
      <c r="D92" s="244"/>
      <c r="E92" s="244"/>
      <c r="F92" s="244"/>
      <c r="G92" s="244"/>
      <c r="H92" s="245"/>
      <c r="I92" s="245"/>
      <c r="J92" s="245"/>
      <c r="K92" s="337"/>
      <c r="L92" s="249"/>
      <c r="M92" s="256"/>
      <c r="N92" s="65">
        <v>0.39</v>
      </c>
      <c r="O92" s="231">
        <f t="shared" si="4"/>
        <v>0</v>
      </c>
      <c r="P92" s="98" t="e">
        <f t="shared" si="5"/>
        <v>#DIV/0!</v>
      </c>
      <c r="Q92" s="321">
        <f>FŐLAP!$E$8</f>
        <v>0</v>
      </c>
      <c r="R92" s="320">
        <f>FŐLAP!$C$10</f>
        <v>0</v>
      </c>
      <c r="S92" s="322" t="s">
        <v>437</v>
      </c>
    </row>
    <row r="93" spans="1:19" ht="50.1" hidden="1" customHeight="1" x14ac:dyDescent="0.25">
      <c r="A93" s="100" t="s">
        <v>207</v>
      </c>
      <c r="B93" s="337"/>
      <c r="C93" s="417"/>
      <c r="D93" s="244"/>
      <c r="E93" s="244"/>
      <c r="F93" s="244"/>
      <c r="G93" s="244"/>
      <c r="H93" s="245"/>
      <c r="I93" s="245"/>
      <c r="J93" s="245"/>
      <c r="K93" s="337"/>
      <c r="L93" s="249"/>
      <c r="M93" s="256"/>
      <c r="N93" s="65">
        <v>0.39</v>
      </c>
      <c r="O93" s="231">
        <f t="shared" si="4"/>
        <v>0</v>
      </c>
      <c r="P93" s="98" t="e">
        <f t="shared" si="5"/>
        <v>#DIV/0!</v>
      </c>
      <c r="Q93" s="321">
        <f>FŐLAP!$E$8</f>
        <v>0</v>
      </c>
      <c r="R93" s="320">
        <f>FŐLAP!$C$10</f>
        <v>0</v>
      </c>
      <c r="S93" s="322" t="s">
        <v>437</v>
      </c>
    </row>
    <row r="94" spans="1:19" ht="50.1" hidden="1" customHeight="1" x14ac:dyDescent="0.25">
      <c r="A94" s="100" t="s">
        <v>208</v>
      </c>
      <c r="B94" s="337"/>
      <c r="C94" s="417"/>
      <c r="D94" s="244"/>
      <c r="E94" s="244"/>
      <c r="F94" s="244"/>
      <c r="G94" s="244"/>
      <c r="H94" s="245"/>
      <c r="I94" s="245"/>
      <c r="J94" s="245"/>
      <c r="K94" s="337"/>
      <c r="L94" s="249"/>
      <c r="M94" s="256"/>
      <c r="N94" s="65">
        <v>0.39</v>
      </c>
      <c r="O94" s="231">
        <f t="shared" si="4"/>
        <v>0</v>
      </c>
      <c r="P94" s="98" t="e">
        <f t="shared" si="5"/>
        <v>#DIV/0!</v>
      </c>
      <c r="Q94" s="321">
        <f>FŐLAP!$E$8</f>
        <v>0</v>
      </c>
      <c r="R94" s="320">
        <f>FŐLAP!$C$10</f>
        <v>0</v>
      </c>
      <c r="S94" s="322" t="s">
        <v>437</v>
      </c>
    </row>
    <row r="95" spans="1:19" ht="50.1" hidden="1" customHeight="1" x14ac:dyDescent="0.25">
      <c r="A95" s="101" t="s">
        <v>209</v>
      </c>
      <c r="B95" s="337"/>
      <c r="C95" s="417"/>
      <c r="D95" s="244"/>
      <c r="E95" s="244"/>
      <c r="F95" s="244"/>
      <c r="G95" s="244"/>
      <c r="H95" s="245"/>
      <c r="I95" s="245"/>
      <c r="J95" s="245"/>
      <c r="K95" s="337"/>
      <c r="L95" s="249"/>
      <c r="M95" s="256"/>
      <c r="N95" s="65">
        <v>0.39</v>
      </c>
      <c r="O95" s="231">
        <f t="shared" si="4"/>
        <v>0</v>
      </c>
      <c r="P95" s="98" t="e">
        <f t="shared" si="5"/>
        <v>#DIV/0!</v>
      </c>
      <c r="Q95" s="321">
        <f>FŐLAP!$E$8</f>
        <v>0</v>
      </c>
      <c r="R95" s="320">
        <f>FŐLAP!$C$10</f>
        <v>0</v>
      </c>
      <c r="S95" s="322" t="s">
        <v>437</v>
      </c>
    </row>
    <row r="96" spans="1:19" ht="50.1" hidden="1" customHeight="1" x14ac:dyDescent="0.25">
      <c r="A96" s="100" t="s">
        <v>210</v>
      </c>
      <c r="B96" s="337"/>
      <c r="C96" s="417"/>
      <c r="D96" s="244"/>
      <c r="E96" s="244"/>
      <c r="F96" s="244"/>
      <c r="G96" s="244"/>
      <c r="H96" s="245"/>
      <c r="I96" s="245"/>
      <c r="J96" s="245"/>
      <c r="K96" s="337"/>
      <c r="L96" s="249"/>
      <c r="M96" s="256"/>
      <c r="N96" s="65">
        <v>0.39</v>
      </c>
      <c r="O96" s="231">
        <f t="shared" si="4"/>
        <v>0</v>
      </c>
      <c r="P96" s="98" t="e">
        <f t="shared" si="5"/>
        <v>#DIV/0!</v>
      </c>
      <c r="Q96" s="321">
        <f>FŐLAP!$E$8</f>
        <v>0</v>
      </c>
      <c r="R96" s="320">
        <f>FŐLAP!$C$10</f>
        <v>0</v>
      </c>
      <c r="S96" s="322" t="s">
        <v>437</v>
      </c>
    </row>
    <row r="97" spans="1:19" ht="50.1" hidden="1" customHeight="1" x14ac:dyDescent="0.25">
      <c r="A97" s="100" t="s">
        <v>211</v>
      </c>
      <c r="B97" s="337"/>
      <c r="C97" s="417"/>
      <c r="D97" s="244"/>
      <c r="E97" s="244"/>
      <c r="F97" s="244"/>
      <c r="G97" s="244"/>
      <c r="H97" s="245"/>
      <c r="I97" s="245"/>
      <c r="J97" s="245"/>
      <c r="K97" s="337"/>
      <c r="L97" s="249"/>
      <c r="M97" s="256"/>
      <c r="N97" s="65">
        <v>0.39</v>
      </c>
      <c r="O97" s="231">
        <f t="shared" si="4"/>
        <v>0</v>
      </c>
      <c r="P97" s="98" t="e">
        <f t="shared" si="5"/>
        <v>#DIV/0!</v>
      </c>
      <c r="Q97" s="321">
        <f>FŐLAP!$E$8</f>
        <v>0</v>
      </c>
      <c r="R97" s="320">
        <f>FŐLAP!$C$10</f>
        <v>0</v>
      </c>
      <c r="S97" s="322" t="s">
        <v>437</v>
      </c>
    </row>
    <row r="98" spans="1:19" ht="50.1" hidden="1" customHeight="1" x14ac:dyDescent="0.25">
      <c r="A98" s="100" t="s">
        <v>212</v>
      </c>
      <c r="B98" s="337"/>
      <c r="C98" s="417"/>
      <c r="D98" s="244"/>
      <c r="E98" s="244"/>
      <c r="F98" s="244"/>
      <c r="G98" s="244"/>
      <c r="H98" s="245"/>
      <c r="I98" s="245"/>
      <c r="J98" s="245"/>
      <c r="K98" s="337"/>
      <c r="L98" s="249"/>
      <c r="M98" s="256"/>
      <c r="N98" s="65">
        <v>0.39</v>
      </c>
      <c r="O98" s="231">
        <f t="shared" si="4"/>
        <v>0</v>
      </c>
      <c r="P98" s="98" t="e">
        <f t="shared" si="5"/>
        <v>#DIV/0!</v>
      </c>
      <c r="Q98" s="321">
        <f>FŐLAP!$E$8</f>
        <v>0</v>
      </c>
      <c r="R98" s="320">
        <f>FŐLAP!$C$10</f>
        <v>0</v>
      </c>
      <c r="S98" s="322" t="s">
        <v>437</v>
      </c>
    </row>
    <row r="99" spans="1:19" ht="50.1" hidden="1" customHeight="1" x14ac:dyDescent="0.25">
      <c r="A99" s="101" t="s">
        <v>213</v>
      </c>
      <c r="B99" s="337"/>
      <c r="C99" s="417"/>
      <c r="D99" s="244"/>
      <c r="E99" s="244"/>
      <c r="F99" s="244"/>
      <c r="G99" s="244"/>
      <c r="H99" s="245"/>
      <c r="I99" s="245"/>
      <c r="J99" s="245"/>
      <c r="K99" s="337"/>
      <c r="L99" s="249"/>
      <c r="M99" s="256"/>
      <c r="N99" s="65">
        <v>0.39</v>
      </c>
      <c r="O99" s="231">
        <f t="shared" si="4"/>
        <v>0</v>
      </c>
      <c r="P99" s="98" t="e">
        <f t="shared" si="5"/>
        <v>#DIV/0!</v>
      </c>
      <c r="Q99" s="321">
        <f>FŐLAP!$E$8</f>
        <v>0</v>
      </c>
      <c r="R99" s="320">
        <f>FŐLAP!$C$10</f>
        <v>0</v>
      </c>
      <c r="S99" s="322" t="s">
        <v>437</v>
      </c>
    </row>
    <row r="100" spans="1:19" ht="50.1" hidden="1" customHeight="1" x14ac:dyDescent="0.25">
      <c r="A100" s="100" t="s">
        <v>214</v>
      </c>
      <c r="B100" s="337"/>
      <c r="C100" s="417"/>
      <c r="D100" s="244"/>
      <c r="E100" s="244"/>
      <c r="F100" s="244"/>
      <c r="G100" s="244"/>
      <c r="H100" s="245"/>
      <c r="I100" s="245"/>
      <c r="J100" s="245"/>
      <c r="K100" s="337"/>
      <c r="L100" s="249"/>
      <c r="M100" s="256"/>
      <c r="N100" s="65">
        <v>0.39</v>
      </c>
      <c r="O100" s="231">
        <f t="shared" si="4"/>
        <v>0</v>
      </c>
      <c r="P100" s="98" t="e">
        <f t="shared" si="5"/>
        <v>#DIV/0!</v>
      </c>
      <c r="Q100" s="321">
        <f>FŐLAP!$E$8</f>
        <v>0</v>
      </c>
      <c r="R100" s="320">
        <f>FŐLAP!$C$10</f>
        <v>0</v>
      </c>
      <c r="S100" s="322" t="s">
        <v>437</v>
      </c>
    </row>
    <row r="101" spans="1:19" ht="50.1" hidden="1" customHeight="1" x14ac:dyDescent="0.25">
      <c r="A101" s="100" t="s">
        <v>215</v>
      </c>
      <c r="B101" s="337"/>
      <c r="C101" s="417"/>
      <c r="D101" s="244"/>
      <c r="E101" s="244"/>
      <c r="F101" s="244"/>
      <c r="G101" s="244"/>
      <c r="H101" s="245"/>
      <c r="I101" s="245"/>
      <c r="J101" s="245"/>
      <c r="K101" s="337"/>
      <c r="L101" s="249"/>
      <c r="M101" s="256"/>
      <c r="N101" s="65">
        <v>0.39</v>
      </c>
      <c r="O101" s="231">
        <f t="shared" si="4"/>
        <v>0</v>
      </c>
      <c r="P101" s="98" t="e">
        <f t="shared" si="5"/>
        <v>#DIV/0!</v>
      </c>
      <c r="Q101" s="321">
        <f>FŐLAP!$E$8</f>
        <v>0</v>
      </c>
      <c r="R101" s="320">
        <f>FŐLAP!$C$10</f>
        <v>0</v>
      </c>
      <c r="S101" s="322" t="s">
        <v>437</v>
      </c>
    </row>
    <row r="102" spans="1:19" ht="50.1" hidden="1" customHeight="1" x14ac:dyDescent="0.25">
      <c r="A102" s="100" t="s">
        <v>216</v>
      </c>
      <c r="B102" s="337"/>
      <c r="C102" s="417"/>
      <c r="D102" s="244"/>
      <c r="E102" s="257"/>
      <c r="F102" s="244"/>
      <c r="G102" s="244"/>
      <c r="H102" s="245"/>
      <c r="I102" s="245"/>
      <c r="J102" s="245"/>
      <c r="K102" s="337"/>
      <c r="L102" s="249"/>
      <c r="M102" s="256"/>
      <c r="N102" s="65">
        <v>0.39</v>
      </c>
      <c r="O102" s="231">
        <f t="shared" si="4"/>
        <v>0</v>
      </c>
      <c r="P102" s="98" t="e">
        <f t="shared" si="5"/>
        <v>#DIV/0!</v>
      </c>
      <c r="Q102" s="321">
        <f>FŐLAP!$E$8</f>
        <v>0</v>
      </c>
      <c r="R102" s="320">
        <f>FŐLAP!$C$10</f>
        <v>0</v>
      </c>
      <c r="S102" s="322" t="s">
        <v>437</v>
      </c>
    </row>
    <row r="103" spans="1:19" ht="49.5" hidden="1" customHeight="1" x14ac:dyDescent="0.25">
      <c r="A103" s="101" t="s">
        <v>217</v>
      </c>
      <c r="B103" s="337"/>
      <c r="C103" s="417"/>
      <c r="D103" s="244"/>
      <c r="E103" s="257"/>
      <c r="F103" s="244"/>
      <c r="G103" s="244"/>
      <c r="H103" s="245"/>
      <c r="I103" s="245"/>
      <c r="J103" s="245"/>
      <c r="K103" s="337"/>
      <c r="L103" s="249"/>
      <c r="M103" s="256"/>
      <c r="N103" s="65">
        <v>0.39</v>
      </c>
      <c r="O103" s="231">
        <f t="shared" si="4"/>
        <v>0</v>
      </c>
      <c r="P103" s="98" t="e">
        <f t="shared" si="5"/>
        <v>#DIV/0!</v>
      </c>
      <c r="Q103" s="321">
        <f>FŐLAP!$E$8</f>
        <v>0</v>
      </c>
      <c r="R103" s="320">
        <f>FŐLAP!$C$10</f>
        <v>0</v>
      </c>
      <c r="S103" s="322" t="s">
        <v>437</v>
      </c>
    </row>
    <row r="104" spans="1:19" ht="50.1" hidden="1" customHeight="1" x14ac:dyDescent="0.25">
      <c r="A104" s="100" t="s">
        <v>218</v>
      </c>
      <c r="B104" s="337"/>
      <c r="C104" s="417"/>
      <c r="D104" s="244"/>
      <c r="E104" s="244"/>
      <c r="F104" s="244"/>
      <c r="G104" s="244"/>
      <c r="H104" s="245"/>
      <c r="I104" s="245"/>
      <c r="J104" s="245"/>
      <c r="K104" s="337"/>
      <c r="L104" s="249"/>
      <c r="M104" s="256"/>
      <c r="N104" s="65">
        <v>0.39</v>
      </c>
      <c r="O104" s="231">
        <f t="shared" si="4"/>
        <v>0</v>
      </c>
      <c r="P104" s="98" t="e">
        <f t="shared" si="5"/>
        <v>#DIV/0!</v>
      </c>
      <c r="Q104" s="321">
        <f>FŐLAP!$E$8</f>
        <v>0</v>
      </c>
      <c r="R104" s="320">
        <f>FŐLAP!$C$10</f>
        <v>0</v>
      </c>
      <c r="S104" s="322" t="s">
        <v>437</v>
      </c>
    </row>
    <row r="105" spans="1:19" ht="50.1" hidden="1" customHeight="1" x14ac:dyDescent="0.25">
      <c r="A105" s="100" t="s">
        <v>219</v>
      </c>
      <c r="B105" s="337"/>
      <c r="C105" s="417"/>
      <c r="D105" s="244"/>
      <c r="E105" s="244"/>
      <c r="F105" s="244"/>
      <c r="G105" s="244"/>
      <c r="H105" s="245"/>
      <c r="I105" s="245"/>
      <c r="J105" s="245"/>
      <c r="K105" s="337"/>
      <c r="L105" s="249"/>
      <c r="M105" s="256"/>
      <c r="N105" s="65">
        <v>0.39</v>
      </c>
      <c r="O105" s="231">
        <f t="shared" si="4"/>
        <v>0</v>
      </c>
      <c r="P105" s="98" t="e">
        <f t="shared" si="5"/>
        <v>#DIV/0!</v>
      </c>
      <c r="Q105" s="321">
        <f>FŐLAP!$E$8</f>
        <v>0</v>
      </c>
      <c r="R105" s="320">
        <f>FŐLAP!$C$10</f>
        <v>0</v>
      </c>
      <c r="S105" s="322" t="s">
        <v>437</v>
      </c>
    </row>
    <row r="106" spans="1:19" ht="50.1" hidden="1" customHeight="1" x14ac:dyDescent="0.25">
      <c r="A106" s="100" t="s">
        <v>220</v>
      </c>
      <c r="B106" s="337"/>
      <c r="C106" s="417"/>
      <c r="D106" s="244"/>
      <c r="E106" s="244"/>
      <c r="F106" s="244"/>
      <c r="G106" s="244"/>
      <c r="H106" s="245"/>
      <c r="I106" s="245"/>
      <c r="J106" s="245"/>
      <c r="K106" s="337"/>
      <c r="L106" s="249"/>
      <c r="M106" s="256"/>
      <c r="N106" s="65">
        <v>0.39</v>
      </c>
      <c r="O106" s="231">
        <f t="shared" si="4"/>
        <v>0</v>
      </c>
      <c r="P106" s="98" t="e">
        <f t="shared" si="5"/>
        <v>#DIV/0!</v>
      </c>
      <c r="Q106" s="321">
        <f>FŐLAP!$E$8</f>
        <v>0</v>
      </c>
      <c r="R106" s="320">
        <f>FŐLAP!$C$10</f>
        <v>0</v>
      </c>
      <c r="S106" s="322" t="s">
        <v>437</v>
      </c>
    </row>
    <row r="107" spans="1:19" ht="50.1" hidden="1" customHeight="1" x14ac:dyDescent="0.25">
      <c r="A107" s="101" t="s">
        <v>221</v>
      </c>
      <c r="B107" s="337"/>
      <c r="C107" s="417"/>
      <c r="D107" s="244"/>
      <c r="E107" s="244"/>
      <c r="F107" s="244"/>
      <c r="G107" s="244"/>
      <c r="H107" s="245"/>
      <c r="I107" s="245"/>
      <c r="J107" s="245"/>
      <c r="K107" s="337"/>
      <c r="L107" s="249"/>
      <c r="M107" s="256"/>
      <c r="N107" s="65">
        <v>0.39</v>
      </c>
      <c r="O107" s="231">
        <f t="shared" si="4"/>
        <v>0</v>
      </c>
      <c r="P107" s="98" t="e">
        <f t="shared" si="5"/>
        <v>#DIV/0!</v>
      </c>
      <c r="Q107" s="321">
        <f>FŐLAP!$E$8</f>
        <v>0</v>
      </c>
      <c r="R107" s="320">
        <f>FŐLAP!$C$10</f>
        <v>0</v>
      </c>
      <c r="S107" s="322" t="s">
        <v>437</v>
      </c>
    </row>
    <row r="108" spans="1:19" ht="50.1" hidden="1" customHeight="1" x14ac:dyDescent="0.25">
      <c r="A108" s="100" t="s">
        <v>222</v>
      </c>
      <c r="B108" s="337"/>
      <c r="C108" s="417"/>
      <c r="D108" s="244"/>
      <c r="E108" s="244"/>
      <c r="F108" s="244"/>
      <c r="G108" s="244"/>
      <c r="H108" s="245"/>
      <c r="I108" s="245"/>
      <c r="J108" s="245"/>
      <c r="K108" s="337"/>
      <c r="L108" s="249"/>
      <c r="M108" s="256"/>
      <c r="N108" s="65">
        <v>0.39</v>
      </c>
      <c r="O108" s="231">
        <f t="shared" si="4"/>
        <v>0</v>
      </c>
      <c r="P108" s="98" t="e">
        <f t="shared" si="5"/>
        <v>#DIV/0!</v>
      </c>
      <c r="Q108" s="321">
        <f>FŐLAP!$E$8</f>
        <v>0</v>
      </c>
      <c r="R108" s="320">
        <f>FŐLAP!$C$10</f>
        <v>0</v>
      </c>
      <c r="S108" s="322" t="s">
        <v>437</v>
      </c>
    </row>
    <row r="109" spans="1:19" ht="50.1" hidden="1" customHeight="1" x14ac:dyDescent="0.25">
      <c r="A109" s="100" t="s">
        <v>223</v>
      </c>
      <c r="B109" s="337"/>
      <c r="C109" s="417"/>
      <c r="D109" s="244"/>
      <c r="E109" s="244"/>
      <c r="F109" s="244"/>
      <c r="G109" s="244"/>
      <c r="H109" s="245"/>
      <c r="I109" s="245"/>
      <c r="J109" s="245"/>
      <c r="K109" s="337"/>
      <c r="L109" s="249"/>
      <c r="M109" s="256"/>
      <c r="N109" s="65">
        <v>0.39</v>
      </c>
      <c r="O109" s="231">
        <f t="shared" si="4"/>
        <v>0</v>
      </c>
      <c r="P109" s="98" t="e">
        <f t="shared" si="5"/>
        <v>#DIV/0!</v>
      </c>
      <c r="Q109" s="321">
        <f>FŐLAP!$E$8</f>
        <v>0</v>
      </c>
      <c r="R109" s="320">
        <f>FŐLAP!$C$10</f>
        <v>0</v>
      </c>
      <c r="S109" s="322" t="s">
        <v>437</v>
      </c>
    </row>
    <row r="110" spans="1:19" ht="50.1" hidden="1" customHeight="1" x14ac:dyDescent="0.25">
      <c r="A110" s="100" t="s">
        <v>224</v>
      </c>
      <c r="B110" s="337"/>
      <c r="C110" s="417"/>
      <c r="D110" s="244"/>
      <c r="E110" s="244"/>
      <c r="F110" s="244"/>
      <c r="G110" s="244"/>
      <c r="H110" s="245"/>
      <c r="I110" s="245"/>
      <c r="J110" s="245"/>
      <c r="K110" s="337"/>
      <c r="L110" s="249"/>
      <c r="M110" s="256"/>
      <c r="N110" s="65">
        <v>0.39</v>
      </c>
      <c r="O110" s="231">
        <f t="shared" si="4"/>
        <v>0</v>
      </c>
      <c r="P110" s="98" t="e">
        <f t="shared" si="5"/>
        <v>#DIV/0!</v>
      </c>
      <c r="Q110" s="321">
        <f>FŐLAP!$E$8</f>
        <v>0</v>
      </c>
      <c r="R110" s="320">
        <f>FŐLAP!$C$10</f>
        <v>0</v>
      </c>
      <c r="S110" s="322" t="s">
        <v>437</v>
      </c>
    </row>
    <row r="111" spans="1:19" ht="50.1" hidden="1" customHeight="1" x14ac:dyDescent="0.25">
      <c r="A111" s="101" t="s">
        <v>225</v>
      </c>
      <c r="B111" s="337"/>
      <c r="C111" s="417"/>
      <c r="D111" s="244"/>
      <c r="E111" s="244"/>
      <c r="F111" s="244"/>
      <c r="G111" s="244"/>
      <c r="H111" s="245"/>
      <c r="I111" s="245"/>
      <c r="J111" s="245"/>
      <c r="K111" s="337"/>
      <c r="L111" s="249"/>
      <c r="M111" s="256"/>
      <c r="N111" s="65">
        <v>0.39</v>
      </c>
      <c r="O111" s="231">
        <f t="shared" si="4"/>
        <v>0</v>
      </c>
      <c r="P111" s="98" t="e">
        <f t="shared" si="5"/>
        <v>#DIV/0!</v>
      </c>
      <c r="Q111" s="321">
        <f>FŐLAP!$E$8</f>
        <v>0</v>
      </c>
      <c r="R111" s="320">
        <f>FŐLAP!$C$10</f>
        <v>0</v>
      </c>
      <c r="S111" s="322" t="s">
        <v>437</v>
      </c>
    </row>
    <row r="112" spans="1:19" ht="50.1" hidden="1" customHeight="1" x14ac:dyDescent="0.25">
      <c r="A112" s="100" t="s">
        <v>226</v>
      </c>
      <c r="B112" s="337"/>
      <c r="C112" s="417"/>
      <c r="D112" s="244"/>
      <c r="E112" s="244"/>
      <c r="F112" s="244"/>
      <c r="G112" s="244"/>
      <c r="H112" s="245"/>
      <c r="I112" s="245"/>
      <c r="J112" s="245"/>
      <c r="K112" s="337"/>
      <c r="L112" s="249"/>
      <c r="M112" s="256"/>
      <c r="N112" s="65">
        <v>0.39</v>
      </c>
      <c r="O112" s="231">
        <f t="shared" si="4"/>
        <v>0</v>
      </c>
      <c r="P112" s="98" t="e">
        <f t="shared" si="5"/>
        <v>#DIV/0!</v>
      </c>
      <c r="Q112" s="321">
        <f>FŐLAP!$E$8</f>
        <v>0</v>
      </c>
      <c r="R112" s="320">
        <f>FŐLAP!$C$10</f>
        <v>0</v>
      </c>
      <c r="S112" s="322" t="s">
        <v>437</v>
      </c>
    </row>
    <row r="113" spans="1:19" ht="50.1" hidden="1" customHeight="1" x14ac:dyDescent="0.25">
      <c r="A113" s="100" t="s">
        <v>227</v>
      </c>
      <c r="B113" s="337"/>
      <c r="C113" s="417"/>
      <c r="D113" s="244"/>
      <c r="E113" s="244"/>
      <c r="F113" s="244"/>
      <c r="G113" s="244"/>
      <c r="H113" s="245"/>
      <c r="I113" s="245"/>
      <c r="J113" s="245"/>
      <c r="K113" s="337"/>
      <c r="L113" s="249"/>
      <c r="M113" s="256"/>
      <c r="N113" s="65">
        <v>0.39</v>
      </c>
      <c r="O113" s="231">
        <f t="shared" si="4"/>
        <v>0</v>
      </c>
      <c r="P113" s="98" t="e">
        <f t="shared" si="5"/>
        <v>#DIV/0!</v>
      </c>
      <c r="Q113" s="321">
        <f>FŐLAP!$E$8</f>
        <v>0</v>
      </c>
      <c r="R113" s="320">
        <f>FŐLAP!$C$10</f>
        <v>0</v>
      </c>
      <c r="S113" s="322" t="s">
        <v>437</v>
      </c>
    </row>
    <row r="114" spans="1:19" ht="50.1" hidden="1" customHeight="1" x14ac:dyDescent="0.25">
      <c r="A114" s="100" t="s">
        <v>228</v>
      </c>
      <c r="B114" s="337"/>
      <c r="C114" s="417"/>
      <c r="D114" s="244"/>
      <c r="E114" s="257"/>
      <c r="F114" s="244"/>
      <c r="G114" s="244"/>
      <c r="H114" s="245"/>
      <c r="I114" s="245"/>
      <c r="J114" s="245"/>
      <c r="K114" s="337"/>
      <c r="L114" s="249"/>
      <c r="M114" s="256"/>
      <c r="N114" s="65">
        <v>0.39</v>
      </c>
      <c r="O114" s="231">
        <f t="shared" si="4"/>
        <v>0</v>
      </c>
      <c r="P114" s="98" t="e">
        <f t="shared" si="5"/>
        <v>#DIV/0!</v>
      </c>
      <c r="Q114" s="321">
        <f>FŐLAP!$E$8</f>
        <v>0</v>
      </c>
      <c r="R114" s="320">
        <f>FŐLAP!$C$10</f>
        <v>0</v>
      </c>
      <c r="S114" s="322" t="s">
        <v>437</v>
      </c>
    </row>
    <row r="115" spans="1:19" ht="49.5" hidden="1" customHeight="1" x14ac:dyDescent="0.25">
      <c r="A115" s="101" t="s">
        <v>229</v>
      </c>
      <c r="B115" s="337"/>
      <c r="C115" s="417"/>
      <c r="D115" s="244"/>
      <c r="E115" s="257"/>
      <c r="F115" s="244"/>
      <c r="G115" s="244"/>
      <c r="H115" s="245"/>
      <c r="I115" s="245"/>
      <c r="J115" s="245"/>
      <c r="K115" s="337"/>
      <c r="L115" s="249"/>
      <c r="M115" s="256"/>
      <c r="N115" s="65">
        <v>0.39</v>
      </c>
      <c r="O115" s="231">
        <f t="shared" si="4"/>
        <v>0</v>
      </c>
      <c r="P115" s="98" t="e">
        <f t="shared" si="5"/>
        <v>#DIV/0!</v>
      </c>
      <c r="Q115" s="321">
        <f>FŐLAP!$E$8</f>
        <v>0</v>
      </c>
      <c r="R115" s="320">
        <f>FŐLAP!$C$10</f>
        <v>0</v>
      </c>
      <c r="S115" s="322" t="s">
        <v>437</v>
      </c>
    </row>
    <row r="116" spans="1:19" ht="50.1" hidden="1" customHeight="1" x14ac:dyDescent="0.25">
      <c r="A116" s="100" t="s">
        <v>230</v>
      </c>
      <c r="B116" s="337"/>
      <c r="C116" s="417"/>
      <c r="D116" s="244"/>
      <c r="E116" s="244"/>
      <c r="F116" s="244"/>
      <c r="G116" s="244"/>
      <c r="H116" s="245"/>
      <c r="I116" s="245"/>
      <c r="J116" s="245"/>
      <c r="K116" s="337"/>
      <c r="L116" s="249"/>
      <c r="M116" s="256"/>
      <c r="N116" s="65">
        <v>0.39</v>
      </c>
      <c r="O116" s="231">
        <f t="shared" si="4"/>
        <v>0</v>
      </c>
      <c r="P116" s="98" t="e">
        <f t="shared" si="5"/>
        <v>#DIV/0!</v>
      </c>
      <c r="Q116" s="321">
        <f>FŐLAP!$E$8</f>
        <v>0</v>
      </c>
      <c r="R116" s="320">
        <f>FŐLAP!$C$10</f>
        <v>0</v>
      </c>
      <c r="S116" s="322" t="s">
        <v>437</v>
      </c>
    </row>
    <row r="117" spans="1:19" ht="50.1" hidden="1" customHeight="1" x14ac:dyDescent="0.25">
      <c r="A117" s="100" t="s">
        <v>231</v>
      </c>
      <c r="B117" s="337"/>
      <c r="C117" s="417"/>
      <c r="D117" s="244"/>
      <c r="E117" s="244"/>
      <c r="F117" s="244"/>
      <c r="G117" s="244"/>
      <c r="H117" s="245"/>
      <c r="I117" s="245"/>
      <c r="J117" s="245"/>
      <c r="K117" s="337"/>
      <c r="L117" s="249"/>
      <c r="M117" s="256"/>
      <c r="N117" s="65">
        <v>0.39</v>
      </c>
      <c r="O117" s="231">
        <f t="shared" si="4"/>
        <v>0</v>
      </c>
      <c r="P117" s="98" t="e">
        <f t="shared" si="5"/>
        <v>#DIV/0!</v>
      </c>
      <c r="Q117" s="321">
        <f>FŐLAP!$E$8</f>
        <v>0</v>
      </c>
      <c r="R117" s="320">
        <f>FŐLAP!$C$10</f>
        <v>0</v>
      </c>
      <c r="S117" s="322" t="s">
        <v>437</v>
      </c>
    </row>
    <row r="118" spans="1:19" ht="50.1" hidden="1" customHeight="1" x14ac:dyDescent="0.25">
      <c r="A118" s="100" t="s">
        <v>232</v>
      </c>
      <c r="B118" s="337"/>
      <c r="C118" s="417"/>
      <c r="D118" s="244"/>
      <c r="E118" s="244"/>
      <c r="F118" s="244"/>
      <c r="G118" s="244"/>
      <c r="H118" s="245"/>
      <c r="I118" s="245"/>
      <c r="J118" s="245"/>
      <c r="K118" s="337"/>
      <c r="L118" s="249"/>
      <c r="M118" s="256"/>
      <c r="N118" s="65">
        <v>0.39</v>
      </c>
      <c r="O118" s="231">
        <f t="shared" ref="O118:O181" si="6">M118*N118</f>
        <v>0</v>
      </c>
      <c r="P118" s="98" t="e">
        <f t="shared" ref="P118:P181" si="7">IF(M118&lt;0,0,1-(M118/L118))</f>
        <v>#DIV/0!</v>
      </c>
      <c r="Q118" s="321">
        <f>FŐLAP!$E$8</f>
        <v>0</v>
      </c>
      <c r="R118" s="320">
        <f>FŐLAP!$C$10</f>
        <v>0</v>
      </c>
      <c r="S118" s="322" t="s">
        <v>437</v>
      </c>
    </row>
    <row r="119" spans="1:19" ht="50.1" hidden="1" customHeight="1" x14ac:dyDescent="0.25">
      <c r="A119" s="101" t="s">
        <v>233</v>
      </c>
      <c r="B119" s="337"/>
      <c r="C119" s="417"/>
      <c r="D119" s="244"/>
      <c r="E119" s="244"/>
      <c r="F119" s="244"/>
      <c r="G119" s="244"/>
      <c r="H119" s="245"/>
      <c r="I119" s="245"/>
      <c r="J119" s="245"/>
      <c r="K119" s="337"/>
      <c r="L119" s="249"/>
      <c r="M119" s="256"/>
      <c r="N119" s="65">
        <v>0.39</v>
      </c>
      <c r="O119" s="231">
        <f t="shared" si="6"/>
        <v>0</v>
      </c>
      <c r="P119" s="98" t="e">
        <f t="shared" si="7"/>
        <v>#DIV/0!</v>
      </c>
      <c r="Q119" s="321">
        <f>FŐLAP!$E$8</f>
        <v>0</v>
      </c>
      <c r="R119" s="320">
        <f>FŐLAP!$C$10</f>
        <v>0</v>
      </c>
      <c r="S119" s="322" t="s">
        <v>437</v>
      </c>
    </row>
    <row r="120" spans="1:19" ht="50.1" hidden="1" customHeight="1" x14ac:dyDescent="0.25">
      <c r="A120" s="100" t="s">
        <v>234</v>
      </c>
      <c r="B120" s="337"/>
      <c r="C120" s="417"/>
      <c r="D120" s="244"/>
      <c r="E120" s="244"/>
      <c r="F120" s="244"/>
      <c r="G120" s="244"/>
      <c r="H120" s="245"/>
      <c r="I120" s="245"/>
      <c r="J120" s="245"/>
      <c r="K120" s="337"/>
      <c r="L120" s="249"/>
      <c r="M120" s="256"/>
      <c r="N120" s="65">
        <v>0.39</v>
      </c>
      <c r="O120" s="231">
        <f t="shared" si="6"/>
        <v>0</v>
      </c>
      <c r="P120" s="98" t="e">
        <f t="shared" si="7"/>
        <v>#DIV/0!</v>
      </c>
      <c r="Q120" s="321">
        <f>FŐLAP!$E$8</f>
        <v>0</v>
      </c>
      <c r="R120" s="320">
        <f>FŐLAP!$C$10</f>
        <v>0</v>
      </c>
      <c r="S120" s="322" t="s">
        <v>437</v>
      </c>
    </row>
    <row r="121" spans="1:19" ht="50.1" hidden="1" customHeight="1" x14ac:dyDescent="0.25">
      <c r="A121" s="100" t="s">
        <v>235</v>
      </c>
      <c r="B121" s="337"/>
      <c r="C121" s="417"/>
      <c r="D121" s="244"/>
      <c r="E121" s="244"/>
      <c r="F121" s="244"/>
      <c r="G121" s="244"/>
      <c r="H121" s="245"/>
      <c r="I121" s="245"/>
      <c r="J121" s="245"/>
      <c r="K121" s="337"/>
      <c r="L121" s="249"/>
      <c r="M121" s="256"/>
      <c r="N121" s="65">
        <v>0.39</v>
      </c>
      <c r="O121" s="231">
        <f t="shared" si="6"/>
        <v>0</v>
      </c>
      <c r="P121" s="98" t="e">
        <f t="shared" si="7"/>
        <v>#DIV/0!</v>
      </c>
      <c r="Q121" s="321">
        <f>FŐLAP!$E$8</f>
        <v>0</v>
      </c>
      <c r="R121" s="320">
        <f>FŐLAP!$C$10</f>
        <v>0</v>
      </c>
      <c r="S121" s="322" t="s">
        <v>437</v>
      </c>
    </row>
    <row r="122" spans="1:19" ht="50.1" hidden="1" customHeight="1" x14ac:dyDescent="0.25">
      <c r="A122" s="100" t="s">
        <v>236</v>
      </c>
      <c r="B122" s="337"/>
      <c r="C122" s="417"/>
      <c r="D122" s="244"/>
      <c r="E122" s="244"/>
      <c r="F122" s="244"/>
      <c r="G122" s="244"/>
      <c r="H122" s="245"/>
      <c r="I122" s="245"/>
      <c r="J122" s="245"/>
      <c r="K122" s="337"/>
      <c r="L122" s="249"/>
      <c r="M122" s="256"/>
      <c r="N122" s="65">
        <v>0.39</v>
      </c>
      <c r="O122" s="231">
        <f t="shared" si="6"/>
        <v>0</v>
      </c>
      <c r="P122" s="98" t="e">
        <f t="shared" si="7"/>
        <v>#DIV/0!</v>
      </c>
      <c r="Q122" s="321">
        <f>FŐLAP!$E$8</f>
        <v>0</v>
      </c>
      <c r="R122" s="320">
        <f>FŐLAP!$C$10</f>
        <v>0</v>
      </c>
      <c r="S122" s="322" t="s">
        <v>437</v>
      </c>
    </row>
    <row r="123" spans="1:19" ht="50.1" hidden="1" customHeight="1" x14ac:dyDescent="0.25">
      <c r="A123" s="101" t="s">
        <v>237</v>
      </c>
      <c r="B123" s="337"/>
      <c r="C123" s="417"/>
      <c r="D123" s="244"/>
      <c r="E123" s="244"/>
      <c r="F123" s="244"/>
      <c r="G123" s="244"/>
      <c r="H123" s="245"/>
      <c r="I123" s="245"/>
      <c r="J123" s="245"/>
      <c r="K123" s="337"/>
      <c r="L123" s="249"/>
      <c r="M123" s="256"/>
      <c r="N123" s="65">
        <v>0.39</v>
      </c>
      <c r="O123" s="231">
        <f t="shared" si="6"/>
        <v>0</v>
      </c>
      <c r="P123" s="98" t="e">
        <f t="shared" si="7"/>
        <v>#DIV/0!</v>
      </c>
      <c r="Q123" s="321">
        <f>FŐLAP!$E$8</f>
        <v>0</v>
      </c>
      <c r="R123" s="320">
        <f>FŐLAP!$C$10</f>
        <v>0</v>
      </c>
      <c r="S123" s="322" t="s">
        <v>437</v>
      </c>
    </row>
    <row r="124" spans="1:19" ht="50.1" hidden="1" customHeight="1" x14ac:dyDescent="0.25">
      <c r="A124" s="100" t="s">
        <v>238</v>
      </c>
      <c r="B124" s="337"/>
      <c r="C124" s="417"/>
      <c r="D124" s="244"/>
      <c r="E124" s="244"/>
      <c r="F124" s="244"/>
      <c r="G124" s="244"/>
      <c r="H124" s="245"/>
      <c r="I124" s="245"/>
      <c r="J124" s="245"/>
      <c r="K124" s="337"/>
      <c r="L124" s="249"/>
      <c r="M124" s="256"/>
      <c r="N124" s="65">
        <v>0.39</v>
      </c>
      <c r="O124" s="231">
        <f t="shared" si="6"/>
        <v>0</v>
      </c>
      <c r="P124" s="98" t="e">
        <f t="shared" si="7"/>
        <v>#DIV/0!</v>
      </c>
      <c r="Q124" s="321">
        <f>FŐLAP!$E$8</f>
        <v>0</v>
      </c>
      <c r="R124" s="320">
        <f>FŐLAP!$C$10</f>
        <v>0</v>
      </c>
      <c r="S124" s="322" t="s">
        <v>437</v>
      </c>
    </row>
    <row r="125" spans="1:19" ht="50.1" hidden="1" customHeight="1" x14ac:dyDescent="0.25">
      <c r="A125" s="100" t="s">
        <v>239</v>
      </c>
      <c r="B125" s="337"/>
      <c r="C125" s="417"/>
      <c r="D125" s="244"/>
      <c r="E125" s="244"/>
      <c r="F125" s="244"/>
      <c r="G125" s="244"/>
      <c r="H125" s="245"/>
      <c r="I125" s="245"/>
      <c r="J125" s="245"/>
      <c r="K125" s="337"/>
      <c r="L125" s="249"/>
      <c r="M125" s="256"/>
      <c r="N125" s="65">
        <v>0.39</v>
      </c>
      <c r="O125" s="231">
        <f t="shared" si="6"/>
        <v>0</v>
      </c>
      <c r="P125" s="98" t="e">
        <f t="shared" si="7"/>
        <v>#DIV/0!</v>
      </c>
      <c r="Q125" s="321">
        <f>FŐLAP!$E$8</f>
        <v>0</v>
      </c>
      <c r="R125" s="320">
        <f>FŐLAP!$C$10</f>
        <v>0</v>
      </c>
      <c r="S125" s="322" t="s">
        <v>437</v>
      </c>
    </row>
    <row r="126" spans="1:19" ht="50.1" hidden="1" customHeight="1" x14ac:dyDescent="0.25">
      <c r="A126" s="100" t="s">
        <v>240</v>
      </c>
      <c r="B126" s="337"/>
      <c r="C126" s="417"/>
      <c r="D126" s="244"/>
      <c r="E126" s="257"/>
      <c r="F126" s="244"/>
      <c r="G126" s="244"/>
      <c r="H126" s="245"/>
      <c r="I126" s="245"/>
      <c r="J126" s="245"/>
      <c r="K126" s="337"/>
      <c r="L126" s="249"/>
      <c r="M126" s="256"/>
      <c r="N126" s="65">
        <v>0.39</v>
      </c>
      <c r="O126" s="231">
        <f t="shared" si="6"/>
        <v>0</v>
      </c>
      <c r="P126" s="98" t="e">
        <f t="shared" si="7"/>
        <v>#DIV/0!</v>
      </c>
      <c r="Q126" s="321">
        <f>FŐLAP!$E$8</f>
        <v>0</v>
      </c>
      <c r="R126" s="320">
        <f>FŐLAP!$C$10</f>
        <v>0</v>
      </c>
      <c r="S126" s="322" t="s">
        <v>437</v>
      </c>
    </row>
    <row r="127" spans="1:19" ht="49.5" hidden="1" customHeight="1" x14ac:dyDescent="0.25">
      <c r="A127" s="101" t="s">
        <v>241</v>
      </c>
      <c r="B127" s="337"/>
      <c r="C127" s="417"/>
      <c r="D127" s="244"/>
      <c r="E127" s="257"/>
      <c r="F127" s="244"/>
      <c r="G127" s="244"/>
      <c r="H127" s="245"/>
      <c r="I127" s="245"/>
      <c r="J127" s="245"/>
      <c r="K127" s="337"/>
      <c r="L127" s="249"/>
      <c r="M127" s="256"/>
      <c r="N127" s="65">
        <v>0.39</v>
      </c>
      <c r="O127" s="231">
        <f t="shared" si="6"/>
        <v>0</v>
      </c>
      <c r="P127" s="98" t="e">
        <f t="shared" si="7"/>
        <v>#DIV/0!</v>
      </c>
      <c r="Q127" s="321">
        <f>FŐLAP!$E$8</f>
        <v>0</v>
      </c>
      <c r="R127" s="320">
        <f>FŐLAP!$C$10</f>
        <v>0</v>
      </c>
      <c r="S127" s="322" t="s">
        <v>437</v>
      </c>
    </row>
    <row r="128" spans="1:19" ht="50.1" hidden="1" customHeight="1" x14ac:dyDescent="0.25">
      <c r="A128" s="100" t="s">
        <v>242</v>
      </c>
      <c r="B128" s="337"/>
      <c r="C128" s="417"/>
      <c r="D128" s="244"/>
      <c r="E128" s="244"/>
      <c r="F128" s="244"/>
      <c r="G128" s="244"/>
      <c r="H128" s="245"/>
      <c r="I128" s="245"/>
      <c r="J128" s="245"/>
      <c r="K128" s="337"/>
      <c r="L128" s="249"/>
      <c r="M128" s="256"/>
      <c r="N128" s="65">
        <v>0.39</v>
      </c>
      <c r="O128" s="231">
        <f t="shared" si="6"/>
        <v>0</v>
      </c>
      <c r="P128" s="98" t="e">
        <f t="shared" si="7"/>
        <v>#DIV/0!</v>
      </c>
      <c r="Q128" s="321">
        <f>FŐLAP!$E$8</f>
        <v>0</v>
      </c>
      <c r="R128" s="320">
        <f>FŐLAP!$C$10</f>
        <v>0</v>
      </c>
      <c r="S128" s="322" t="s">
        <v>437</v>
      </c>
    </row>
    <row r="129" spans="1:19" ht="50.1" hidden="1" customHeight="1" x14ac:dyDescent="0.25">
      <c r="A129" s="100" t="s">
        <v>243</v>
      </c>
      <c r="B129" s="337"/>
      <c r="C129" s="417"/>
      <c r="D129" s="244"/>
      <c r="E129" s="244"/>
      <c r="F129" s="244"/>
      <c r="G129" s="244"/>
      <c r="H129" s="245"/>
      <c r="I129" s="245"/>
      <c r="J129" s="245"/>
      <c r="K129" s="337"/>
      <c r="L129" s="249"/>
      <c r="M129" s="256"/>
      <c r="N129" s="65">
        <v>0.39</v>
      </c>
      <c r="O129" s="231">
        <f t="shared" si="6"/>
        <v>0</v>
      </c>
      <c r="P129" s="98" t="e">
        <f t="shared" si="7"/>
        <v>#DIV/0!</v>
      </c>
      <c r="Q129" s="321">
        <f>FŐLAP!$E$8</f>
        <v>0</v>
      </c>
      <c r="R129" s="320">
        <f>FŐLAP!$C$10</f>
        <v>0</v>
      </c>
      <c r="S129" s="322" t="s">
        <v>437</v>
      </c>
    </row>
    <row r="130" spans="1:19" ht="50.1" hidden="1" customHeight="1" x14ac:dyDescent="0.25">
      <c r="A130" s="100" t="s">
        <v>244</v>
      </c>
      <c r="B130" s="337"/>
      <c r="C130" s="418"/>
      <c r="D130" s="244"/>
      <c r="E130" s="244"/>
      <c r="F130" s="244"/>
      <c r="G130" s="244"/>
      <c r="H130" s="245"/>
      <c r="I130" s="245"/>
      <c r="J130" s="245"/>
      <c r="K130" s="337"/>
      <c r="L130" s="249"/>
      <c r="M130" s="256"/>
      <c r="N130" s="65">
        <v>0.39</v>
      </c>
      <c r="O130" s="231">
        <f t="shared" si="6"/>
        <v>0</v>
      </c>
      <c r="P130" s="98" t="e">
        <f t="shared" si="7"/>
        <v>#DIV/0!</v>
      </c>
      <c r="Q130" s="321">
        <f>FŐLAP!$E$8</f>
        <v>0</v>
      </c>
      <c r="R130" s="320">
        <f>FŐLAP!$C$10</f>
        <v>0</v>
      </c>
      <c r="S130" s="322" t="s">
        <v>437</v>
      </c>
    </row>
    <row r="131" spans="1:19" ht="50.1" hidden="1" customHeight="1" x14ac:dyDescent="0.25">
      <c r="A131" s="101" t="s">
        <v>245</v>
      </c>
      <c r="B131" s="337"/>
      <c r="C131" s="418"/>
      <c r="D131" s="244"/>
      <c r="E131" s="244"/>
      <c r="F131" s="244"/>
      <c r="G131" s="244"/>
      <c r="H131" s="245"/>
      <c r="I131" s="245"/>
      <c r="J131" s="245"/>
      <c r="K131" s="337"/>
      <c r="L131" s="249"/>
      <c r="M131" s="256"/>
      <c r="N131" s="65">
        <v>0.39</v>
      </c>
      <c r="O131" s="231">
        <f t="shared" si="6"/>
        <v>0</v>
      </c>
      <c r="P131" s="98" t="e">
        <f t="shared" si="7"/>
        <v>#DIV/0!</v>
      </c>
      <c r="Q131" s="321">
        <f>FŐLAP!$E$8</f>
        <v>0</v>
      </c>
      <c r="R131" s="320">
        <f>FŐLAP!$C$10</f>
        <v>0</v>
      </c>
      <c r="S131" s="322" t="s">
        <v>437</v>
      </c>
    </row>
    <row r="132" spans="1:19" ht="50.1" hidden="1" customHeight="1" x14ac:dyDescent="0.25">
      <c r="A132" s="100" t="s">
        <v>246</v>
      </c>
      <c r="B132" s="337"/>
      <c r="C132" s="418"/>
      <c r="D132" s="244"/>
      <c r="E132" s="244"/>
      <c r="F132" s="244"/>
      <c r="G132" s="244"/>
      <c r="H132" s="245"/>
      <c r="I132" s="245"/>
      <c r="J132" s="245"/>
      <c r="K132" s="337"/>
      <c r="L132" s="249"/>
      <c r="M132" s="256"/>
      <c r="N132" s="65">
        <v>0.39</v>
      </c>
      <c r="O132" s="231">
        <f t="shared" si="6"/>
        <v>0</v>
      </c>
      <c r="P132" s="98" t="e">
        <f t="shared" si="7"/>
        <v>#DIV/0!</v>
      </c>
      <c r="Q132" s="321">
        <f>FŐLAP!$E$8</f>
        <v>0</v>
      </c>
      <c r="R132" s="320">
        <f>FŐLAP!$C$10</f>
        <v>0</v>
      </c>
      <c r="S132" s="322" t="s">
        <v>437</v>
      </c>
    </row>
    <row r="133" spans="1:19" ht="50.1" hidden="1" customHeight="1" x14ac:dyDescent="0.25">
      <c r="A133" s="100" t="s">
        <v>247</v>
      </c>
      <c r="B133" s="337"/>
      <c r="C133" s="418"/>
      <c r="D133" s="244"/>
      <c r="E133" s="244"/>
      <c r="F133" s="244"/>
      <c r="G133" s="244"/>
      <c r="H133" s="245"/>
      <c r="I133" s="245"/>
      <c r="J133" s="245"/>
      <c r="K133" s="337"/>
      <c r="L133" s="249"/>
      <c r="M133" s="256"/>
      <c r="N133" s="65">
        <v>0.39</v>
      </c>
      <c r="O133" s="231">
        <f t="shared" si="6"/>
        <v>0</v>
      </c>
      <c r="P133" s="98" t="e">
        <f t="shared" si="7"/>
        <v>#DIV/0!</v>
      </c>
      <c r="Q133" s="321">
        <f>FŐLAP!$E$8</f>
        <v>0</v>
      </c>
      <c r="R133" s="320">
        <f>FŐLAP!$C$10</f>
        <v>0</v>
      </c>
      <c r="S133" s="322" t="s">
        <v>437</v>
      </c>
    </row>
    <row r="134" spans="1:19" ht="50.1" hidden="1" customHeight="1" x14ac:dyDescent="0.25">
      <c r="A134" s="100" t="s">
        <v>248</v>
      </c>
      <c r="B134" s="337"/>
      <c r="C134" s="418"/>
      <c r="D134" s="244"/>
      <c r="E134" s="244"/>
      <c r="F134" s="244"/>
      <c r="G134" s="244"/>
      <c r="H134" s="245"/>
      <c r="I134" s="245"/>
      <c r="J134" s="245"/>
      <c r="K134" s="337"/>
      <c r="L134" s="249"/>
      <c r="M134" s="256"/>
      <c r="N134" s="65">
        <v>0.39</v>
      </c>
      <c r="O134" s="231">
        <f t="shared" si="6"/>
        <v>0</v>
      </c>
      <c r="P134" s="98" t="e">
        <f t="shared" si="7"/>
        <v>#DIV/0!</v>
      </c>
      <c r="Q134" s="321">
        <f>FŐLAP!$E$8</f>
        <v>0</v>
      </c>
      <c r="R134" s="320">
        <f>FŐLAP!$C$10</f>
        <v>0</v>
      </c>
      <c r="S134" s="322" t="s">
        <v>437</v>
      </c>
    </row>
    <row r="135" spans="1:19" ht="50.1" hidden="1" customHeight="1" x14ac:dyDescent="0.25">
      <c r="A135" s="101" t="s">
        <v>249</v>
      </c>
      <c r="B135" s="337"/>
      <c r="C135" s="418"/>
      <c r="D135" s="244"/>
      <c r="E135" s="244"/>
      <c r="F135" s="244"/>
      <c r="G135" s="244"/>
      <c r="H135" s="245"/>
      <c r="I135" s="245"/>
      <c r="J135" s="245"/>
      <c r="K135" s="337"/>
      <c r="L135" s="249"/>
      <c r="M135" s="256"/>
      <c r="N135" s="65">
        <v>0.39</v>
      </c>
      <c r="O135" s="231">
        <f t="shared" si="6"/>
        <v>0</v>
      </c>
      <c r="P135" s="98" t="e">
        <f t="shared" si="7"/>
        <v>#DIV/0!</v>
      </c>
      <c r="Q135" s="321">
        <f>FŐLAP!$E$8</f>
        <v>0</v>
      </c>
      <c r="R135" s="320">
        <f>FŐLAP!$C$10</f>
        <v>0</v>
      </c>
      <c r="S135" s="322" t="s">
        <v>437</v>
      </c>
    </row>
    <row r="136" spans="1:19" ht="50.1" hidden="1" customHeight="1" x14ac:dyDescent="0.25">
      <c r="A136" s="100" t="s">
        <v>250</v>
      </c>
      <c r="B136" s="337"/>
      <c r="C136" s="418"/>
      <c r="D136" s="244"/>
      <c r="E136" s="244"/>
      <c r="F136" s="244"/>
      <c r="G136" s="244"/>
      <c r="H136" s="245"/>
      <c r="I136" s="245"/>
      <c r="J136" s="245"/>
      <c r="K136" s="337"/>
      <c r="L136" s="249"/>
      <c r="M136" s="256"/>
      <c r="N136" s="65">
        <v>0.39</v>
      </c>
      <c r="O136" s="231">
        <f t="shared" si="6"/>
        <v>0</v>
      </c>
      <c r="P136" s="98" t="e">
        <f t="shared" si="7"/>
        <v>#DIV/0!</v>
      </c>
      <c r="Q136" s="321">
        <f>FŐLAP!$E$8</f>
        <v>0</v>
      </c>
      <c r="R136" s="320">
        <f>FŐLAP!$C$10</f>
        <v>0</v>
      </c>
      <c r="S136" s="322" t="s">
        <v>437</v>
      </c>
    </row>
    <row r="137" spans="1:19" ht="50.1" hidden="1" customHeight="1" x14ac:dyDescent="0.25">
      <c r="A137" s="100" t="s">
        <v>251</v>
      </c>
      <c r="B137" s="337"/>
      <c r="C137" s="418"/>
      <c r="D137" s="244"/>
      <c r="E137" s="244"/>
      <c r="F137" s="244"/>
      <c r="G137" s="244"/>
      <c r="H137" s="245"/>
      <c r="I137" s="245"/>
      <c r="J137" s="245"/>
      <c r="K137" s="337"/>
      <c r="L137" s="249"/>
      <c r="M137" s="256"/>
      <c r="N137" s="65">
        <v>0.39</v>
      </c>
      <c r="O137" s="231">
        <f t="shared" si="6"/>
        <v>0</v>
      </c>
      <c r="P137" s="98" t="e">
        <f t="shared" si="7"/>
        <v>#DIV/0!</v>
      </c>
      <c r="Q137" s="321">
        <f>FŐLAP!$E$8</f>
        <v>0</v>
      </c>
      <c r="R137" s="320">
        <f>FŐLAP!$C$10</f>
        <v>0</v>
      </c>
      <c r="S137" s="322" t="s">
        <v>437</v>
      </c>
    </row>
    <row r="138" spans="1:19" ht="50.1" hidden="1" customHeight="1" x14ac:dyDescent="0.25">
      <c r="A138" s="100" t="s">
        <v>252</v>
      </c>
      <c r="B138" s="337"/>
      <c r="C138" s="418"/>
      <c r="D138" s="244"/>
      <c r="E138" s="244"/>
      <c r="F138" s="244"/>
      <c r="G138" s="244"/>
      <c r="H138" s="245"/>
      <c r="I138" s="245"/>
      <c r="J138" s="245"/>
      <c r="K138" s="337"/>
      <c r="L138" s="249"/>
      <c r="M138" s="256"/>
      <c r="N138" s="65">
        <v>0.39</v>
      </c>
      <c r="O138" s="231">
        <f t="shared" si="6"/>
        <v>0</v>
      </c>
      <c r="P138" s="98" t="e">
        <f t="shared" si="7"/>
        <v>#DIV/0!</v>
      </c>
      <c r="Q138" s="321">
        <f>FŐLAP!$E$8</f>
        <v>0</v>
      </c>
      <c r="R138" s="320">
        <f>FŐLAP!$C$10</f>
        <v>0</v>
      </c>
      <c r="S138" s="322" t="s">
        <v>437</v>
      </c>
    </row>
    <row r="139" spans="1:19" ht="50.1" hidden="1" customHeight="1" x14ac:dyDescent="0.25">
      <c r="A139" s="101" t="s">
        <v>253</v>
      </c>
      <c r="B139" s="337"/>
      <c r="C139" s="418"/>
      <c r="D139" s="244"/>
      <c r="E139" s="244"/>
      <c r="F139" s="244"/>
      <c r="G139" s="244"/>
      <c r="H139" s="245"/>
      <c r="I139" s="245"/>
      <c r="J139" s="245"/>
      <c r="K139" s="337"/>
      <c r="L139" s="249"/>
      <c r="M139" s="256"/>
      <c r="N139" s="65">
        <v>0.39</v>
      </c>
      <c r="O139" s="231">
        <f t="shared" si="6"/>
        <v>0</v>
      </c>
      <c r="P139" s="98" t="e">
        <f t="shared" si="7"/>
        <v>#DIV/0!</v>
      </c>
      <c r="Q139" s="321">
        <f>FŐLAP!$E$8</f>
        <v>0</v>
      </c>
      <c r="R139" s="320">
        <f>FŐLAP!$C$10</f>
        <v>0</v>
      </c>
      <c r="S139" s="322" t="s">
        <v>437</v>
      </c>
    </row>
    <row r="140" spans="1:19" ht="50.1" hidden="1" customHeight="1" x14ac:dyDescent="0.25">
      <c r="A140" s="100" t="s">
        <v>254</v>
      </c>
      <c r="B140" s="337"/>
      <c r="C140" s="418"/>
      <c r="D140" s="244"/>
      <c r="E140" s="244"/>
      <c r="F140" s="244"/>
      <c r="G140" s="244"/>
      <c r="H140" s="245"/>
      <c r="I140" s="245"/>
      <c r="J140" s="245"/>
      <c r="K140" s="337"/>
      <c r="L140" s="249"/>
      <c r="M140" s="256"/>
      <c r="N140" s="65">
        <v>0.39</v>
      </c>
      <c r="O140" s="231">
        <f t="shared" si="6"/>
        <v>0</v>
      </c>
      <c r="P140" s="98" t="e">
        <f t="shared" si="7"/>
        <v>#DIV/0!</v>
      </c>
      <c r="Q140" s="321">
        <f>FŐLAP!$E$8</f>
        <v>0</v>
      </c>
      <c r="R140" s="320">
        <f>FŐLAP!$C$10</f>
        <v>0</v>
      </c>
      <c r="S140" s="322" t="s">
        <v>437</v>
      </c>
    </row>
    <row r="141" spans="1:19" ht="50.1" hidden="1" customHeight="1" x14ac:dyDescent="0.25">
      <c r="A141" s="100" t="s">
        <v>255</v>
      </c>
      <c r="B141" s="337"/>
      <c r="C141" s="418"/>
      <c r="D141" s="244"/>
      <c r="E141" s="244"/>
      <c r="F141" s="244"/>
      <c r="G141" s="244"/>
      <c r="H141" s="245"/>
      <c r="I141" s="245"/>
      <c r="J141" s="245"/>
      <c r="K141" s="337"/>
      <c r="L141" s="249"/>
      <c r="M141" s="256"/>
      <c r="N141" s="65">
        <v>0.39</v>
      </c>
      <c r="O141" s="231">
        <f t="shared" si="6"/>
        <v>0</v>
      </c>
      <c r="P141" s="98" t="e">
        <f t="shared" si="7"/>
        <v>#DIV/0!</v>
      </c>
      <c r="Q141" s="321">
        <f>FŐLAP!$E$8</f>
        <v>0</v>
      </c>
      <c r="R141" s="320">
        <f>FŐLAP!$C$10</f>
        <v>0</v>
      </c>
      <c r="S141" s="322" t="s">
        <v>437</v>
      </c>
    </row>
    <row r="142" spans="1:19" ht="50.1" hidden="1" customHeight="1" x14ac:dyDescent="0.25">
      <c r="A142" s="100" t="s">
        <v>256</v>
      </c>
      <c r="B142" s="337"/>
      <c r="C142" s="418"/>
      <c r="D142" s="244"/>
      <c r="E142" s="257"/>
      <c r="F142" s="244"/>
      <c r="G142" s="244"/>
      <c r="H142" s="245"/>
      <c r="I142" s="245"/>
      <c r="J142" s="245"/>
      <c r="K142" s="337"/>
      <c r="L142" s="249"/>
      <c r="M142" s="256"/>
      <c r="N142" s="65">
        <v>0.39</v>
      </c>
      <c r="O142" s="231">
        <f t="shared" si="6"/>
        <v>0</v>
      </c>
      <c r="P142" s="98" t="e">
        <f t="shared" si="7"/>
        <v>#DIV/0!</v>
      </c>
      <c r="Q142" s="321">
        <f>FŐLAP!$E$8</f>
        <v>0</v>
      </c>
      <c r="R142" s="320">
        <f>FŐLAP!$C$10</f>
        <v>0</v>
      </c>
      <c r="S142" s="322" t="s">
        <v>437</v>
      </c>
    </row>
    <row r="143" spans="1:19" ht="49.5" hidden="1" customHeight="1" x14ac:dyDescent="0.25">
      <c r="A143" s="101" t="s">
        <v>257</v>
      </c>
      <c r="B143" s="337"/>
      <c r="C143" s="418"/>
      <c r="D143" s="244"/>
      <c r="E143" s="257"/>
      <c r="F143" s="244"/>
      <c r="G143" s="244"/>
      <c r="H143" s="245"/>
      <c r="I143" s="245"/>
      <c r="J143" s="245"/>
      <c r="K143" s="337"/>
      <c r="L143" s="249"/>
      <c r="M143" s="256"/>
      <c r="N143" s="65">
        <v>0.39</v>
      </c>
      <c r="O143" s="231">
        <f t="shared" si="6"/>
        <v>0</v>
      </c>
      <c r="P143" s="98" t="e">
        <f t="shared" si="7"/>
        <v>#DIV/0!</v>
      </c>
      <c r="Q143" s="321">
        <f>FŐLAP!$E$8</f>
        <v>0</v>
      </c>
      <c r="R143" s="320">
        <f>FŐLAP!$C$10</f>
        <v>0</v>
      </c>
      <c r="S143" s="322" t="s">
        <v>437</v>
      </c>
    </row>
    <row r="144" spans="1:19" ht="50.1" hidden="1" customHeight="1" x14ac:dyDescent="0.25">
      <c r="A144" s="100" t="s">
        <v>258</v>
      </c>
      <c r="B144" s="337"/>
      <c r="C144" s="418"/>
      <c r="D144" s="244"/>
      <c r="E144" s="244"/>
      <c r="F144" s="244"/>
      <c r="G144" s="244"/>
      <c r="H144" s="245"/>
      <c r="I144" s="245"/>
      <c r="J144" s="245"/>
      <c r="K144" s="337"/>
      <c r="L144" s="249"/>
      <c r="M144" s="256"/>
      <c r="N144" s="65">
        <v>0.39</v>
      </c>
      <c r="O144" s="231">
        <f t="shared" si="6"/>
        <v>0</v>
      </c>
      <c r="P144" s="98" t="e">
        <f t="shared" si="7"/>
        <v>#DIV/0!</v>
      </c>
      <c r="Q144" s="321">
        <f>FŐLAP!$E$8</f>
        <v>0</v>
      </c>
      <c r="R144" s="320">
        <f>FŐLAP!$C$10</f>
        <v>0</v>
      </c>
      <c r="S144" s="322" t="s">
        <v>437</v>
      </c>
    </row>
    <row r="145" spans="1:19" ht="50.1" hidden="1" customHeight="1" x14ac:dyDescent="0.25">
      <c r="A145" s="100" t="s">
        <v>259</v>
      </c>
      <c r="B145" s="337"/>
      <c r="C145" s="418"/>
      <c r="D145" s="244"/>
      <c r="E145" s="244"/>
      <c r="F145" s="244"/>
      <c r="G145" s="244"/>
      <c r="H145" s="245"/>
      <c r="I145" s="245"/>
      <c r="J145" s="245"/>
      <c r="K145" s="337"/>
      <c r="L145" s="249"/>
      <c r="M145" s="256"/>
      <c r="N145" s="65">
        <v>0.39</v>
      </c>
      <c r="O145" s="231">
        <f t="shared" si="6"/>
        <v>0</v>
      </c>
      <c r="P145" s="98" t="e">
        <f t="shared" si="7"/>
        <v>#DIV/0!</v>
      </c>
      <c r="Q145" s="321">
        <f>FŐLAP!$E$8</f>
        <v>0</v>
      </c>
      <c r="R145" s="320">
        <f>FŐLAP!$C$10</f>
        <v>0</v>
      </c>
      <c r="S145" s="322" t="s">
        <v>437</v>
      </c>
    </row>
    <row r="146" spans="1:19" ht="50.1" hidden="1" customHeight="1" x14ac:dyDescent="0.25">
      <c r="A146" s="100" t="s">
        <v>260</v>
      </c>
      <c r="B146" s="337"/>
      <c r="C146" s="418"/>
      <c r="D146" s="244"/>
      <c r="E146" s="244"/>
      <c r="F146" s="244"/>
      <c r="G146" s="244"/>
      <c r="H146" s="245"/>
      <c r="I146" s="245"/>
      <c r="J146" s="245"/>
      <c r="K146" s="337"/>
      <c r="L146" s="249"/>
      <c r="M146" s="256"/>
      <c r="N146" s="65">
        <v>0.39</v>
      </c>
      <c r="O146" s="231">
        <f t="shared" si="6"/>
        <v>0</v>
      </c>
      <c r="P146" s="98" t="e">
        <f t="shared" si="7"/>
        <v>#DIV/0!</v>
      </c>
      <c r="Q146" s="321">
        <f>FŐLAP!$E$8</f>
        <v>0</v>
      </c>
      <c r="R146" s="320">
        <f>FŐLAP!$C$10</f>
        <v>0</v>
      </c>
      <c r="S146" s="322" t="s">
        <v>437</v>
      </c>
    </row>
    <row r="147" spans="1:19" ht="50.1" hidden="1" customHeight="1" x14ac:dyDescent="0.25">
      <c r="A147" s="101" t="s">
        <v>261</v>
      </c>
      <c r="B147" s="337"/>
      <c r="C147" s="418"/>
      <c r="D147" s="244"/>
      <c r="E147" s="244"/>
      <c r="F147" s="244"/>
      <c r="G147" s="244"/>
      <c r="H147" s="245"/>
      <c r="I147" s="245"/>
      <c r="J147" s="245"/>
      <c r="K147" s="337"/>
      <c r="L147" s="249"/>
      <c r="M147" s="256"/>
      <c r="N147" s="65">
        <v>0.39</v>
      </c>
      <c r="O147" s="231">
        <f t="shared" si="6"/>
        <v>0</v>
      </c>
      <c r="P147" s="98" t="e">
        <f t="shared" si="7"/>
        <v>#DIV/0!</v>
      </c>
      <c r="Q147" s="321">
        <f>FŐLAP!$E$8</f>
        <v>0</v>
      </c>
      <c r="R147" s="320">
        <f>FŐLAP!$C$10</f>
        <v>0</v>
      </c>
      <c r="S147" s="322" t="s">
        <v>437</v>
      </c>
    </row>
    <row r="148" spans="1:19" ht="50.1" hidden="1" customHeight="1" x14ac:dyDescent="0.25">
      <c r="A148" s="100" t="s">
        <v>262</v>
      </c>
      <c r="B148" s="337"/>
      <c r="C148" s="418"/>
      <c r="D148" s="244"/>
      <c r="E148" s="244"/>
      <c r="F148" s="244"/>
      <c r="G148" s="244"/>
      <c r="H148" s="245"/>
      <c r="I148" s="245"/>
      <c r="J148" s="245"/>
      <c r="K148" s="337"/>
      <c r="L148" s="249"/>
      <c r="M148" s="256"/>
      <c r="N148" s="65">
        <v>0.39</v>
      </c>
      <c r="O148" s="231">
        <f t="shared" si="6"/>
        <v>0</v>
      </c>
      <c r="P148" s="98" t="e">
        <f t="shared" si="7"/>
        <v>#DIV/0!</v>
      </c>
      <c r="Q148" s="321">
        <f>FŐLAP!$E$8</f>
        <v>0</v>
      </c>
      <c r="R148" s="320">
        <f>FŐLAP!$C$10</f>
        <v>0</v>
      </c>
      <c r="S148" s="322" t="s">
        <v>437</v>
      </c>
    </row>
    <row r="149" spans="1:19" ht="50.1" hidden="1" customHeight="1" x14ac:dyDescent="0.25">
      <c r="A149" s="100" t="s">
        <v>263</v>
      </c>
      <c r="B149" s="337"/>
      <c r="C149" s="418"/>
      <c r="D149" s="244"/>
      <c r="E149" s="244"/>
      <c r="F149" s="244"/>
      <c r="G149" s="244"/>
      <c r="H149" s="245"/>
      <c r="I149" s="245"/>
      <c r="J149" s="245"/>
      <c r="K149" s="337"/>
      <c r="L149" s="249"/>
      <c r="M149" s="256"/>
      <c r="N149" s="65">
        <v>0.39</v>
      </c>
      <c r="O149" s="231">
        <f t="shared" si="6"/>
        <v>0</v>
      </c>
      <c r="P149" s="98" t="e">
        <f t="shared" si="7"/>
        <v>#DIV/0!</v>
      </c>
      <c r="Q149" s="321">
        <f>FŐLAP!$E$8</f>
        <v>0</v>
      </c>
      <c r="R149" s="320">
        <f>FŐLAP!$C$10</f>
        <v>0</v>
      </c>
      <c r="S149" s="322" t="s">
        <v>437</v>
      </c>
    </row>
    <row r="150" spans="1:19" ht="50.1" hidden="1" customHeight="1" x14ac:dyDescent="0.25">
      <c r="A150" s="100" t="s">
        <v>264</v>
      </c>
      <c r="B150" s="337"/>
      <c r="C150" s="418"/>
      <c r="D150" s="244"/>
      <c r="E150" s="244"/>
      <c r="F150" s="244"/>
      <c r="G150" s="244"/>
      <c r="H150" s="245"/>
      <c r="I150" s="245"/>
      <c r="J150" s="245"/>
      <c r="K150" s="337"/>
      <c r="L150" s="249"/>
      <c r="M150" s="256"/>
      <c r="N150" s="65">
        <v>0.39</v>
      </c>
      <c r="O150" s="231">
        <f t="shared" si="6"/>
        <v>0</v>
      </c>
      <c r="P150" s="98" t="e">
        <f t="shared" si="7"/>
        <v>#DIV/0!</v>
      </c>
      <c r="Q150" s="321">
        <f>FŐLAP!$E$8</f>
        <v>0</v>
      </c>
      <c r="R150" s="320">
        <f>FŐLAP!$C$10</f>
        <v>0</v>
      </c>
      <c r="S150" s="322" t="s">
        <v>437</v>
      </c>
    </row>
    <row r="151" spans="1:19" ht="50.1" hidden="1" customHeight="1" x14ac:dyDescent="0.25">
      <c r="A151" s="101" t="s">
        <v>265</v>
      </c>
      <c r="B151" s="337"/>
      <c r="C151" s="418"/>
      <c r="D151" s="244"/>
      <c r="E151" s="244"/>
      <c r="F151" s="244"/>
      <c r="G151" s="244"/>
      <c r="H151" s="245"/>
      <c r="I151" s="245"/>
      <c r="J151" s="245"/>
      <c r="K151" s="337"/>
      <c r="L151" s="249"/>
      <c r="M151" s="256"/>
      <c r="N151" s="65">
        <v>0.39</v>
      </c>
      <c r="O151" s="231">
        <f t="shared" si="6"/>
        <v>0</v>
      </c>
      <c r="P151" s="98" t="e">
        <f t="shared" si="7"/>
        <v>#DIV/0!</v>
      </c>
      <c r="Q151" s="321">
        <f>FŐLAP!$E$8</f>
        <v>0</v>
      </c>
      <c r="R151" s="320">
        <f>FŐLAP!$C$10</f>
        <v>0</v>
      </c>
      <c r="S151" s="322" t="s">
        <v>437</v>
      </c>
    </row>
    <row r="152" spans="1:19" ht="50.1" hidden="1" customHeight="1" x14ac:dyDescent="0.25">
      <c r="A152" s="100" t="s">
        <v>266</v>
      </c>
      <c r="B152" s="337"/>
      <c r="C152" s="418"/>
      <c r="D152" s="244"/>
      <c r="E152" s="244"/>
      <c r="F152" s="244"/>
      <c r="G152" s="244"/>
      <c r="H152" s="245"/>
      <c r="I152" s="245"/>
      <c r="J152" s="245"/>
      <c r="K152" s="337"/>
      <c r="L152" s="249"/>
      <c r="M152" s="256"/>
      <c r="N152" s="65">
        <v>0.39</v>
      </c>
      <c r="O152" s="231">
        <f t="shared" si="6"/>
        <v>0</v>
      </c>
      <c r="P152" s="98" t="e">
        <f t="shared" si="7"/>
        <v>#DIV/0!</v>
      </c>
      <c r="Q152" s="321">
        <f>FŐLAP!$E$8</f>
        <v>0</v>
      </c>
      <c r="R152" s="320">
        <f>FŐLAP!$C$10</f>
        <v>0</v>
      </c>
      <c r="S152" s="322" t="s">
        <v>437</v>
      </c>
    </row>
    <row r="153" spans="1:19" ht="50.1" hidden="1" customHeight="1" x14ac:dyDescent="0.25">
      <c r="A153" s="100" t="s">
        <v>267</v>
      </c>
      <c r="B153" s="337"/>
      <c r="C153" s="418"/>
      <c r="D153" s="244"/>
      <c r="E153" s="244"/>
      <c r="F153" s="244"/>
      <c r="G153" s="244"/>
      <c r="H153" s="245"/>
      <c r="I153" s="245"/>
      <c r="J153" s="245"/>
      <c r="K153" s="337"/>
      <c r="L153" s="249"/>
      <c r="M153" s="256"/>
      <c r="N153" s="65">
        <v>0.39</v>
      </c>
      <c r="O153" s="231">
        <f t="shared" si="6"/>
        <v>0</v>
      </c>
      <c r="P153" s="98" t="e">
        <f t="shared" si="7"/>
        <v>#DIV/0!</v>
      </c>
      <c r="Q153" s="321">
        <f>FŐLAP!$E$8</f>
        <v>0</v>
      </c>
      <c r="R153" s="320">
        <f>FŐLAP!$C$10</f>
        <v>0</v>
      </c>
      <c r="S153" s="322" t="s">
        <v>437</v>
      </c>
    </row>
    <row r="154" spans="1:19" ht="50.1" hidden="1" customHeight="1" x14ac:dyDescent="0.25">
      <c r="A154" s="100" t="s">
        <v>268</v>
      </c>
      <c r="B154" s="337"/>
      <c r="C154" s="418"/>
      <c r="D154" s="244"/>
      <c r="E154" s="257"/>
      <c r="F154" s="244"/>
      <c r="G154" s="244"/>
      <c r="H154" s="245"/>
      <c r="I154" s="245"/>
      <c r="J154" s="245"/>
      <c r="K154" s="337"/>
      <c r="L154" s="249"/>
      <c r="M154" s="256"/>
      <c r="N154" s="65">
        <v>0.39</v>
      </c>
      <c r="O154" s="231">
        <f t="shared" si="6"/>
        <v>0</v>
      </c>
      <c r="P154" s="98" t="e">
        <f t="shared" si="7"/>
        <v>#DIV/0!</v>
      </c>
      <c r="Q154" s="321">
        <f>FŐLAP!$E$8</f>
        <v>0</v>
      </c>
      <c r="R154" s="320">
        <f>FŐLAP!$C$10</f>
        <v>0</v>
      </c>
      <c r="S154" s="322" t="s">
        <v>437</v>
      </c>
    </row>
    <row r="155" spans="1:19" ht="49.5" hidden="1" customHeight="1" x14ac:dyDescent="0.25">
      <c r="A155" s="101" t="s">
        <v>269</v>
      </c>
      <c r="B155" s="337"/>
      <c r="C155" s="418"/>
      <c r="D155" s="244"/>
      <c r="E155" s="257"/>
      <c r="F155" s="244"/>
      <c r="G155" s="244"/>
      <c r="H155" s="245"/>
      <c r="I155" s="245"/>
      <c r="J155" s="245"/>
      <c r="K155" s="337"/>
      <c r="L155" s="249"/>
      <c r="M155" s="256"/>
      <c r="N155" s="65">
        <v>0.39</v>
      </c>
      <c r="O155" s="231">
        <f t="shared" si="6"/>
        <v>0</v>
      </c>
      <c r="P155" s="98" t="e">
        <f t="shared" si="7"/>
        <v>#DIV/0!</v>
      </c>
      <c r="Q155" s="321">
        <f>FŐLAP!$E$8</f>
        <v>0</v>
      </c>
      <c r="R155" s="320">
        <f>FŐLAP!$C$10</f>
        <v>0</v>
      </c>
      <c r="S155" s="322" t="s">
        <v>437</v>
      </c>
    </row>
    <row r="156" spans="1:19" ht="50.1" hidden="1" customHeight="1" x14ac:dyDescent="0.25">
      <c r="A156" s="100" t="s">
        <v>270</v>
      </c>
      <c r="B156" s="337"/>
      <c r="C156" s="418"/>
      <c r="D156" s="244"/>
      <c r="E156" s="244"/>
      <c r="F156" s="244"/>
      <c r="G156" s="244"/>
      <c r="H156" s="245"/>
      <c r="I156" s="245"/>
      <c r="J156" s="245"/>
      <c r="K156" s="337"/>
      <c r="L156" s="249"/>
      <c r="M156" s="256"/>
      <c r="N156" s="65">
        <v>0.39</v>
      </c>
      <c r="O156" s="231">
        <f t="shared" si="6"/>
        <v>0</v>
      </c>
      <c r="P156" s="98" t="e">
        <f t="shared" si="7"/>
        <v>#DIV/0!</v>
      </c>
      <c r="Q156" s="321">
        <f>FŐLAP!$E$8</f>
        <v>0</v>
      </c>
      <c r="R156" s="320">
        <f>FŐLAP!$C$10</f>
        <v>0</v>
      </c>
      <c r="S156" s="322" t="s">
        <v>437</v>
      </c>
    </row>
    <row r="157" spans="1:19" ht="50.1" hidden="1" customHeight="1" x14ac:dyDescent="0.25">
      <c r="A157" s="100" t="s">
        <v>271</v>
      </c>
      <c r="B157" s="337"/>
      <c r="C157" s="418"/>
      <c r="D157" s="244"/>
      <c r="E157" s="244"/>
      <c r="F157" s="244"/>
      <c r="G157" s="244"/>
      <c r="H157" s="245"/>
      <c r="I157" s="245"/>
      <c r="J157" s="245"/>
      <c r="K157" s="337"/>
      <c r="L157" s="249"/>
      <c r="M157" s="256"/>
      <c r="N157" s="65">
        <v>0.39</v>
      </c>
      <c r="O157" s="231">
        <f t="shared" si="6"/>
        <v>0</v>
      </c>
      <c r="P157" s="98" t="e">
        <f t="shared" si="7"/>
        <v>#DIV/0!</v>
      </c>
      <c r="Q157" s="321">
        <f>FŐLAP!$E$8</f>
        <v>0</v>
      </c>
      <c r="R157" s="320">
        <f>FŐLAP!$C$10</f>
        <v>0</v>
      </c>
      <c r="S157" s="322" t="s">
        <v>437</v>
      </c>
    </row>
    <row r="158" spans="1:19" ht="50.1" hidden="1" customHeight="1" x14ac:dyDescent="0.25">
      <c r="A158" s="100" t="s">
        <v>272</v>
      </c>
      <c r="B158" s="337"/>
      <c r="C158" s="418"/>
      <c r="D158" s="244"/>
      <c r="E158" s="244"/>
      <c r="F158" s="244"/>
      <c r="G158" s="244"/>
      <c r="H158" s="245"/>
      <c r="I158" s="245"/>
      <c r="J158" s="245"/>
      <c r="K158" s="337"/>
      <c r="L158" s="249"/>
      <c r="M158" s="256"/>
      <c r="N158" s="65">
        <v>0.39</v>
      </c>
      <c r="O158" s="231">
        <f t="shared" si="6"/>
        <v>0</v>
      </c>
      <c r="P158" s="98" t="e">
        <f t="shared" si="7"/>
        <v>#DIV/0!</v>
      </c>
      <c r="Q158" s="321">
        <f>FŐLAP!$E$8</f>
        <v>0</v>
      </c>
      <c r="R158" s="320">
        <f>FŐLAP!$C$10</f>
        <v>0</v>
      </c>
      <c r="S158" s="322" t="s">
        <v>437</v>
      </c>
    </row>
    <row r="159" spans="1:19" ht="50.1" hidden="1" customHeight="1" x14ac:dyDescent="0.25">
      <c r="A159" s="101" t="s">
        <v>273</v>
      </c>
      <c r="B159" s="337"/>
      <c r="C159" s="418"/>
      <c r="D159" s="244"/>
      <c r="E159" s="244"/>
      <c r="F159" s="244"/>
      <c r="G159" s="244"/>
      <c r="H159" s="245"/>
      <c r="I159" s="245"/>
      <c r="J159" s="245"/>
      <c r="K159" s="337"/>
      <c r="L159" s="249"/>
      <c r="M159" s="256"/>
      <c r="N159" s="65">
        <v>0.39</v>
      </c>
      <c r="O159" s="231">
        <f t="shared" si="6"/>
        <v>0</v>
      </c>
      <c r="P159" s="98" t="e">
        <f t="shared" si="7"/>
        <v>#DIV/0!</v>
      </c>
      <c r="Q159" s="321">
        <f>FŐLAP!$E$8</f>
        <v>0</v>
      </c>
      <c r="R159" s="320">
        <f>FŐLAP!$C$10</f>
        <v>0</v>
      </c>
      <c r="S159" s="322" t="s">
        <v>437</v>
      </c>
    </row>
    <row r="160" spans="1:19" ht="50.1" hidden="1" customHeight="1" x14ac:dyDescent="0.25">
      <c r="A160" s="100" t="s">
        <v>274</v>
      </c>
      <c r="B160" s="337"/>
      <c r="C160" s="418"/>
      <c r="D160" s="244"/>
      <c r="E160" s="244"/>
      <c r="F160" s="244"/>
      <c r="G160" s="244"/>
      <c r="H160" s="245"/>
      <c r="I160" s="245"/>
      <c r="J160" s="245"/>
      <c r="K160" s="337"/>
      <c r="L160" s="249"/>
      <c r="M160" s="256"/>
      <c r="N160" s="65">
        <v>0.39</v>
      </c>
      <c r="O160" s="231">
        <f t="shared" si="6"/>
        <v>0</v>
      </c>
      <c r="P160" s="98" t="e">
        <f t="shared" si="7"/>
        <v>#DIV/0!</v>
      </c>
      <c r="Q160" s="321">
        <f>FŐLAP!$E$8</f>
        <v>0</v>
      </c>
      <c r="R160" s="320">
        <f>FŐLAP!$C$10</f>
        <v>0</v>
      </c>
      <c r="S160" s="322" t="s">
        <v>437</v>
      </c>
    </row>
    <row r="161" spans="1:19" ht="50.1" hidden="1" customHeight="1" x14ac:dyDescent="0.25">
      <c r="A161" s="100" t="s">
        <v>275</v>
      </c>
      <c r="B161" s="337"/>
      <c r="C161" s="418"/>
      <c r="D161" s="244"/>
      <c r="E161" s="244"/>
      <c r="F161" s="244"/>
      <c r="G161" s="244"/>
      <c r="H161" s="245"/>
      <c r="I161" s="245"/>
      <c r="J161" s="245"/>
      <c r="K161" s="337"/>
      <c r="L161" s="249"/>
      <c r="M161" s="256"/>
      <c r="N161" s="65">
        <v>0.39</v>
      </c>
      <c r="O161" s="231">
        <f t="shared" si="6"/>
        <v>0</v>
      </c>
      <c r="P161" s="98" t="e">
        <f t="shared" si="7"/>
        <v>#DIV/0!</v>
      </c>
      <c r="Q161" s="321">
        <f>FŐLAP!$E$8</f>
        <v>0</v>
      </c>
      <c r="R161" s="320">
        <f>FŐLAP!$C$10</f>
        <v>0</v>
      </c>
      <c r="S161" s="322" t="s">
        <v>437</v>
      </c>
    </row>
    <row r="162" spans="1:19" ht="50.1" hidden="1" customHeight="1" x14ac:dyDescent="0.25">
      <c r="A162" s="100" t="s">
        <v>276</v>
      </c>
      <c r="B162" s="337"/>
      <c r="C162" s="418"/>
      <c r="D162" s="244"/>
      <c r="E162" s="244"/>
      <c r="F162" s="244"/>
      <c r="G162" s="244"/>
      <c r="H162" s="245"/>
      <c r="I162" s="245"/>
      <c r="J162" s="245"/>
      <c r="K162" s="337"/>
      <c r="L162" s="249"/>
      <c r="M162" s="256"/>
      <c r="N162" s="65">
        <v>0.39</v>
      </c>
      <c r="O162" s="231">
        <f t="shared" si="6"/>
        <v>0</v>
      </c>
      <c r="P162" s="98" t="e">
        <f t="shared" si="7"/>
        <v>#DIV/0!</v>
      </c>
      <c r="Q162" s="321">
        <f>FŐLAP!$E$8</f>
        <v>0</v>
      </c>
      <c r="R162" s="320">
        <f>FŐLAP!$C$10</f>
        <v>0</v>
      </c>
      <c r="S162" s="322" t="s">
        <v>437</v>
      </c>
    </row>
    <row r="163" spans="1:19" ht="50.1" hidden="1" customHeight="1" x14ac:dyDescent="0.25">
      <c r="A163" s="101" t="s">
        <v>277</v>
      </c>
      <c r="B163" s="337"/>
      <c r="C163" s="418"/>
      <c r="D163" s="244"/>
      <c r="E163" s="244"/>
      <c r="F163" s="244"/>
      <c r="G163" s="244"/>
      <c r="H163" s="245"/>
      <c r="I163" s="245"/>
      <c r="J163" s="245"/>
      <c r="K163" s="337"/>
      <c r="L163" s="249"/>
      <c r="M163" s="256"/>
      <c r="N163" s="65">
        <v>0.39</v>
      </c>
      <c r="O163" s="231">
        <f t="shared" si="6"/>
        <v>0</v>
      </c>
      <c r="P163" s="98" t="e">
        <f t="shared" si="7"/>
        <v>#DIV/0!</v>
      </c>
      <c r="Q163" s="321">
        <f>FŐLAP!$E$8</f>
        <v>0</v>
      </c>
      <c r="R163" s="320">
        <f>FŐLAP!$C$10</f>
        <v>0</v>
      </c>
      <c r="S163" s="322" t="s">
        <v>437</v>
      </c>
    </row>
    <row r="164" spans="1:19" ht="50.1" hidden="1" customHeight="1" x14ac:dyDescent="0.25">
      <c r="A164" s="100" t="s">
        <v>278</v>
      </c>
      <c r="B164" s="337"/>
      <c r="C164" s="418"/>
      <c r="D164" s="244"/>
      <c r="E164" s="244"/>
      <c r="F164" s="244"/>
      <c r="G164" s="244"/>
      <c r="H164" s="245"/>
      <c r="I164" s="245"/>
      <c r="J164" s="245"/>
      <c r="K164" s="337"/>
      <c r="L164" s="249"/>
      <c r="M164" s="256"/>
      <c r="N164" s="65">
        <v>0.39</v>
      </c>
      <c r="O164" s="231">
        <f t="shared" si="6"/>
        <v>0</v>
      </c>
      <c r="P164" s="98" t="e">
        <f t="shared" si="7"/>
        <v>#DIV/0!</v>
      </c>
      <c r="Q164" s="321">
        <f>FŐLAP!$E$8</f>
        <v>0</v>
      </c>
      <c r="R164" s="320">
        <f>FŐLAP!$C$10</f>
        <v>0</v>
      </c>
      <c r="S164" s="322" t="s">
        <v>437</v>
      </c>
    </row>
    <row r="165" spans="1:19" ht="50.1" hidden="1" customHeight="1" x14ac:dyDescent="0.25">
      <c r="A165" s="100" t="s">
        <v>279</v>
      </c>
      <c r="B165" s="337"/>
      <c r="C165" s="418"/>
      <c r="D165" s="244"/>
      <c r="E165" s="244"/>
      <c r="F165" s="244"/>
      <c r="G165" s="244"/>
      <c r="H165" s="245"/>
      <c r="I165" s="245"/>
      <c r="J165" s="245"/>
      <c r="K165" s="337"/>
      <c r="L165" s="249"/>
      <c r="M165" s="256"/>
      <c r="N165" s="65">
        <v>0.39</v>
      </c>
      <c r="O165" s="231">
        <f t="shared" si="6"/>
        <v>0</v>
      </c>
      <c r="P165" s="98" t="e">
        <f t="shared" si="7"/>
        <v>#DIV/0!</v>
      </c>
      <c r="Q165" s="321">
        <f>FŐLAP!$E$8</f>
        <v>0</v>
      </c>
      <c r="R165" s="320">
        <f>FŐLAP!$C$10</f>
        <v>0</v>
      </c>
      <c r="S165" s="322" t="s">
        <v>437</v>
      </c>
    </row>
    <row r="166" spans="1:19" ht="50.1" hidden="1" customHeight="1" x14ac:dyDescent="0.25">
      <c r="A166" s="100" t="s">
        <v>280</v>
      </c>
      <c r="B166" s="337"/>
      <c r="C166" s="418"/>
      <c r="D166" s="244"/>
      <c r="E166" s="257"/>
      <c r="F166" s="244"/>
      <c r="G166" s="244"/>
      <c r="H166" s="245"/>
      <c r="I166" s="245"/>
      <c r="J166" s="245"/>
      <c r="K166" s="337"/>
      <c r="L166" s="249"/>
      <c r="M166" s="256"/>
      <c r="N166" s="65">
        <v>0.39</v>
      </c>
      <c r="O166" s="231">
        <f t="shared" si="6"/>
        <v>0</v>
      </c>
      <c r="P166" s="98" t="e">
        <f t="shared" si="7"/>
        <v>#DIV/0!</v>
      </c>
      <c r="Q166" s="321">
        <f>FŐLAP!$E$8</f>
        <v>0</v>
      </c>
      <c r="R166" s="320">
        <f>FŐLAP!$C$10</f>
        <v>0</v>
      </c>
      <c r="S166" s="322" t="s">
        <v>437</v>
      </c>
    </row>
    <row r="167" spans="1:19" ht="49.5" hidden="1" customHeight="1" x14ac:dyDescent="0.25">
      <c r="A167" s="101" t="s">
        <v>281</v>
      </c>
      <c r="B167" s="337"/>
      <c r="C167" s="418"/>
      <c r="D167" s="244"/>
      <c r="E167" s="257"/>
      <c r="F167" s="244"/>
      <c r="G167" s="244"/>
      <c r="H167" s="245"/>
      <c r="I167" s="245"/>
      <c r="J167" s="245"/>
      <c r="K167" s="337"/>
      <c r="L167" s="249"/>
      <c r="M167" s="256"/>
      <c r="N167" s="65">
        <v>0.39</v>
      </c>
      <c r="O167" s="231">
        <f t="shared" si="6"/>
        <v>0</v>
      </c>
      <c r="P167" s="98" t="e">
        <f t="shared" si="7"/>
        <v>#DIV/0!</v>
      </c>
      <c r="Q167" s="321">
        <f>FŐLAP!$E$8</f>
        <v>0</v>
      </c>
      <c r="R167" s="320">
        <f>FŐLAP!$C$10</f>
        <v>0</v>
      </c>
      <c r="S167" s="322" t="s">
        <v>437</v>
      </c>
    </row>
    <row r="168" spans="1:19" ht="50.1" hidden="1" customHeight="1" x14ac:dyDescent="0.25">
      <c r="A168" s="100" t="s">
        <v>282</v>
      </c>
      <c r="B168" s="337"/>
      <c r="C168" s="418"/>
      <c r="D168" s="244"/>
      <c r="E168" s="244"/>
      <c r="F168" s="244"/>
      <c r="G168" s="244"/>
      <c r="H168" s="245"/>
      <c r="I168" s="245"/>
      <c r="J168" s="245"/>
      <c r="K168" s="337"/>
      <c r="L168" s="249"/>
      <c r="M168" s="256"/>
      <c r="N168" s="65">
        <v>0.39</v>
      </c>
      <c r="O168" s="231">
        <f t="shared" si="6"/>
        <v>0</v>
      </c>
      <c r="P168" s="98" t="e">
        <f t="shared" si="7"/>
        <v>#DIV/0!</v>
      </c>
      <c r="Q168" s="321">
        <f>FŐLAP!$E$8</f>
        <v>0</v>
      </c>
      <c r="R168" s="320">
        <f>FŐLAP!$C$10</f>
        <v>0</v>
      </c>
      <c r="S168" s="322" t="s">
        <v>437</v>
      </c>
    </row>
    <row r="169" spans="1:19" ht="50.1" hidden="1" customHeight="1" x14ac:dyDescent="0.25">
      <c r="A169" s="100" t="s">
        <v>283</v>
      </c>
      <c r="B169" s="337"/>
      <c r="C169" s="418"/>
      <c r="D169" s="244"/>
      <c r="E169" s="244"/>
      <c r="F169" s="244"/>
      <c r="G169" s="244"/>
      <c r="H169" s="245"/>
      <c r="I169" s="245"/>
      <c r="J169" s="245"/>
      <c r="K169" s="337"/>
      <c r="L169" s="249"/>
      <c r="M169" s="256"/>
      <c r="N169" s="65">
        <v>0.39</v>
      </c>
      <c r="O169" s="231">
        <f t="shared" si="6"/>
        <v>0</v>
      </c>
      <c r="P169" s="98" t="e">
        <f t="shared" si="7"/>
        <v>#DIV/0!</v>
      </c>
      <c r="Q169" s="321">
        <f>FŐLAP!$E$8</f>
        <v>0</v>
      </c>
      <c r="R169" s="320">
        <f>FŐLAP!$C$10</f>
        <v>0</v>
      </c>
      <c r="S169" s="322" t="s">
        <v>437</v>
      </c>
    </row>
    <row r="170" spans="1:19" ht="50.1" hidden="1" customHeight="1" x14ac:dyDescent="0.25">
      <c r="A170" s="100" t="s">
        <v>284</v>
      </c>
      <c r="B170" s="337"/>
      <c r="C170" s="417"/>
      <c r="D170" s="244"/>
      <c r="E170" s="244"/>
      <c r="F170" s="244"/>
      <c r="G170" s="244"/>
      <c r="H170" s="245"/>
      <c r="I170" s="245"/>
      <c r="J170" s="245"/>
      <c r="K170" s="337"/>
      <c r="L170" s="249"/>
      <c r="M170" s="256"/>
      <c r="N170" s="65">
        <v>0.39</v>
      </c>
      <c r="O170" s="231">
        <f t="shared" si="6"/>
        <v>0</v>
      </c>
      <c r="P170" s="98" t="e">
        <f t="shared" si="7"/>
        <v>#DIV/0!</v>
      </c>
      <c r="Q170" s="321">
        <f>FŐLAP!$E$8</f>
        <v>0</v>
      </c>
      <c r="R170" s="320">
        <f>FŐLAP!$C$10</f>
        <v>0</v>
      </c>
      <c r="S170" s="322" t="s">
        <v>437</v>
      </c>
    </row>
    <row r="171" spans="1:19" ht="50.1" hidden="1" customHeight="1" x14ac:dyDescent="0.25">
      <c r="A171" s="101" t="s">
        <v>285</v>
      </c>
      <c r="B171" s="337"/>
      <c r="C171" s="417"/>
      <c r="D171" s="244"/>
      <c r="E171" s="244"/>
      <c r="F171" s="244"/>
      <c r="G171" s="244"/>
      <c r="H171" s="245"/>
      <c r="I171" s="245"/>
      <c r="J171" s="245"/>
      <c r="K171" s="337"/>
      <c r="L171" s="249"/>
      <c r="M171" s="256"/>
      <c r="N171" s="65">
        <v>0.39</v>
      </c>
      <c r="O171" s="231">
        <f t="shared" si="6"/>
        <v>0</v>
      </c>
      <c r="P171" s="98" t="e">
        <f t="shared" si="7"/>
        <v>#DIV/0!</v>
      </c>
      <c r="Q171" s="321">
        <f>FŐLAP!$E$8</f>
        <v>0</v>
      </c>
      <c r="R171" s="320">
        <f>FŐLAP!$C$10</f>
        <v>0</v>
      </c>
      <c r="S171" s="322" t="s">
        <v>437</v>
      </c>
    </row>
    <row r="172" spans="1:19" ht="50.1" hidden="1" customHeight="1" x14ac:dyDescent="0.25">
      <c r="A172" s="100" t="s">
        <v>286</v>
      </c>
      <c r="B172" s="337"/>
      <c r="C172" s="417"/>
      <c r="D172" s="244"/>
      <c r="E172" s="244"/>
      <c r="F172" s="244"/>
      <c r="G172" s="244"/>
      <c r="H172" s="245"/>
      <c r="I172" s="245"/>
      <c r="J172" s="245"/>
      <c r="K172" s="337"/>
      <c r="L172" s="249"/>
      <c r="M172" s="256"/>
      <c r="N172" s="65">
        <v>0.39</v>
      </c>
      <c r="O172" s="231">
        <f t="shared" si="6"/>
        <v>0</v>
      </c>
      <c r="P172" s="98" t="e">
        <f t="shared" si="7"/>
        <v>#DIV/0!</v>
      </c>
      <c r="Q172" s="321">
        <f>FŐLAP!$E$8</f>
        <v>0</v>
      </c>
      <c r="R172" s="320">
        <f>FŐLAP!$C$10</f>
        <v>0</v>
      </c>
      <c r="S172" s="322" t="s">
        <v>437</v>
      </c>
    </row>
    <row r="173" spans="1:19" ht="50.1" hidden="1" customHeight="1" x14ac:dyDescent="0.25">
      <c r="A173" s="100" t="s">
        <v>287</v>
      </c>
      <c r="B173" s="337"/>
      <c r="C173" s="417"/>
      <c r="D173" s="244"/>
      <c r="E173" s="244"/>
      <c r="F173" s="244"/>
      <c r="G173" s="244"/>
      <c r="H173" s="245"/>
      <c r="I173" s="245"/>
      <c r="J173" s="245"/>
      <c r="K173" s="337"/>
      <c r="L173" s="249"/>
      <c r="M173" s="256"/>
      <c r="N173" s="65">
        <v>0.39</v>
      </c>
      <c r="O173" s="231">
        <f t="shared" si="6"/>
        <v>0</v>
      </c>
      <c r="P173" s="98" t="e">
        <f t="shared" si="7"/>
        <v>#DIV/0!</v>
      </c>
      <c r="Q173" s="321">
        <f>FŐLAP!$E$8</f>
        <v>0</v>
      </c>
      <c r="R173" s="320">
        <f>FŐLAP!$C$10</f>
        <v>0</v>
      </c>
      <c r="S173" s="322" t="s">
        <v>437</v>
      </c>
    </row>
    <row r="174" spans="1:19" ht="50.1" hidden="1" customHeight="1" x14ac:dyDescent="0.25">
      <c r="A174" s="100" t="s">
        <v>288</v>
      </c>
      <c r="B174" s="337"/>
      <c r="C174" s="417"/>
      <c r="D174" s="244"/>
      <c r="E174" s="244"/>
      <c r="F174" s="244"/>
      <c r="G174" s="244"/>
      <c r="H174" s="245"/>
      <c r="I174" s="245"/>
      <c r="J174" s="245"/>
      <c r="K174" s="337"/>
      <c r="L174" s="249"/>
      <c r="M174" s="256"/>
      <c r="N174" s="65">
        <v>0.39</v>
      </c>
      <c r="O174" s="231">
        <f t="shared" si="6"/>
        <v>0</v>
      </c>
      <c r="P174" s="98" t="e">
        <f t="shared" si="7"/>
        <v>#DIV/0!</v>
      </c>
      <c r="Q174" s="321">
        <f>FŐLAP!$E$8</f>
        <v>0</v>
      </c>
      <c r="R174" s="320">
        <f>FŐLAP!$C$10</f>
        <v>0</v>
      </c>
      <c r="S174" s="322" t="s">
        <v>437</v>
      </c>
    </row>
    <row r="175" spans="1:19" ht="50.1" hidden="1" customHeight="1" x14ac:dyDescent="0.25">
      <c r="A175" s="101" t="s">
        <v>289</v>
      </c>
      <c r="B175" s="337"/>
      <c r="C175" s="417"/>
      <c r="D175" s="244"/>
      <c r="E175" s="244"/>
      <c r="F175" s="244"/>
      <c r="G175" s="244"/>
      <c r="H175" s="245"/>
      <c r="I175" s="245"/>
      <c r="J175" s="245"/>
      <c r="K175" s="337"/>
      <c r="L175" s="249"/>
      <c r="M175" s="256"/>
      <c r="N175" s="65">
        <v>0.39</v>
      </c>
      <c r="O175" s="231">
        <f t="shared" si="6"/>
        <v>0</v>
      </c>
      <c r="P175" s="98" t="e">
        <f t="shared" si="7"/>
        <v>#DIV/0!</v>
      </c>
      <c r="Q175" s="321">
        <f>FŐLAP!$E$8</f>
        <v>0</v>
      </c>
      <c r="R175" s="320">
        <f>FŐLAP!$C$10</f>
        <v>0</v>
      </c>
      <c r="S175" s="322" t="s">
        <v>437</v>
      </c>
    </row>
    <row r="176" spans="1:19" ht="50.1" hidden="1" customHeight="1" x14ac:dyDescent="0.25">
      <c r="A176" s="100" t="s">
        <v>290</v>
      </c>
      <c r="B176" s="337"/>
      <c r="C176" s="417"/>
      <c r="D176" s="244"/>
      <c r="E176" s="244"/>
      <c r="F176" s="244"/>
      <c r="G176" s="244"/>
      <c r="H176" s="245"/>
      <c r="I176" s="245"/>
      <c r="J176" s="245"/>
      <c r="K176" s="337"/>
      <c r="L176" s="249"/>
      <c r="M176" s="256"/>
      <c r="N176" s="65">
        <v>0.39</v>
      </c>
      <c r="O176" s="231">
        <f t="shared" si="6"/>
        <v>0</v>
      </c>
      <c r="P176" s="98" t="e">
        <f t="shared" si="7"/>
        <v>#DIV/0!</v>
      </c>
      <c r="Q176" s="321">
        <f>FŐLAP!$E$8</f>
        <v>0</v>
      </c>
      <c r="R176" s="320">
        <f>FŐLAP!$C$10</f>
        <v>0</v>
      </c>
      <c r="S176" s="322" t="s">
        <v>437</v>
      </c>
    </row>
    <row r="177" spans="1:19" ht="50.1" hidden="1" customHeight="1" x14ac:dyDescent="0.25">
      <c r="A177" s="100" t="s">
        <v>291</v>
      </c>
      <c r="B177" s="337"/>
      <c r="C177" s="417"/>
      <c r="D177" s="244"/>
      <c r="E177" s="244"/>
      <c r="F177" s="244"/>
      <c r="G177" s="244"/>
      <c r="H177" s="245"/>
      <c r="I177" s="245"/>
      <c r="J177" s="245"/>
      <c r="K177" s="337"/>
      <c r="L177" s="249"/>
      <c r="M177" s="256"/>
      <c r="N177" s="65">
        <v>0.39</v>
      </c>
      <c r="O177" s="231">
        <f t="shared" si="6"/>
        <v>0</v>
      </c>
      <c r="P177" s="98" t="e">
        <f t="shared" si="7"/>
        <v>#DIV/0!</v>
      </c>
      <c r="Q177" s="321">
        <f>FŐLAP!$E$8</f>
        <v>0</v>
      </c>
      <c r="R177" s="320">
        <f>FŐLAP!$C$10</f>
        <v>0</v>
      </c>
      <c r="S177" s="322" t="s">
        <v>437</v>
      </c>
    </row>
    <row r="178" spans="1:19" ht="50.1" hidden="1" customHeight="1" x14ac:dyDescent="0.25">
      <c r="A178" s="100" t="s">
        <v>292</v>
      </c>
      <c r="B178" s="337"/>
      <c r="C178" s="417"/>
      <c r="D178" s="244"/>
      <c r="E178" s="244"/>
      <c r="F178" s="244"/>
      <c r="G178" s="244"/>
      <c r="H178" s="245"/>
      <c r="I178" s="245"/>
      <c r="J178" s="245"/>
      <c r="K178" s="337"/>
      <c r="L178" s="249"/>
      <c r="M178" s="256"/>
      <c r="N178" s="65">
        <v>0.39</v>
      </c>
      <c r="O178" s="231">
        <f t="shared" si="6"/>
        <v>0</v>
      </c>
      <c r="P178" s="98" t="e">
        <f t="shared" si="7"/>
        <v>#DIV/0!</v>
      </c>
      <c r="Q178" s="321">
        <f>FŐLAP!$E$8</f>
        <v>0</v>
      </c>
      <c r="R178" s="320">
        <f>FŐLAP!$C$10</f>
        <v>0</v>
      </c>
      <c r="S178" s="322" t="s">
        <v>437</v>
      </c>
    </row>
    <row r="179" spans="1:19" ht="50.1" hidden="1" customHeight="1" x14ac:dyDescent="0.25">
      <c r="A179" s="101" t="s">
        <v>293</v>
      </c>
      <c r="B179" s="337"/>
      <c r="C179" s="417"/>
      <c r="D179" s="244"/>
      <c r="E179" s="244"/>
      <c r="F179" s="244"/>
      <c r="G179" s="244"/>
      <c r="H179" s="245"/>
      <c r="I179" s="245"/>
      <c r="J179" s="245"/>
      <c r="K179" s="337"/>
      <c r="L179" s="249"/>
      <c r="M179" s="256"/>
      <c r="N179" s="65">
        <v>0.39</v>
      </c>
      <c r="O179" s="231">
        <f t="shared" si="6"/>
        <v>0</v>
      </c>
      <c r="P179" s="98" t="e">
        <f t="shared" si="7"/>
        <v>#DIV/0!</v>
      </c>
      <c r="Q179" s="321">
        <f>FŐLAP!$E$8</f>
        <v>0</v>
      </c>
      <c r="R179" s="320">
        <f>FŐLAP!$C$10</f>
        <v>0</v>
      </c>
      <c r="S179" s="322" t="s">
        <v>437</v>
      </c>
    </row>
    <row r="180" spans="1:19" ht="50.1" hidden="1" customHeight="1" x14ac:dyDescent="0.25">
      <c r="A180" s="100" t="s">
        <v>294</v>
      </c>
      <c r="B180" s="337"/>
      <c r="C180" s="417"/>
      <c r="D180" s="244"/>
      <c r="E180" s="244"/>
      <c r="F180" s="244"/>
      <c r="G180" s="244"/>
      <c r="H180" s="245"/>
      <c r="I180" s="245"/>
      <c r="J180" s="245"/>
      <c r="K180" s="337"/>
      <c r="L180" s="249"/>
      <c r="M180" s="256"/>
      <c r="N180" s="65">
        <v>0.39</v>
      </c>
      <c r="O180" s="231">
        <f t="shared" si="6"/>
        <v>0</v>
      </c>
      <c r="P180" s="98" t="e">
        <f t="shared" si="7"/>
        <v>#DIV/0!</v>
      </c>
      <c r="Q180" s="321">
        <f>FŐLAP!$E$8</f>
        <v>0</v>
      </c>
      <c r="R180" s="320">
        <f>FŐLAP!$C$10</f>
        <v>0</v>
      </c>
      <c r="S180" s="322" t="s">
        <v>437</v>
      </c>
    </row>
    <row r="181" spans="1:19" ht="50.1" hidden="1" customHeight="1" x14ac:dyDescent="0.25">
      <c r="A181" s="100" t="s">
        <v>295</v>
      </c>
      <c r="B181" s="337"/>
      <c r="C181" s="417"/>
      <c r="D181" s="244"/>
      <c r="E181" s="244"/>
      <c r="F181" s="244"/>
      <c r="G181" s="244"/>
      <c r="H181" s="245"/>
      <c r="I181" s="245"/>
      <c r="J181" s="245"/>
      <c r="K181" s="337"/>
      <c r="L181" s="249"/>
      <c r="M181" s="256"/>
      <c r="N181" s="65">
        <v>0.39</v>
      </c>
      <c r="O181" s="231">
        <f t="shared" si="6"/>
        <v>0</v>
      </c>
      <c r="P181" s="98" t="e">
        <f t="shared" si="7"/>
        <v>#DIV/0!</v>
      </c>
      <c r="Q181" s="321">
        <f>FŐLAP!$E$8</f>
        <v>0</v>
      </c>
      <c r="R181" s="320">
        <f>FŐLAP!$C$10</f>
        <v>0</v>
      </c>
      <c r="S181" s="322" t="s">
        <v>437</v>
      </c>
    </row>
    <row r="182" spans="1:19" ht="50.1" hidden="1" customHeight="1" x14ac:dyDescent="0.25">
      <c r="A182" s="100" t="s">
        <v>296</v>
      </c>
      <c r="B182" s="337"/>
      <c r="C182" s="417"/>
      <c r="D182" s="244"/>
      <c r="E182" s="257"/>
      <c r="F182" s="244"/>
      <c r="G182" s="244"/>
      <c r="H182" s="245"/>
      <c r="I182" s="245"/>
      <c r="J182" s="245"/>
      <c r="K182" s="337"/>
      <c r="L182" s="249"/>
      <c r="M182" s="256"/>
      <c r="N182" s="65">
        <v>0.39</v>
      </c>
      <c r="O182" s="231">
        <f t="shared" ref="O182:O245" si="8">M182*N182</f>
        <v>0</v>
      </c>
      <c r="P182" s="98" t="e">
        <f t="shared" ref="P182:P245" si="9">IF(M182&lt;0,0,1-(M182/L182))</f>
        <v>#DIV/0!</v>
      </c>
      <c r="Q182" s="321">
        <f>FŐLAP!$E$8</f>
        <v>0</v>
      </c>
      <c r="R182" s="320">
        <f>FŐLAP!$C$10</f>
        <v>0</v>
      </c>
      <c r="S182" s="322" t="s">
        <v>437</v>
      </c>
    </row>
    <row r="183" spans="1:19" ht="49.5" hidden="1" customHeight="1" x14ac:dyDescent="0.25">
      <c r="A183" s="101" t="s">
        <v>297</v>
      </c>
      <c r="B183" s="337"/>
      <c r="C183" s="417"/>
      <c r="D183" s="244"/>
      <c r="E183" s="257"/>
      <c r="F183" s="244"/>
      <c r="G183" s="244"/>
      <c r="H183" s="245"/>
      <c r="I183" s="245"/>
      <c r="J183" s="245"/>
      <c r="K183" s="337"/>
      <c r="L183" s="249"/>
      <c r="M183" s="256"/>
      <c r="N183" s="65">
        <v>0.39</v>
      </c>
      <c r="O183" s="231">
        <f t="shared" si="8"/>
        <v>0</v>
      </c>
      <c r="P183" s="98" t="e">
        <f t="shared" si="9"/>
        <v>#DIV/0!</v>
      </c>
      <c r="Q183" s="321">
        <f>FŐLAP!$E$8</f>
        <v>0</v>
      </c>
      <c r="R183" s="320">
        <f>FŐLAP!$C$10</f>
        <v>0</v>
      </c>
      <c r="S183" s="322" t="s">
        <v>437</v>
      </c>
    </row>
    <row r="184" spans="1:19" ht="50.1" hidden="1" customHeight="1" x14ac:dyDescent="0.25">
      <c r="A184" s="100" t="s">
        <v>298</v>
      </c>
      <c r="B184" s="337"/>
      <c r="C184" s="417"/>
      <c r="D184" s="244"/>
      <c r="E184" s="244"/>
      <c r="F184" s="244"/>
      <c r="G184" s="244"/>
      <c r="H184" s="245"/>
      <c r="I184" s="245"/>
      <c r="J184" s="245"/>
      <c r="K184" s="337"/>
      <c r="L184" s="249"/>
      <c r="M184" s="256"/>
      <c r="N184" s="65">
        <v>0.39</v>
      </c>
      <c r="O184" s="231">
        <f t="shared" si="8"/>
        <v>0</v>
      </c>
      <c r="P184" s="98" t="e">
        <f t="shared" si="9"/>
        <v>#DIV/0!</v>
      </c>
      <c r="Q184" s="321">
        <f>FŐLAP!$E$8</f>
        <v>0</v>
      </c>
      <c r="R184" s="320">
        <f>FŐLAP!$C$10</f>
        <v>0</v>
      </c>
      <c r="S184" s="322" t="s">
        <v>437</v>
      </c>
    </row>
    <row r="185" spans="1:19" ht="50.1" hidden="1" customHeight="1" x14ac:dyDescent="0.25">
      <c r="A185" s="100" t="s">
        <v>299</v>
      </c>
      <c r="B185" s="337"/>
      <c r="C185" s="417"/>
      <c r="D185" s="244"/>
      <c r="E185" s="244"/>
      <c r="F185" s="244"/>
      <c r="G185" s="244"/>
      <c r="H185" s="245"/>
      <c r="I185" s="245"/>
      <c r="J185" s="245"/>
      <c r="K185" s="337"/>
      <c r="L185" s="249"/>
      <c r="M185" s="256"/>
      <c r="N185" s="65">
        <v>0.39</v>
      </c>
      <c r="O185" s="231">
        <f t="shared" si="8"/>
        <v>0</v>
      </c>
      <c r="P185" s="98" t="e">
        <f t="shared" si="9"/>
        <v>#DIV/0!</v>
      </c>
      <c r="Q185" s="321">
        <f>FŐLAP!$E$8</f>
        <v>0</v>
      </c>
      <c r="R185" s="320">
        <f>FŐLAP!$C$10</f>
        <v>0</v>
      </c>
      <c r="S185" s="322" t="s">
        <v>437</v>
      </c>
    </row>
    <row r="186" spans="1:19" ht="50.1" hidden="1" customHeight="1" x14ac:dyDescent="0.25">
      <c r="A186" s="100" t="s">
        <v>300</v>
      </c>
      <c r="B186" s="337"/>
      <c r="C186" s="417"/>
      <c r="D186" s="244"/>
      <c r="E186" s="244"/>
      <c r="F186" s="244"/>
      <c r="G186" s="244"/>
      <c r="H186" s="245"/>
      <c r="I186" s="245"/>
      <c r="J186" s="245"/>
      <c r="K186" s="337"/>
      <c r="L186" s="249"/>
      <c r="M186" s="256"/>
      <c r="N186" s="65">
        <v>0.39</v>
      </c>
      <c r="O186" s="231">
        <f t="shared" si="8"/>
        <v>0</v>
      </c>
      <c r="P186" s="98" t="e">
        <f t="shared" si="9"/>
        <v>#DIV/0!</v>
      </c>
      <c r="Q186" s="321">
        <f>FŐLAP!$E$8</f>
        <v>0</v>
      </c>
      <c r="R186" s="320">
        <f>FŐLAP!$C$10</f>
        <v>0</v>
      </c>
      <c r="S186" s="322" t="s">
        <v>437</v>
      </c>
    </row>
    <row r="187" spans="1:19" ht="50.1" hidden="1" customHeight="1" x14ac:dyDescent="0.25">
      <c r="A187" s="101" t="s">
        <v>301</v>
      </c>
      <c r="B187" s="337"/>
      <c r="C187" s="417"/>
      <c r="D187" s="244"/>
      <c r="E187" s="244"/>
      <c r="F187" s="244"/>
      <c r="G187" s="244"/>
      <c r="H187" s="245"/>
      <c r="I187" s="245"/>
      <c r="J187" s="245"/>
      <c r="K187" s="337"/>
      <c r="L187" s="249"/>
      <c r="M187" s="256"/>
      <c r="N187" s="65">
        <v>0.39</v>
      </c>
      <c r="O187" s="231">
        <f t="shared" si="8"/>
        <v>0</v>
      </c>
      <c r="P187" s="98" t="e">
        <f t="shared" si="9"/>
        <v>#DIV/0!</v>
      </c>
      <c r="Q187" s="321">
        <f>FŐLAP!$E$8</f>
        <v>0</v>
      </c>
      <c r="R187" s="320">
        <f>FŐLAP!$C$10</f>
        <v>0</v>
      </c>
      <c r="S187" s="322" t="s">
        <v>437</v>
      </c>
    </row>
    <row r="188" spans="1:19" ht="50.1" hidden="1" customHeight="1" x14ac:dyDescent="0.25">
      <c r="A188" s="100" t="s">
        <v>302</v>
      </c>
      <c r="B188" s="337"/>
      <c r="C188" s="417"/>
      <c r="D188" s="244"/>
      <c r="E188" s="244"/>
      <c r="F188" s="244"/>
      <c r="G188" s="244"/>
      <c r="H188" s="245"/>
      <c r="I188" s="245"/>
      <c r="J188" s="245"/>
      <c r="K188" s="337"/>
      <c r="L188" s="249"/>
      <c r="M188" s="256"/>
      <c r="N188" s="65">
        <v>0.39</v>
      </c>
      <c r="O188" s="231">
        <f t="shared" si="8"/>
        <v>0</v>
      </c>
      <c r="P188" s="98" t="e">
        <f t="shared" si="9"/>
        <v>#DIV/0!</v>
      </c>
      <c r="Q188" s="321">
        <f>FŐLAP!$E$8</f>
        <v>0</v>
      </c>
      <c r="R188" s="320">
        <f>FŐLAP!$C$10</f>
        <v>0</v>
      </c>
      <c r="S188" s="322" t="s">
        <v>437</v>
      </c>
    </row>
    <row r="189" spans="1:19" ht="50.1" hidden="1" customHeight="1" x14ac:dyDescent="0.25">
      <c r="A189" s="100" t="s">
        <v>303</v>
      </c>
      <c r="B189" s="337"/>
      <c r="C189" s="417"/>
      <c r="D189" s="244"/>
      <c r="E189" s="244"/>
      <c r="F189" s="244"/>
      <c r="G189" s="244"/>
      <c r="H189" s="245"/>
      <c r="I189" s="245"/>
      <c r="J189" s="245"/>
      <c r="K189" s="337"/>
      <c r="L189" s="249"/>
      <c r="M189" s="256"/>
      <c r="N189" s="65">
        <v>0.39</v>
      </c>
      <c r="O189" s="231">
        <f t="shared" si="8"/>
        <v>0</v>
      </c>
      <c r="P189" s="98" t="e">
        <f t="shared" si="9"/>
        <v>#DIV/0!</v>
      </c>
      <c r="Q189" s="321">
        <f>FŐLAP!$E$8</f>
        <v>0</v>
      </c>
      <c r="R189" s="320">
        <f>FŐLAP!$C$10</f>
        <v>0</v>
      </c>
      <c r="S189" s="322" t="s">
        <v>437</v>
      </c>
    </row>
    <row r="190" spans="1:19" ht="50.1" hidden="1" customHeight="1" x14ac:dyDescent="0.25">
      <c r="A190" s="100" t="s">
        <v>304</v>
      </c>
      <c r="B190" s="337"/>
      <c r="C190" s="417"/>
      <c r="D190" s="244"/>
      <c r="E190" s="244"/>
      <c r="F190" s="244"/>
      <c r="G190" s="244"/>
      <c r="H190" s="245"/>
      <c r="I190" s="245"/>
      <c r="J190" s="245"/>
      <c r="K190" s="337"/>
      <c r="L190" s="249"/>
      <c r="M190" s="256"/>
      <c r="N190" s="65">
        <v>0.39</v>
      </c>
      <c r="O190" s="231">
        <f t="shared" si="8"/>
        <v>0</v>
      </c>
      <c r="P190" s="98" t="e">
        <f t="shared" si="9"/>
        <v>#DIV/0!</v>
      </c>
      <c r="Q190" s="321">
        <f>FŐLAP!$E$8</f>
        <v>0</v>
      </c>
      <c r="R190" s="320">
        <f>FŐLAP!$C$10</f>
        <v>0</v>
      </c>
      <c r="S190" s="322" t="s">
        <v>437</v>
      </c>
    </row>
    <row r="191" spans="1:19" ht="50.1" hidden="1" customHeight="1" x14ac:dyDescent="0.25">
      <c r="A191" s="101" t="s">
        <v>305</v>
      </c>
      <c r="B191" s="337"/>
      <c r="C191" s="417"/>
      <c r="D191" s="244"/>
      <c r="E191" s="244"/>
      <c r="F191" s="244"/>
      <c r="G191" s="244"/>
      <c r="H191" s="245"/>
      <c r="I191" s="245"/>
      <c r="J191" s="245"/>
      <c r="K191" s="337"/>
      <c r="L191" s="249"/>
      <c r="M191" s="256"/>
      <c r="N191" s="65">
        <v>0.39</v>
      </c>
      <c r="O191" s="231">
        <f t="shared" si="8"/>
        <v>0</v>
      </c>
      <c r="P191" s="98" t="e">
        <f t="shared" si="9"/>
        <v>#DIV/0!</v>
      </c>
      <c r="Q191" s="321">
        <f>FŐLAP!$E$8</f>
        <v>0</v>
      </c>
      <c r="R191" s="320">
        <f>FŐLAP!$C$10</f>
        <v>0</v>
      </c>
      <c r="S191" s="322" t="s">
        <v>437</v>
      </c>
    </row>
    <row r="192" spans="1:19" ht="50.1" hidden="1" customHeight="1" x14ac:dyDescent="0.25">
      <c r="A192" s="100" t="s">
        <v>306</v>
      </c>
      <c r="B192" s="337"/>
      <c r="C192" s="417"/>
      <c r="D192" s="244"/>
      <c r="E192" s="244"/>
      <c r="F192" s="244"/>
      <c r="G192" s="244"/>
      <c r="H192" s="245"/>
      <c r="I192" s="245"/>
      <c r="J192" s="245"/>
      <c r="K192" s="337"/>
      <c r="L192" s="249"/>
      <c r="M192" s="256"/>
      <c r="N192" s="65">
        <v>0.39</v>
      </c>
      <c r="O192" s="231">
        <f t="shared" si="8"/>
        <v>0</v>
      </c>
      <c r="P192" s="98" t="e">
        <f t="shared" si="9"/>
        <v>#DIV/0!</v>
      </c>
      <c r="Q192" s="321">
        <f>FŐLAP!$E$8</f>
        <v>0</v>
      </c>
      <c r="R192" s="320">
        <f>FŐLAP!$C$10</f>
        <v>0</v>
      </c>
      <c r="S192" s="322" t="s">
        <v>437</v>
      </c>
    </row>
    <row r="193" spans="1:19" ht="50.1" hidden="1" customHeight="1" x14ac:dyDescent="0.25">
      <c r="A193" s="100" t="s">
        <v>307</v>
      </c>
      <c r="B193" s="337"/>
      <c r="C193" s="417"/>
      <c r="D193" s="244"/>
      <c r="E193" s="244"/>
      <c r="F193" s="244"/>
      <c r="G193" s="244"/>
      <c r="H193" s="245"/>
      <c r="I193" s="245"/>
      <c r="J193" s="245"/>
      <c r="K193" s="337"/>
      <c r="L193" s="249"/>
      <c r="M193" s="256"/>
      <c r="N193" s="65">
        <v>0.39</v>
      </c>
      <c r="O193" s="231">
        <f t="shared" si="8"/>
        <v>0</v>
      </c>
      <c r="P193" s="98" t="e">
        <f t="shared" si="9"/>
        <v>#DIV/0!</v>
      </c>
      <c r="Q193" s="321">
        <f>FŐLAP!$E$8</f>
        <v>0</v>
      </c>
      <c r="R193" s="320">
        <f>FŐLAP!$C$10</f>
        <v>0</v>
      </c>
      <c r="S193" s="322" t="s">
        <v>437</v>
      </c>
    </row>
    <row r="194" spans="1:19" ht="50.1" hidden="1" customHeight="1" x14ac:dyDescent="0.25">
      <c r="A194" s="100" t="s">
        <v>308</v>
      </c>
      <c r="B194" s="337"/>
      <c r="C194" s="417"/>
      <c r="D194" s="244"/>
      <c r="E194" s="257"/>
      <c r="F194" s="244"/>
      <c r="G194" s="244"/>
      <c r="H194" s="245"/>
      <c r="I194" s="245"/>
      <c r="J194" s="245"/>
      <c r="K194" s="337"/>
      <c r="L194" s="249"/>
      <c r="M194" s="256"/>
      <c r="N194" s="65">
        <v>0.39</v>
      </c>
      <c r="O194" s="231">
        <f t="shared" si="8"/>
        <v>0</v>
      </c>
      <c r="P194" s="98" t="e">
        <f t="shared" si="9"/>
        <v>#DIV/0!</v>
      </c>
      <c r="Q194" s="321">
        <f>FŐLAP!$E$8</f>
        <v>0</v>
      </c>
      <c r="R194" s="320">
        <f>FŐLAP!$C$10</f>
        <v>0</v>
      </c>
      <c r="S194" s="322" t="s">
        <v>437</v>
      </c>
    </row>
    <row r="195" spans="1:19" ht="49.5" hidden="1" customHeight="1" x14ac:dyDescent="0.25">
      <c r="A195" s="101" t="s">
        <v>309</v>
      </c>
      <c r="B195" s="337"/>
      <c r="C195" s="417"/>
      <c r="D195" s="244"/>
      <c r="E195" s="257"/>
      <c r="F195" s="244"/>
      <c r="G195" s="244"/>
      <c r="H195" s="245"/>
      <c r="I195" s="245"/>
      <c r="J195" s="245"/>
      <c r="K195" s="337"/>
      <c r="L195" s="249"/>
      <c r="M195" s="256"/>
      <c r="N195" s="65">
        <v>0.39</v>
      </c>
      <c r="O195" s="231">
        <f t="shared" si="8"/>
        <v>0</v>
      </c>
      <c r="P195" s="98" t="e">
        <f t="shared" si="9"/>
        <v>#DIV/0!</v>
      </c>
      <c r="Q195" s="321">
        <f>FŐLAP!$E$8</f>
        <v>0</v>
      </c>
      <c r="R195" s="320">
        <f>FŐLAP!$C$10</f>
        <v>0</v>
      </c>
      <c r="S195" s="322" t="s">
        <v>437</v>
      </c>
    </row>
    <row r="196" spans="1:19" ht="50.1" hidden="1" customHeight="1" x14ac:dyDescent="0.25">
      <c r="A196" s="100" t="s">
        <v>310</v>
      </c>
      <c r="B196" s="337"/>
      <c r="C196" s="417"/>
      <c r="D196" s="244"/>
      <c r="E196" s="244"/>
      <c r="F196" s="244"/>
      <c r="G196" s="244"/>
      <c r="H196" s="245"/>
      <c r="I196" s="245"/>
      <c r="J196" s="245"/>
      <c r="K196" s="337"/>
      <c r="L196" s="249"/>
      <c r="M196" s="256"/>
      <c r="N196" s="65">
        <v>0.39</v>
      </c>
      <c r="O196" s="231">
        <f t="shared" si="8"/>
        <v>0</v>
      </c>
      <c r="P196" s="98" t="e">
        <f t="shared" si="9"/>
        <v>#DIV/0!</v>
      </c>
      <c r="Q196" s="321">
        <f>FŐLAP!$E$8</f>
        <v>0</v>
      </c>
      <c r="R196" s="320">
        <f>FŐLAP!$C$10</f>
        <v>0</v>
      </c>
      <c r="S196" s="322" t="s">
        <v>437</v>
      </c>
    </row>
    <row r="197" spans="1:19" ht="50.1" hidden="1" customHeight="1" x14ac:dyDescent="0.25">
      <c r="A197" s="100" t="s">
        <v>311</v>
      </c>
      <c r="B197" s="337"/>
      <c r="C197" s="417"/>
      <c r="D197" s="244"/>
      <c r="E197" s="244"/>
      <c r="F197" s="244"/>
      <c r="G197" s="244"/>
      <c r="H197" s="245"/>
      <c r="I197" s="245"/>
      <c r="J197" s="245"/>
      <c r="K197" s="337"/>
      <c r="L197" s="249"/>
      <c r="M197" s="256"/>
      <c r="N197" s="65">
        <v>0.39</v>
      </c>
      <c r="O197" s="231">
        <f t="shared" si="8"/>
        <v>0</v>
      </c>
      <c r="P197" s="98" t="e">
        <f t="shared" si="9"/>
        <v>#DIV/0!</v>
      </c>
      <c r="Q197" s="321">
        <f>FŐLAP!$E$8</f>
        <v>0</v>
      </c>
      <c r="R197" s="320">
        <f>FŐLAP!$C$10</f>
        <v>0</v>
      </c>
      <c r="S197" s="322" t="s">
        <v>437</v>
      </c>
    </row>
    <row r="198" spans="1:19" ht="50.1" hidden="1" customHeight="1" x14ac:dyDescent="0.25">
      <c r="A198" s="100" t="s">
        <v>312</v>
      </c>
      <c r="B198" s="337"/>
      <c r="C198" s="417"/>
      <c r="D198" s="244"/>
      <c r="E198" s="244"/>
      <c r="F198" s="244"/>
      <c r="G198" s="244"/>
      <c r="H198" s="245"/>
      <c r="I198" s="245"/>
      <c r="J198" s="245"/>
      <c r="K198" s="337"/>
      <c r="L198" s="249"/>
      <c r="M198" s="256"/>
      <c r="N198" s="65">
        <v>0.39</v>
      </c>
      <c r="O198" s="231">
        <f t="shared" si="8"/>
        <v>0</v>
      </c>
      <c r="P198" s="98" t="e">
        <f t="shared" si="9"/>
        <v>#DIV/0!</v>
      </c>
      <c r="Q198" s="321">
        <f>FŐLAP!$E$8</f>
        <v>0</v>
      </c>
      <c r="R198" s="320">
        <f>FŐLAP!$C$10</f>
        <v>0</v>
      </c>
      <c r="S198" s="322" t="s">
        <v>437</v>
      </c>
    </row>
    <row r="199" spans="1:19" ht="50.1" hidden="1" customHeight="1" x14ac:dyDescent="0.25">
      <c r="A199" s="101" t="s">
        <v>313</v>
      </c>
      <c r="B199" s="337"/>
      <c r="C199" s="417"/>
      <c r="D199" s="244"/>
      <c r="E199" s="244"/>
      <c r="F199" s="244"/>
      <c r="G199" s="244"/>
      <c r="H199" s="245"/>
      <c r="I199" s="245"/>
      <c r="J199" s="245"/>
      <c r="K199" s="337"/>
      <c r="L199" s="249"/>
      <c r="M199" s="256"/>
      <c r="N199" s="65">
        <v>0.39</v>
      </c>
      <c r="O199" s="231">
        <f t="shared" si="8"/>
        <v>0</v>
      </c>
      <c r="P199" s="98" t="e">
        <f t="shared" si="9"/>
        <v>#DIV/0!</v>
      </c>
      <c r="Q199" s="321">
        <f>FŐLAP!$E$8</f>
        <v>0</v>
      </c>
      <c r="R199" s="320">
        <f>FŐLAP!$C$10</f>
        <v>0</v>
      </c>
      <c r="S199" s="322" t="s">
        <v>437</v>
      </c>
    </row>
    <row r="200" spans="1:19" ht="50.1" hidden="1" customHeight="1" x14ac:dyDescent="0.25">
      <c r="A200" s="100" t="s">
        <v>314</v>
      </c>
      <c r="B200" s="337"/>
      <c r="C200" s="417"/>
      <c r="D200" s="244"/>
      <c r="E200" s="244"/>
      <c r="F200" s="244"/>
      <c r="G200" s="244"/>
      <c r="H200" s="245"/>
      <c r="I200" s="245"/>
      <c r="J200" s="245"/>
      <c r="K200" s="337"/>
      <c r="L200" s="249"/>
      <c r="M200" s="256"/>
      <c r="N200" s="65">
        <v>0.39</v>
      </c>
      <c r="O200" s="231">
        <f t="shared" si="8"/>
        <v>0</v>
      </c>
      <c r="P200" s="98" t="e">
        <f t="shared" si="9"/>
        <v>#DIV/0!</v>
      </c>
      <c r="Q200" s="321">
        <f>FŐLAP!$E$8</f>
        <v>0</v>
      </c>
      <c r="R200" s="320">
        <f>FŐLAP!$C$10</f>
        <v>0</v>
      </c>
      <c r="S200" s="322" t="s">
        <v>437</v>
      </c>
    </row>
    <row r="201" spans="1:19" ht="50.1" hidden="1" customHeight="1" x14ac:dyDescent="0.25">
      <c r="A201" s="100" t="s">
        <v>315</v>
      </c>
      <c r="B201" s="337"/>
      <c r="C201" s="417"/>
      <c r="D201" s="244"/>
      <c r="E201" s="244"/>
      <c r="F201" s="244"/>
      <c r="G201" s="244"/>
      <c r="H201" s="245"/>
      <c r="I201" s="245"/>
      <c r="J201" s="245"/>
      <c r="K201" s="337"/>
      <c r="L201" s="249"/>
      <c r="M201" s="256"/>
      <c r="N201" s="65">
        <v>0.39</v>
      </c>
      <c r="O201" s="231">
        <f t="shared" si="8"/>
        <v>0</v>
      </c>
      <c r="P201" s="98" t="e">
        <f t="shared" si="9"/>
        <v>#DIV/0!</v>
      </c>
      <c r="Q201" s="321">
        <f>FŐLAP!$E$8</f>
        <v>0</v>
      </c>
      <c r="R201" s="320">
        <f>FŐLAP!$C$10</f>
        <v>0</v>
      </c>
      <c r="S201" s="322" t="s">
        <v>437</v>
      </c>
    </row>
    <row r="202" spans="1:19" ht="50.1" hidden="1" customHeight="1" x14ac:dyDescent="0.25">
      <c r="A202" s="100" t="s">
        <v>316</v>
      </c>
      <c r="B202" s="337"/>
      <c r="C202" s="417"/>
      <c r="D202" s="244"/>
      <c r="E202" s="244"/>
      <c r="F202" s="244"/>
      <c r="G202" s="244"/>
      <c r="H202" s="245"/>
      <c r="I202" s="245"/>
      <c r="J202" s="245"/>
      <c r="K202" s="337"/>
      <c r="L202" s="249"/>
      <c r="M202" s="256"/>
      <c r="N202" s="65">
        <v>0.39</v>
      </c>
      <c r="O202" s="231">
        <f t="shared" si="8"/>
        <v>0</v>
      </c>
      <c r="P202" s="98" t="e">
        <f t="shared" si="9"/>
        <v>#DIV/0!</v>
      </c>
      <c r="Q202" s="321">
        <f>FŐLAP!$E$8</f>
        <v>0</v>
      </c>
      <c r="R202" s="320">
        <f>FŐLAP!$C$10</f>
        <v>0</v>
      </c>
      <c r="S202" s="322" t="s">
        <v>437</v>
      </c>
    </row>
    <row r="203" spans="1:19" ht="50.1" hidden="1" customHeight="1" x14ac:dyDescent="0.25">
      <c r="A203" s="101" t="s">
        <v>317</v>
      </c>
      <c r="B203" s="337"/>
      <c r="C203" s="417"/>
      <c r="D203" s="244"/>
      <c r="E203" s="244"/>
      <c r="F203" s="244"/>
      <c r="G203" s="244"/>
      <c r="H203" s="245"/>
      <c r="I203" s="245"/>
      <c r="J203" s="245"/>
      <c r="K203" s="337"/>
      <c r="L203" s="249"/>
      <c r="M203" s="256"/>
      <c r="N203" s="65">
        <v>0.39</v>
      </c>
      <c r="O203" s="231">
        <f t="shared" si="8"/>
        <v>0</v>
      </c>
      <c r="P203" s="98" t="e">
        <f t="shared" si="9"/>
        <v>#DIV/0!</v>
      </c>
      <c r="Q203" s="321">
        <f>FŐLAP!$E$8</f>
        <v>0</v>
      </c>
      <c r="R203" s="320">
        <f>FŐLAP!$C$10</f>
        <v>0</v>
      </c>
      <c r="S203" s="322" t="s">
        <v>437</v>
      </c>
    </row>
    <row r="204" spans="1:19" ht="50.1" hidden="1" customHeight="1" x14ac:dyDescent="0.25">
      <c r="A204" s="100" t="s">
        <v>318</v>
      </c>
      <c r="B204" s="337"/>
      <c r="C204" s="417"/>
      <c r="D204" s="244"/>
      <c r="E204" s="244"/>
      <c r="F204" s="244"/>
      <c r="G204" s="244"/>
      <c r="H204" s="245"/>
      <c r="I204" s="245"/>
      <c r="J204" s="245"/>
      <c r="K204" s="337"/>
      <c r="L204" s="249"/>
      <c r="M204" s="256"/>
      <c r="N204" s="65">
        <v>0.39</v>
      </c>
      <c r="O204" s="231">
        <f t="shared" si="8"/>
        <v>0</v>
      </c>
      <c r="P204" s="98" t="e">
        <f t="shared" si="9"/>
        <v>#DIV/0!</v>
      </c>
      <c r="Q204" s="321">
        <f>FŐLAP!$E$8</f>
        <v>0</v>
      </c>
      <c r="R204" s="320">
        <f>FŐLAP!$C$10</f>
        <v>0</v>
      </c>
      <c r="S204" s="322" t="s">
        <v>437</v>
      </c>
    </row>
    <row r="205" spans="1:19" ht="50.1" hidden="1" customHeight="1" x14ac:dyDescent="0.25">
      <c r="A205" s="100" t="s">
        <v>319</v>
      </c>
      <c r="B205" s="337"/>
      <c r="C205" s="417"/>
      <c r="D205" s="244"/>
      <c r="E205" s="244"/>
      <c r="F205" s="244"/>
      <c r="G205" s="244"/>
      <c r="H205" s="245"/>
      <c r="I205" s="245"/>
      <c r="J205" s="245"/>
      <c r="K205" s="337"/>
      <c r="L205" s="249"/>
      <c r="M205" s="256"/>
      <c r="N205" s="65">
        <v>0.39</v>
      </c>
      <c r="O205" s="231">
        <f t="shared" si="8"/>
        <v>0</v>
      </c>
      <c r="P205" s="98" t="e">
        <f t="shared" si="9"/>
        <v>#DIV/0!</v>
      </c>
      <c r="Q205" s="321">
        <f>FŐLAP!$E$8</f>
        <v>0</v>
      </c>
      <c r="R205" s="320">
        <f>FŐLAP!$C$10</f>
        <v>0</v>
      </c>
      <c r="S205" s="322" t="s">
        <v>437</v>
      </c>
    </row>
    <row r="206" spans="1:19" ht="50.1" hidden="1" customHeight="1" x14ac:dyDescent="0.25">
      <c r="A206" s="100" t="s">
        <v>320</v>
      </c>
      <c r="B206" s="337"/>
      <c r="C206" s="417"/>
      <c r="D206" s="244"/>
      <c r="E206" s="257"/>
      <c r="F206" s="244"/>
      <c r="G206" s="244"/>
      <c r="H206" s="245"/>
      <c r="I206" s="245"/>
      <c r="J206" s="245"/>
      <c r="K206" s="337"/>
      <c r="L206" s="249"/>
      <c r="M206" s="256"/>
      <c r="N206" s="65">
        <v>0.39</v>
      </c>
      <c r="O206" s="231">
        <f t="shared" si="8"/>
        <v>0</v>
      </c>
      <c r="P206" s="98" t="e">
        <f t="shared" si="9"/>
        <v>#DIV/0!</v>
      </c>
      <c r="Q206" s="321">
        <f>FŐLAP!$E$8</f>
        <v>0</v>
      </c>
      <c r="R206" s="320">
        <f>FŐLAP!$C$10</f>
        <v>0</v>
      </c>
      <c r="S206" s="322" t="s">
        <v>437</v>
      </c>
    </row>
    <row r="207" spans="1:19" ht="49.5" hidden="1" customHeight="1" x14ac:dyDescent="0.25">
      <c r="A207" s="101" t="s">
        <v>321</v>
      </c>
      <c r="B207" s="337"/>
      <c r="C207" s="417"/>
      <c r="D207" s="244"/>
      <c r="E207" s="257"/>
      <c r="F207" s="244"/>
      <c r="G207" s="244"/>
      <c r="H207" s="245"/>
      <c r="I207" s="245"/>
      <c r="J207" s="245"/>
      <c r="K207" s="337"/>
      <c r="L207" s="249"/>
      <c r="M207" s="256"/>
      <c r="N207" s="65">
        <v>0.39</v>
      </c>
      <c r="O207" s="231">
        <f t="shared" si="8"/>
        <v>0</v>
      </c>
      <c r="P207" s="98" t="e">
        <f t="shared" si="9"/>
        <v>#DIV/0!</v>
      </c>
      <c r="Q207" s="321">
        <f>FŐLAP!$E$8</f>
        <v>0</v>
      </c>
      <c r="R207" s="320">
        <f>FŐLAP!$C$10</f>
        <v>0</v>
      </c>
      <c r="S207" s="322" t="s">
        <v>437</v>
      </c>
    </row>
    <row r="208" spans="1:19" ht="50.1" hidden="1" customHeight="1" x14ac:dyDescent="0.25">
      <c r="A208" s="100" t="s">
        <v>322</v>
      </c>
      <c r="B208" s="337"/>
      <c r="C208" s="417"/>
      <c r="D208" s="244"/>
      <c r="E208" s="244"/>
      <c r="F208" s="244"/>
      <c r="G208" s="244"/>
      <c r="H208" s="245"/>
      <c r="I208" s="245"/>
      <c r="J208" s="245"/>
      <c r="K208" s="337"/>
      <c r="L208" s="249"/>
      <c r="M208" s="256"/>
      <c r="N208" s="65">
        <v>0.39</v>
      </c>
      <c r="O208" s="231">
        <f t="shared" si="8"/>
        <v>0</v>
      </c>
      <c r="P208" s="98" t="e">
        <f t="shared" si="9"/>
        <v>#DIV/0!</v>
      </c>
      <c r="Q208" s="321">
        <f>FŐLAP!$E$8</f>
        <v>0</v>
      </c>
      <c r="R208" s="320">
        <f>FŐLAP!$C$10</f>
        <v>0</v>
      </c>
      <c r="S208" s="322" t="s">
        <v>437</v>
      </c>
    </row>
    <row r="209" spans="1:19" ht="50.1" hidden="1" customHeight="1" x14ac:dyDescent="0.25">
      <c r="A209" s="100" t="s">
        <v>323</v>
      </c>
      <c r="B209" s="337"/>
      <c r="C209" s="417"/>
      <c r="D209" s="244"/>
      <c r="E209" s="244"/>
      <c r="F209" s="244"/>
      <c r="G209" s="244"/>
      <c r="H209" s="245"/>
      <c r="I209" s="245"/>
      <c r="J209" s="245"/>
      <c r="K209" s="337"/>
      <c r="L209" s="249"/>
      <c r="M209" s="256"/>
      <c r="N209" s="65">
        <v>0.39</v>
      </c>
      <c r="O209" s="231">
        <f t="shared" si="8"/>
        <v>0</v>
      </c>
      <c r="P209" s="98" t="e">
        <f t="shared" si="9"/>
        <v>#DIV/0!</v>
      </c>
      <c r="Q209" s="321">
        <f>FŐLAP!$E$8</f>
        <v>0</v>
      </c>
      <c r="R209" s="320">
        <f>FŐLAP!$C$10</f>
        <v>0</v>
      </c>
      <c r="S209" s="322" t="s">
        <v>437</v>
      </c>
    </row>
    <row r="210" spans="1:19" ht="50.1" hidden="1" customHeight="1" x14ac:dyDescent="0.25">
      <c r="A210" s="100" t="s">
        <v>324</v>
      </c>
      <c r="B210" s="337"/>
      <c r="C210" s="417"/>
      <c r="D210" s="244"/>
      <c r="E210" s="244"/>
      <c r="F210" s="244"/>
      <c r="G210" s="244"/>
      <c r="H210" s="245"/>
      <c r="I210" s="245"/>
      <c r="J210" s="245"/>
      <c r="K210" s="337"/>
      <c r="L210" s="249"/>
      <c r="M210" s="256"/>
      <c r="N210" s="65">
        <v>0.39</v>
      </c>
      <c r="O210" s="231">
        <f t="shared" si="8"/>
        <v>0</v>
      </c>
      <c r="P210" s="98" t="e">
        <f t="shared" si="9"/>
        <v>#DIV/0!</v>
      </c>
      <c r="Q210" s="321">
        <f>FŐLAP!$E$8</f>
        <v>0</v>
      </c>
      <c r="R210" s="320">
        <f>FŐLAP!$C$10</f>
        <v>0</v>
      </c>
      <c r="S210" s="322" t="s">
        <v>437</v>
      </c>
    </row>
    <row r="211" spans="1:19" ht="50.1" hidden="1" customHeight="1" x14ac:dyDescent="0.25">
      <c r="A211" s="101" t="s">
        <v>325</v>
      </c>
      <c r="B211" s="337"/>
      <c r="C211" s="417"/>
      <c r="D211" s="244"/>
      <c r="E211" s="244"/>
      <c r="F211" s="244"/>
      <c r="G211" s="244"/>
      <c r="H211" s="245"/>
      <c r="I211" s="245"/>
      <c r="J211" s="245"/>
      <c r="K211" s="337"/>
      <c r="L211" s="249"/>
      <c r="M211" s="256"/>
      <c r="N211" s="65">
        <v>0.39</v>
      </c>
      <c r="O211" s="231">
        <f t="shared" si="8"/>
        <v>0</v>
      </c>
      <c r="P211" s="98" t="e">
        <f t="shared" si="9"/>
        <v>#DIV/0!</v>
      </c>
      <c r="Q211" s="321">
        <f>FŐLAP!$E$8</f>
        <v>0</v>
      </c>
      <c r="R211" s="320">
        <f>FŐLAP!$C$10</f>
        <v>0</v>
      </c>
      <c r="S211" s="322" t="s">
        <v>437</v>
      </c>
    </row>
    <row r="212" spans="1:19" ht="50.1" hidden="1" customHeight="1" x14ac:dyDescent="0.25">
      <c r="A212" s="100" t="s">
        <v>326</v>
      </c>
      <c r="B212" s="337"/>
      <c r="C212" s="417"/>
      <c r="D212" s="244"/>
      <c r="E212" s="244"/>
      <c r="F212" s="244"/>
      <c r="G212" s="244"/>
      <c r="H212" s="245"/>
      <c r="I212" s="245"/>
      <c r="J212" s="245"/>
      <c r="K212" s="337"/>
      <c r="L212" s="249"/>
      <c r="M212" s="256"/>
      <c r="N212" s="65">
        <v>0.39</v>
      </c>
      <c r="O212" s="231">
        <f t="shared" si="8"/>
        <v>0</v>
      </c>
      <c r="P212" s="98" t="e">
        <f t="shared" si="9"/>
        <v>#DIV/0!</v>
      </c>
      <c r="Q212" s="321">
        <f>FŐLAP!$E$8</f>
        <v>0</v>
      </c>
      <c r="R212" s="320">
        <f>FŐLAP!$C$10</f>
        <v>0</v>
      </c>
      <c r="S212" s="322" t="s">
        <v>437</v>
      </c>
    </row>
    <row r="213" spans="1:19" ht="50.1" hidden="1" customHeight="1" x14ac:dyDescent="0.25">
      <c r="A213" s="100" t="s">
        <v>327</v>
      </c>
      <c r="B213" s="337"/>
      <c r="C213" s="417"/>
      <c r="D213" s="244"/>
      <c r="E213" s="244"/>
      <c r="F213" s="244"/>
      <c r="G213" s="244"/>
      <c r="H213" s="245"/>
      <c r="I213" s="245"/>
      <c r="J213" s="245"/>
      <c r="K213" s="337"/>
      <c r="L213" s="249"/>
      <c r="M213" s="256"/>
      <c r="N213" s="65">
        <v>0.39</v>
      </c>
      <c r="O213" s="231">
        <f t="shared" si="8"/>
        <v>0</v>
      </c>
      <c r="P213" s="98" t="e">
        <f t="shared" si="9"/>
        <v>#DIV/0!</v>
      </c>
      <c r="Q213" s="321">
        <f>FŐLAP!$E$8</f>
        <v>0</v>
      </c>
      <c r="R213" s="320">
        <f>FŐLAP!$C$10</f>
        <v>0</v>
      </c>
      <c r="S213" s="322" t="s">
        <v>437</v>
      </c>
    </row>
    <row r="214" spans="1:19" ht="50.1" hidden="1" customHeight="1" x14ac:dyDescent="0.25">
      <c r="A214" s="100" t="s">
        <v>328</v>
      </c>
      <c r="B214" s="337"/>
      <c r="C214" s="417"/>
      <c r="D214" s="244"/>
      <c r="E214" s="244"/>
      <c r="F214" s="244"/>
      <c r="G214" s="244"/>
      <c r="H214" s="245"/>
      <c r="I214" s="245"/>
      <c r="J214" s="245"/>
      <c r="K214" s="337"/>
      <c r="L214" s="249"/>
      <c r="M214" s="256"/>
      <c r="N214" s="65">
        <v>0.39</v>
      </c>
      <c r="O214" s="231">
        <f t="shared" si="8"/>
        <v>0</v>
      </c>
      <c r="P214" s="98" t="e">
        <f t="shared" si="9"/>
        <v>#DIV/0!</v>
      </c>
      <c r="Q214" s="321">
        <f>FŐLAP!$E$8</f>
        <v>0</v>
      </c>
      <c r="R214" s="320">
        <f>FŐLAP!$C$10</f>
        <v>0</v>
      </c>
      <c r="S214" s="322" t="s">
        <v>437</v>
      </c>
    </row>
    <row r="215" spans="1:19" ht="50.1" hidden="1" customHeight="1" x14ac:dyDescent="0.25">
      <c r="A215" s="101" t="s">
        <v>329</v>
      </c>
      <c r="B215" s="337"/>
      <c r="C215" s="417"/>
      <c r="D215" s="244"/>
      <c r="E215" s="244"/>
      <c r="F215" s="244"/>
      <c r="G215" s="244"/>
      <c r="H215" s="245"/>
      <c r="I215" s="245"/>
      <c r="J215" s="245"/>
      <c r="K215" s="337"/>
      <c r="L215" s="249"/>
      <c r="M215" s="256"/>
      <c r="N215" s="65">
        <v>0.39</v>
      </c>
      <c r="O215" s="231">
        <f t="shared" si="8"/>
        <v>0</v>
      </c>
      <c r="P215" s="98" t="e">
        <f t="shared" si="9"/>
        <v>#DIV/0!</v>
      </c>
      <c r="Q215" s="321">
        <f>FŐLAP!$E$8</f>
        <v>0</v>
      </c>
      <c r="R215" s="320">
        <f>FŐLAP!$C$10</f>
        <v>0</v>
      </c>
      <c r="S215" s="322" t="s">
        <v>437</v>
      </c>
    </row>
    <row r="216" spans="1:19" ht="50.1" hidden="1" customHeight="1" x14ac:dyDescent="0.25">
      <c r="A216" s="100" t="s">
        <v>330</v>
      </c>
      <c r="B216" s="337"/>
      <c r="C216" s="417"/>
      <c r="D216" s="244"/>
      <c r="E216" s="244"/>
      <c r="F216" s="244"/>
      <c r="G216" s="244"/>
      <c r="H216" s="245"/>
      <c r="I216" s="245"/>
      <c r="J216" s="245"/>
      <c r="K216" s="337"/>
      <c r="L216" s="249"/>
      <c r="M216" s="256"/>
      <c r="N216" s="65">
        <v>0.39</v>
      </c>
      <c r="O216" s="231">
        <f t="shared" si="8"/>
        <v>0</v>
      </c>
      <c r="P216" s="98" t="e">
        <f t="shared" si="9"/>
        <v>#DIV/0!</v>
      </c>
      <c r="Q216" s="321">
        <f>FŐLAP!$E$8</f>
        <v>0</v>
      </c>
      <c r="R216" s="320">
        <f>FŐLAP!$C$10</f>
        <v>0</v>
      </c>
      <c r="S216" s="322" t="s">
        <v>437</v>
      </c>
    </row>
    <row r="217" spans="1:19" ht="50.1" hidden="1" customHeight="1" x14ac:dyDescent="0.25">
      <c r="A217" s="100" t="s">
        <v>331</v>
      </c>
      <c r="B217" s="337"/>
      <c r="C217" s="417"/>
      <c r="D217" s="244"/>
      <c r="E217" s="244"/>
      <c r="F217" s="244"/>
      <c r="G217" s="244"/>
      <c r="H217" s="245"/>
      <c r="I217" s="245"/>
      <c r="J217" s="245"/>
      <c r="K217" s="337"/>
      <c r="L217" s="249"/>
      <c r="M217" s="256"/>
      <c r="N217" s="65">
        <v>0.39</v>
      </c>
      <c r="O217" s="231">
        <f t="shared" si="8"/>
        <v>0</v>
      </c>
      <c r="P217" s="98" t="e">
        <f t="shared" si="9"/>
        <v>#DIV/0!</v>
      </c>
      <c r="Q217" s="321">
        <f>FŐLAP!$E$8</f>
        <v>0</v>
      </c>
      <c r="R217" s="320">
        <f>FŐLAP!$C$10</f>
        <v>0</v>
      </c>
      <c r="S217" s="322" t="s">
        <v>437</v>
      </c>
    </row>
    <row r="218" spans="1:19" ht="50.1" hidden="1" customHeight="1" x14ac:dyDescent="0.25">
      <c r="A218" s="100" t="s">
        <v>332</v>
      </c>
      <c r="B218" s="337"/>
      <c r="C218" s="417"/>
      <c r="D218" s="244"/>
      <c r="E218" s="244"/>
      <c r="F218" s="244"/>
      <c r="G218" s="244"/>
      <c r="H218" s="245"/>
      <c r="I218" s="245"/>
      <c r="J218" s="245"/>
      <c r="K218" s="337"/>
      <c r="L218" s="249"/>
      <c r="M218" s="256"/>
      <c r="N218" s="65">
        <v>0.39</v>
      </c>
      <c r="O218" s="231">
        <f t="shared" si="8"/>
        <v>0</v>
      </c>
      <c r="P218" s="98" t="e">
        <f t="shared" si="9"/>
        <v>#DIV/0!</v>
      </c>
      <c r="Q218" s="321">
        <f>FŐLAP!$E$8</f>
        <v>0</v>
      </c>
      <c r="R218" s="320">
        <f>FŐLAP!$C$10</f>
        <v>0</v>
      </c>
      <c r="S218" s="322" t="s">
        <v>437</v>
      </c>
    </row>
    <row r="219" spans="1:19" ht="50.1" hidden="1" customHeight="1" x14ac:dyDescent="0.25">
      <c r="A219" s="101" t="s">
        <v>333</v>
      </c>
      <c r="B219" s="337"/>
      <c r="C219" s="417"/>
      <c r="D219" s="244"/>
      <c r="E219" s="244"/>
      <c r="F219" s="244"/>
      <c r="G219" s="244"/>
      <c r="H219" s="245"/>
      <c r="I219" s="245"/>
      <c r="J219" s="245"/>
      <c r="K219" s="337"/>
      <c r="L219" s="249"/>
      <c r="M219" s="256"/>
      <c r="N219" s="65">
        <v>0.39</v>
      </c>
      <c r="O219" s="231">
        <f t="shared" si="8"/>
        <v>0</v>
      </c>
      <c r="P219" s="98" t="e">
        <f t="shared" si="9"/>
        <v>#DIV/0!</v>
      </c>
      <c r="Q219" s="321">
        <f>FŐLAP!$E$8</f>
        <v>0</v>
      </c>
      <c r="R219" s="320">
        <f>FŐLAP!$C$10</f>
        <v>0</v>
      </c>
      <c r="S219" s="322" t="s">
        <v>437</v>
      </c>
    </row>
    <row r="220" spans="1:19" ht="50.1" hidden="1" customHeight="1" x14ac:dyDescent="0.25">
      <c r="A220" s="100" t="s">
        <v>334</v>
      </c>
      <c r="B220" s="337"/>
      <c r="C220" s="417"/>
      <c r="D220" s="244"/>
      <c r="E220" s="244"/>
      <c r="F220" s="244"/>
      <c r="G220" s="244"/>
      <c r="H220" s="245"/>
      <c r="I220" s="245"/>
      <c r="J220" s="245"/>
      <c r="K220" s="337"/>
      <c r="L220" s="249"/>
      <c r="M220" s="256"/>
      <c r="N220" s="65">
        <v>0.39</v>
      </c>
      <c r="O220" s="231">
        <f t="shared" si="8"/>
        <v>0</v>
      </c>
      <c r="P220" s="98" t="e">
        <f t="shared" si="9"/>
        <v>#DIV/0!</v>
      </c>
      <c r="Q220" s="321">
        <f>FŐLAP!$E$8</f>
        <v>0</v>
      </c>
      <c r="R220" s="320">
        <f>FŐLAP!$C$10</f>
        <v>0</v>
      </c>
      <c r="S220" s="322" t="s">
        <v>437</v>
      </c>
    </row>
    <row r="221" spans="1:19" ht="50.1" hidden="1" customHeight="1" x14ac:dyDescent="0.25">
      <c r="A221" s="100" t="s">
        <v>335</v>
      </c>
      <c r="B221" s="337"/>
      <c r="C221" s="417"/>
      <c r="D221" s="244"/>
      <c r="E221" s="244"/>
      <c r="F221" s="244"/>
      <c r="G221" s="244"/>
      <c r="H221" s="245"/>
      <c r="I221" s="245"/>
      <c r="J221" s="245"/>
      <c r="K221" s="337"/>
      <c r="L221" s="249"/>
      <c r="M221" s="256"/>
      <c r="N221" s="65">
        <v>0.39</v>
      </c>
      <c r="O221" s="231">
        <f t="shared" si="8"/>
        <v>0</v>
      </c>
      <c r="P221" s="98" t="e">
        <f t="shared" si="9"/>
        <v>#DIV/0!</v>
      </c>
      <c r="Q221" s="321">
        <f>FŐLAP!$E$8</f>
        <v>0</v>
      </c>
      <c r="R221" s="320">
        <f>FŐLAP!$C$10</f>
        <v>0</v>
      </c>
      <c r="S221" s="322" t="s">
        <v>437</v>
      </c>
    </row>
    <row r="222" spans="1:19" ht="50.1" hidden="1" customHeight="1" x14ac:dyDescent="0.25">
      <c r="A222" s="100" t="s">
        <v>336</v>
      </c>
      <c r="B222" s="337"/>
      <c r="C222" s="417"/>
      <c r="D222" s="244"/>
      <c r="E222" s="257"/>
      <c r="F222" s="244"/>
      <c r="G222" s="244"/>
      <c r="H222" s="245"/>
      <c r="I222" s="245"/>
      <c r="J222" s="245"/>
      <c r="K222" s="337"/>
      <c r="L222" s="249"/>
      <c r="M222" s="256"/>
      <c r="N222" s="65">
        <v>0.39</v>
      </c>
      <c r="O222" s="231">
        <f t="shared" si="8"/>
        <v>0</v>
      </c>
      <c r="P222" s="98" t="e">
        <f t="shared" si="9"/>
        <v>#DIV/0!</v>
      </c>
      <c r="Q222" s="321">
        <f>FŐLAP!$E$8</f>
        <v>0</v>
      </c>
      <c r="R222" s="320">
        <f>FŐLAP!$C$10</f>
        <v>0</v>
      </c>
      <c r="S222" s="322" t="s">
        <v>437</v>
      </c>
    </row>
    <row r="223" spans="1:19" ht="49.5" hidden="1" customHeight="1" x14ac:dyDescent="0.25">
      <c r="A223" s="101" t="s">
        <v>337</v>
      </c>
      <c r="B223" s="337"/>
      <c r="C223" s="417"/>
      <c r="D223" s="244"/>
      <c r="E223" s="257"/>
      <c r="F223" s="244"/>
      <c r="G223" s="244"/>
      <c r="H223" s="245"/>
      <c r="I223" s="245"/>
      <c r="J223" s="245"/>
      <c r="K223" s="337"/>
      <c r="L223" s="249"/>
      <c r="M223" s="256"/>
      <c r="N223" s="65">
        <v>0.39</v>
      </c>
      <c r="O223" s="231">
        <f t="shared" si="8"/>
        <v>0</v>
      </c>
      <c r="P223" s="98" t="e">
        <f t="shared" si="9"/>
        <v>#DIV/0!</v>
      </c>
      <c r="Q223" s="321">
        <f>FŐLAP!$E$8</f>
        <v>0</v>
      </c>
      <c r="R223" s="320">
        <f>FŐLAP!$C$10</f>
        <v>0</v>
      </c>
      <c r="S223" s="322" t="s">
        <v>437</v>
      </c>
    </row>
    <row r="224" spans="1:19" ht="50.1" hidden="1" customHeight="1" x14ac:dyDescent="0.25">
      <c r="A224" s="100" t="s">
        <v>338</v>
      </c>
      <c r="B224" s="337"/>
      <c r="C224" s="417"/>
      <c r="D224" s="244"/>
      <c r="E224" s="244"/>
      <c r="F224" s="244"/>
      <c r="G224" s="244"/>
      <c r="H224" s="245"/>
      <c r="I224" s="245"/>
      <c r="J224" s="245"/>
      <c r="K224" s="337"/>
      <c r="L224" s="249"/>
      <c r="M224" s="256"/>
      <c r="N224" s="65">
        <v>0.39</v>
      </c>
      <c r="O224" s="231">
        <f t="shared" si="8"/>
        <v>0</v>
      </c>
      <c r="P224" s="98" t="e">
        <f t="shared" si="9"/>
        <v>#DIV/0!</v>
      </c>
      <c r="Q224" s="321">
        <f>FŐLAP!$E$8</f>
        <v>0</v>
      </c>
      <c r="R224" s="320">
        <f>FŐLAP!$C$10</f>
        <v>0</v>
      </c>
      <c r="S224" s="322" t="s">
        <v>437</v>
      </c>
    </row>
    <row r="225" spans="1:19" ht="50.1" hidden="1" customHeight="1" x14ac:dyDescent="0.25">
      <c r="A225" s="100" t="s">
        <v>339</v>
      </c>
      <c r="B225" s="337"/>
      <c r="C225" s="417"/>
      <c r="D225" s="244"/>
      <c r="E225" s="244"/>
      <c r="F225" s="244"/>
      <c r="G225" s="244"/>
      <c r="H225" s="245"/>
      <c r="I225" s="245"/>
      <c r="J225" s="245"/>
      <c r="K225" s="337"/>
      <c r="L225" s="249"/>
      <c r="M225" s="256"/>
      <c r="N225" s="65">
        <v>0.39</v>
      </c>
      <c r="O225" s="231">
        <f t="shared" si="8"/>
        <v>0</v>
      </c>
      <c r="P225" s="98" t="e">
        <f t="shared" si="9"/>
        <v>#DIV/0!</v>
      </c>
      <c r="Q225" s="321">
        <f>FŐLAP!$E$8</f>
        <v>0</v>
      </c>
      <c r="R225" s="320">
        <f>FŐLAP!$C$10</f>
        <v>0</v>
      </c>
      <c r="S225" s="322" t="s">
        <v>437</v>
      </c>
    </row>
    <row r="226" spans="1:19" ht="50.1" hidden="1" customHeight="1" x14ac:dyDescent="0.25">
      <c r="A226" s="100" t="s">
        <v>340</v>
      </c>
      <c r="B226" s="337"/>
      <c r="C226" s="417"/>
      <c r="D226" s="244"/>
      <c r="E226" s="244"/>
      <c r="F226" s="244"/>
      <c r="G226" s="244"/>
      <c r="H226" s="245"/>
      <c r="I226" s="245"/>
      <c r="J226" s="245"/>
      <c r="K226" s="337"/>
      <c r="L226" s="249"/>
      <c r="M226" s="256"/>
      <c r="N226" s="65">
        <v>0.39</v>
      </c>
      <c r="O226" s="231">
        <f t="shared" si="8"/>
        <v>0</v>
      </c>
      <c r="P226" s="98" t="e">
        <f t="shared" si="9"/>
        <v>#DIV/0!</v>
      </c>
      <c r="Q226" s="321">
        <f>FŐLAP!$E$8</f>
        <v>0</v>
      </c>
      <c r="R226" s="320">
        <f>FŐLAP!$C$10</f>
        <v>0</v>
      </c>
      <c r="S226" s="322" t="s">
        <v>437</v>
      </c>
    </row>
    <row r="227" spans="1:19" ht="50.1" hidden="1" customHeight="1" x14ac:dyDescent="0.25">
      <c r="A227" s="101" t="s">
        <v>341</v>
      </c>
      <c r="B227" s="337"/>
      <c r="C227" s="417"/>
      <c r="D227" s="244"/>
      <c r="E227" s="244"/>
      <c r="F227" s="244"/>
      <c r="G227" s="244"/>
      <c r="H227" s="245"/>
      <c r="I227" s="245"/>
      <c r="J227" s="245"/>
      <c r="K227" s="337"/>
      <c r="L227" s="249"/>
      <c r="M227" s="256"/>
      <c r="N227" s="65">
        <v>0.39</v>
      </c>
      <c r="O227" s="231">
        <f t="shared" si="8"/>
        <v>0</v>
      </c>
      <c r="P227" s="98" t="e">
        <f t="shared" si="9"/>
        <v>#DIV/0!</v>
      </c>
      <c r="Q227" s="321">
        <f>FŐLAP!$E$8</f>
        <v>0</v>
      </c>
      <c r="R227" s="320">
        <f>FŐLAP!$C$10</f>
        <v>0</v>
      </c>
      <c r="S227" s="322" t="s">
        <v>437</v>
      </c>
    </row>
    <row r="228" spans="1:19" ht="50.1" hidden="1" customHeight="1" x14ac:dyDescent="0.25">
      <c r="A228" s="100" t="s">
        <v>342</v>
      </c>
      <c r="B228" s="337"/>
      <c r="C228" s="417"/>
      <c r="D228" s="244"/>
      <c r="E228" s="244"/>
      <c r="F228" s="244"/>
      <c r="G228" s="244"/>
      <c r="H228" s="245"/>
      <c r="I228" s="245"/>
      <c r="J228" s="245"/>
      <c r="K228" s="337"/>
      <c r="L228" s="249"/>
      <c r="M228" s="256"/>
      <c r="N228" s="65">
        <v>0.39</v>
      </c>
      <c r="O228" s="231">
        <f t="shared" si="8"/>
        <v>0</v>
      </c>
      <c r="P228" s="98" t="e">
        <f t="shared" si="9"/>
        <v>#DIV/0!</v>
      </c>
      <c r="Q228" s="321">
        <f>FŐLAP!$E$8</f>
        <v>0</v>
      </c>
      <c r="R228" s="320">
        <f>FŐLAP!$C$10</f>
        <v>0</v>
      </c>
      <c r="S228" s="322" t="s">
        <v>437</v>
      </c>
    </row>
    <row r="229" spans="1:19" ht="50.1" hidden="1" customHeight="1" x14ac:dyDescent="0.25">
      <c r="A229" s="100" t="s">
        <v>343</v>
      </c>
      <c r="B229" s="337"/>
      <c r="C229" s="417"/>
      <c r="D229" s="244"/>
      <c r="E229" s="244"/>
      <c r="F229" s="244"/>
      <c r="G229" s="244"/>
      <c r="H229" s="245"/>
      <c r="I229" s="245"/>
      <c r="J229" s="245"/>
      <c r="K229" s="337"/>
      <c r="L229" s="249"/>
      <c r="M229" s="256"/>
      <c r="N229" s="65">
        <v>0.39</v>
      </c>
      <c r="O229" s="231">
        <f t="shared" si="8"/>
        <v>0</v>
      </c>
      <c r="P229" s="98" t="e">
        <f t="shared" si="9"/>
        <v>#DIV/0!</v>
      </c>
      <c r="Q229" s="321">
        <f>FŐLAP!$E$8</f>
        <v>0</v>
      </c>
      <c r="R229" s="320">
        <f>FŐLAP!$C$10</f>
        <v>0</v>
      </c>
      <c r="S229" s="322" t="s">
        <v>437</v>
      </c>
    </row>
    <row r="230" spans="1:19" ht="50.1" hidden="1" customHeight="1" x14ac:dyDescent="0.25">
      <c r="A230" s="100" t="s">
        <v>344</v>
      </c>
      <c r="B230" s="337"/>
      <c r="C230" s="417"/>
      <c r="D230" s="244"/>
      <c r="E230" s="244"/>
      <c r="F230" s="244"/>
      <c r="G230" s="244"/>
      <c r="H230" s="245"/>
      <c r="I230" s="245"/>
      <c r="J230" s="245"/>
      <c r="K230" s="337"/>
      <c r="L230" s="249"/>
      <c r="M230" s="256"/>
      <c r="N230" s="65">
        <v>0.39</v>
      </c>
      <c r="O230" s="231">
        <f t="shared" si="8"/>
        <v>0</v>
      </c>
      <c r="P230" s="98" t="e">
        <f t="shared" si="9"/>
        <v>#DIV/0!</v>
      </c>
      <c r="Q230" s="321">
        <f>FŐLAP!$E$8</f>
        <v>0</v>
      </c>
      <c r="R230" s="320">
        <f>FŐLAP!$C$10</f>
        <v>0</v>
      </c>
      <c r="S230" s="322" t="s">
        <v>437</v>
      </c>
    </row>
    <row r="231" spans="1:19" ht="50.1" hidden="1" customHeight="1" x14ac:dyDescent="0.25">
      <c r="A231" s="101" t="s">
        <v>345</v>
      </c>
      <c r="B231" s="337"/>
      <c r="C231" s="417"/>
      <c r="D231" s="244"/>
      <c r="E231" s="244"/>
      <c r="F231" s="244"/>
      <c r="G231" s="244"/>
      <c r="H231" s="245"/>
      <c r="I231" s="245"/>
      <c r="J231" s="245"/>
      <c r="K231" s="337"/>
      <c r="L231" s="249"/>
      <c r="M231" s="256"/>
      <c r="N231" s="65">
        <v>0.39</v>
      </c>
      <c r="O231" s="231">
        <f t="shared" si="8"/>
        <v>0</v>
      </c>
      <c r="P231" s="98" t="e">
        <f t="shared" si="9"/>
        <v>#DIV/0!</v>
      </c>
      <c r="Q231" s="321">
        <f>FŐLAP!$E$8</f>
        <v>0</v>
      </c>
      <c r="R231" s="320">
        <f>FŐLAP!$C$10</f>
        <v>0</v>
      </c>
      <c r="S231" s="322" t="s">
        <v>437</v>
      </c>
    </row>
    <row r="232" spans="1:19" ht="50.1" hidden="1" customHeight="1" x14ac:dyDescent="0.25">
      <c r="A232" s="100" t="s">
        <v>346</v>
      </c>
      <c r="B232" s="337"/>
      <c r="C232" s="417"/>
      <c r="D232" s="244"/>
      <c r="E232" s="244"/>
      <c r="F232" s="244"/>
      <c r="G232" s="244"/>
      <c r="H232" s="245"/>
      <c r="I232" s="245"/>
      <c r="J232" s="245"/>
      <c r="K232" s="337"/>
      <c r="L232" s="249"/>
      <c r="M232" s="256"/>
      <c r="N232" s="65">
        <v>0.39</v>
      </c>
      <c r="O232" s="231">
        <f t="shared" si="8"/>
        <v>0</v>
      </c>
      <c r="P232" s="98" t="e">
        <f t="shared" si="9"/>
        <v>#DIV/0!</v>
      </c>
      <c r="Q232" s="321">
        <f>FŐLAP!$E$8</f>
        <v>0</v>
      </c>
      <c r="R232" s="320">
        <f>FŐLAP!$C$10</f>
        <v>0</v>
      </c>
      <c r="S232" s="322" t="s">
        <v>437</v>
      </c>
    </row>
    <row r="233" spans="1:19" ht="50.1" hidden="1" customHeight="1" x14ac:dyDescent="0.25">
      <c r="A233" s="100" t="s">
        <v>347</v>
      </c>
      <c r="B233" s="337"/>
      <c r="C233" s="417"/>
      <c r="D233" s="244"/>
      <c r="E233" s="244"/>
      <c r="F233" s="244"/>
      <c r="G233" s="244"/>
      <c r="H233" s="245"/>
      <c r="I233" s="245"/>
      <c r="J233" s="245"/>
      <c r="K233" s="337"/>
      <c r="L233" s="249"/>
      <c r="M233" s="256"/>
      <c r="N233" s="65">
        <v>0.39</v>
      </c>
      <c r="O233" s="231">
        <f t="shared" si="8"/>
        <v>0</v>
      </c>
      <c r="P233" s="98" t="e">
        <f t="shared" si="9"/>
        <v>#DIV/0!</v>
      </c>
      <c r="Q233" s="321">
        <f>FŐLAP!$E$8</f>
        <v>0</v>
      </c>
      <c r="R233" s="320">
        <f>FŐLAP!$C$10</f>
        <v>0</v>
      </c>
      <c r="S233" s="322" t="s">
        <v>437</v>
      </c>
    </row>
    <row r="234" spans="1:19" ht="50.1" hidden="1" customHeight="1" x14ac:dyDescent="0.25">
      <c r="A234" s="100" t="s">
        <v>348</v>
      </c>
      <c r="B234" s="337"/>
      <c r="C234" s="417"/>
      <c r="D234" s="244"/>
      <c r="E234" s="257"/>
      <c r="F234" s="244"/>
      <c r="G234" s="244"/>
      <c r="H234" s="245"/>
      <c r="I234" s="245"/>
      <c r="J234" s="245"/>
      <c r="K234" s="337"/>
      <c r="L234" s="249"/>
      <c r="M234" s="256"/>
      <c r="N234" s="65">
        <v>0.39</v>
      </c>
      <c r="O234" s="231">
        <f t="shared" si="8"/>
        <v>0</v>
      </c>
      <c r="P234" s="98" t="e">
        <f t="shared" si="9"/>
        <v>#DIV/0!</v>
      </c>
      <c r="Q234" s="321">
        <f>FŐLAP!$E$8</f>
        <v>0</v>
      </c>
      <c r="R234" s="320">
        <f>FŐLAP!$C$10</f>
        <v>0</v>
      </c>
      <c r="S234" s="322" t="s">
        <v>437</v>
      </c>
    </row>
    <row r="235" spans="1:19" ht="49.5" hidden="1" customHeight="1" x14ac:dyDescent="0.25">
      <c r="A235" s="101" t="s">
        <v>349</v>
      </c>
      <c r="B235" s="337"/>
      <c r="C235" s="417"/>
      <c r="D235" s="244"/>
      <c r="E235" s="257"/>
      <c r="F235" s="244"/>
      <c r="G235" s="244"/>
      <c r="H235" s="245"/>
      <c r="I235" s="245"/>
      <c r="J235" s="245"/>
      <c r="K235" s="337"/>
      <c r="L235" s="249"/>
      <c r="M235" s="256"/>
      <c r="N235" s="65">
        <v>0.39</v>
      </c>
      <c r="O235" s="231">
        <f t="shared" si="8"/>
        <v>0</v>
      </c>
      <c r="P235" s="98" t="e">
        <f t="shared" si="9"/>
        <v>#DIV/0!</v>
      </c>
      <c r="Q235" s="321">
        <f>FŐLAP!$E$8</f>
        <v>0</v>
      </c>
      <c r="R235" s="320">
        <f>FŐLAP!$C$10</f>
        <v>0</v>
      </c>
      <c r="S235" s="322" t="s">
        <v>437</v>
      </c>
    </row>
    <row r="236" spans="1:19" ht="50.1" hidden="1" customHeight="1" x14ac:dyDescent="0.25">
      <c r="A236" s="100" t="s">
        <v>350</v>
      </c>
      <c r="B236" s="337"/>
      <c r="C236" s="417"/>
      <c r="D236" s="244"/>
      <c r="E236" s="244"/>
      <c r="F236" s="244"/>
      <c r="G236" s="244"/>
      <c r="H236" s="245"/>
      <c r="I236" s="245"/>
      <c r="J236" s="245"/>
      <c r="K236" s="337"/>
      <c r="L236" s="249"/>
      <c r="M236" s="256"/>
      <c r="N236" s="65">
        <v>0.39</v>
      </c>
      <c r="O236" s="231">
        <f t="shared" si="8"/>
        <v>0</v>
      </c>
      <c r="P236" s="98" t="e">
        <f t="shared" si="9"/>
        <v>#DIV/0!</v>
      </c>
      <c r="Q236" s="321">
        <f>FŐLAP!$E$8</f>
        <v>0</v>
      </c>
      <c r="R236" s="320">
        <f>FŐLAP!$C$10</f>
        <v>0</v>
      </c>
      <c r="S236" s="322" t="s">
        <v>437</v>
      </c>
    </row>
    <row r="237" spans="1:19" ht="50.1" hidden="1" customHeight="1" x14ac:dyDescent="0.25">
      <c r="A237" s="100" t="s">
        <v>351</v>
      </c>
      <c r="B237" s="337"/>
      <c r="C237" s="417"/>
      <c r="D237" s="244"/>
      <c r="E237" s="244"/>
      <c r="F237" s="244"/>
      <c r="G237" s="244"/>
      <c r="H237" s="245"/>
      <c r="I237" s="245"/>
      <c r="J237" s="245"/>
      <c r="K237" s="337"/>
      <c r="L237" s="249"/>
      <c r="M237" s="256"/>
      <c r="N237" s="65">
        <v>0.39</v>
      </c>
      <c r="O237" s="231">
        <f t="shared" si="8"/>
        <v>0</v>
      </c>
      <c r="P237" s="98" t="e">
        <f t="shared" si="9"/>
        <v>#DIV/0!</v>
      </c>
      <c r="Q237" s="321">
        <f>FŐLAP!$E$8</f>
        <v>0</v>
      </c>
      <c r="R237" s="320">
        <f>FŐLAP!$C$10</f>
        <v>0</v>
      </c>
      <c r="S237" s="322" t="s">
        <v>437</v>
      </c>
    </row>
    <row r="238" spans="1:19" ht="50.1" hidden="1" customHeight="1" x14ac:dyDescent="0.25">
      <c r="A238" s="100" t="s">
        <v>352</v>
      </c>
      <c r="B238" s="337"/>
      <c r="C238" s="417"/>
      <c r="D238" s="244"/>
      <c r="E238" s="244"/>
      <c r="F238" s="244"/>
      <c r="G238" s="244"/>
      <c r="H238" s="245"/>
      <c r="I238" s="245"/>
      <c r="J238" s="245"/>
      <c r="K238" s="337"/>
      <c r="L238" s="249"/>
      <c r="M238" s="256"/>
      <c r="N238" s="65">
        <v>0.39</v>
      </c>
      <c r="O238" s="231">
        <f t="shared" si="8"/>
        <v>0</v>
      </c>
      <c r="P238" s="98" t="e">
        <f t="shared" si="9"/>
        <v>#DIV/0!</v>
      </c>
      <c r="Q238" s="321">
        <f>FŐLAP!$E$8</f>
        <v>0</v>
      </c>
      <c r="R238" s="320">
        <f>FŐLAP!$C$10</f>
        <v>0</v>
      </c>
      <c r="S238" s="322" t="s">
        <v>437</v>
      </c>
    </row>
    <row r="239" spans="1:19" ht="50.1" hidden="1" customHeight="1" x14ac:dyDescent="0.25">
      <c r="A239" s="101" t="s">
        <v>353</v>
      </c>
      <c r="B239" s="337"/>
      <c r="C239" s="417"/>
      <c r="D239" s="244"/>
      <c r="E239" s="244"/>
      <c r="F239" s="244"/>
      <c r="G239" s="244"/>
      <c r="H239" s="245"/>
      <c r="I239" s="245"/>
      <c r="J239" s="245"/>
      <c r="K239" s="337"/>
      <c r="L239" s="249"/>
      <c r="M239" s="256"/>
      <c r="N239" s="65">
        <v>0.39</v>
      </c>
      <c r="O239" s="231">
        <f t="shared" si="8"/>
        <v>0</v>
      </c>
      <c r="P239" s="98" t="e">
        <f t="shared" si="9"/>
        <v>#DIV/0!</v>
      </c>
      <c r="Q239" s="321">
        <f>FŐLAP!$E$8</f>
        <v>0</v>
      </c>
      <c r="R239" s="320">
        <f>FŐLAP!$C$10</f>
        <v>0</v>
      </c>
      <c r="S239" s="322" t="s">
        <v>437</v>
      </c>
    </row>
    <row r="240" spans="1:19" ht="50.1" hidden="1" customHeight="1" x14ac:dyDescent="0.25">
      <c r="A240" s="100" t="s">
        <v>354</v>
      </c>
      <c r="B240" s="337"/>
      <c r="C240" s="417"/>
      <c r="D240" s="244"/>
      <c r="E240" s="244"/>
      <c r="F240" s="244"/>
      <c r="G240" s="244"/>
      <c r="H240" s="245"/>
      <c r="I240" s="245"/>
      <c r="J240" s="245"/>
      <c r="K240" s="337"/>
      <c r="L240" s="249"/>
      <c r="M240" s="256"/>
      <c r="N240" s="65">
        <v>0.39</v>
      </c>
      <c r="O240" s="231">
        <f t="shared" si="8"/>
        <v>0</v>
      </c>
      <c r="P240" s="98" t="e">
        <f t="shared" si="9"/>
        <v>#DIV/0!</v>
      </c>
      <c r="Q240" s="321">
        <f>FŐLAP!$E$8</f>
        <v>0</v>
      </c>
      <c r="R240" s="320">
        <f>FŐLAP!$C$10</f>
        <v>0</v>
      </c>
      <c r="S240" s="322" t="s">
        <v>437</v>
      </c>
    </row>
    <row r="241" spans="1:19" ht="50.1" hidden="1" customHeight="1" x14ac:dyDescent="0.25">
      <c r="A241" s="100" t="s">
        <v>355</v>
      </c>
      <c r="B241" s="337"/>
      <c r="C241" s="417"/>
      <c r="D241" s="244"/>
      <c r="E241" s="244"/>
      <c r="F241" s="244"/>
      <c r="G241" s="244"/>
      <c r="H241" s="245"/>
      <c r="I241" s="245"/>
      <c r="J241" s="245"/>
      <c r="K241" s="337"/>
      <c r="L241" s="249"/>
      <c r="M241" s="256"/>
      <c r="N241" s="65">
        <v>0.39</v>
      </c>
      <c r="O241" s="231">
        <f t="shared" si="8"/>
        <v>0</v>
      </c>
      <c r="P241" s="98" t="e">
        <f t="shared" si="9"/>
        <v>#DIV/0!</v>
      </c>
      <c r="Q241" s="321">
        <f>FŐLAP!$E$8</f>
        <v>0</v>
      </c>
      <c r="R241" s="320">
        <f>FŐLAP!$C$10</f>
        <v>0</v>
      </c>
      <c r="S241" s="322" t="s">
        <v>437</v>
      </c>
    </row>
    <row r="242" spans="1:19" ht="50.1" hidden="1" customHeight="1" x14ac:dyDescent="0.25">
      <c r="A242" s="100" t="s">
        <v>356</v>
      </c>
      <c r="B242" s="337"/>
      <c r="C242" s="417"/>
      <c r="D242" s="244"/>
      <c r="E242" s="244"/>
      <c r="F242" s="244"/>
      <c r="G242" s="244"/>
      <c r="H242" s="245"/>
      <c r="I242" s="245"/>
      <c r="J242" s="245"/>
      <c r="K242" s="337"/>
      <c r="L242" s="249"/>
      <c r="M242" s="256"/>
      <c r="N242" s="65">
        <v>0.39</v>
      </c>
      <c r="O242" s="231">
        <f t="shared" si="8"/>
        <v>0</v>
      </c>
      <c r="P242" s="98" t="e">
        <f t="shared" si="9"/>
        <v>#DIV/0!</v>
      </c>
      <c r="Q242" s="321">
        <f>FŐLAP!$E$8</f>
        <v>0</v>
      </c>
      <c r="R242" s="320">
        <f>FŐLAP!$C$10</f>
        <v>0</v>
      </c>
      <c r="S242" s="322" t="s">
        <v>437</v>
      </c>
    </row>
    <row r="243" spans="1:19" ht="50.1" hidden="1" customHeight="1" x14ac:dyDescent="0.25">
      <c r="A243" s="101" t="s">
        <v>357</v>
      </c>
      <c r="B243" s="337"/>
      <c r="C243" s="417"/>
      <c r="D243" s="244"/>
      <c r="E243" s="244"/>
      <c r="F243" s="244"/>
      <c r="G243" s="244"/>
      <c r="H243" s="245"/>
      <c r="I243" s="245"/>
      <c r="J243" s="245"/>
      <c r="K243" s="337"/>
      <c r="L243" s="249"/>
      <c r="M243" s="256"/>
      <c r="N243" s="65">
        <v>0.39</v>
      </c>
      <c r="O243" s="231">
        <f t="shared" si="8"/>
        <v>0</v>
      </c>
      <c r="P243" s="98" t="e">
        <f t="shared" si="9"/>
        <v>#DIV/0!</v>
      </c>
      <c r="Q243" s="321">
        <f>FŐLAP!$E$8</f>
        <v>0</v>
      </c>
      <c r="R243" s="320">
        <f>FŐLAP!$C$10</f>
        <v>0</v>
      </c>
      <c r="S243" s="322" t="s">
        <v>437</v>
      </c>
    </row>
    <row r="244" spans="1:19" ht="50.1" hidden="1" customHeight="1" x14ac:dyDescent="0.25">
      <c r="A244" s="100" t="s">
        <v>358</v>
      </c>
      <c r="B244" s="337"/>
      <c r="C244" s="417"/>
      <c r="D244" s="244"/>
      <c r="E244" s="244"/>
      <c r="F244" s="244"/>
      <c r="G244" s="244"/>
      <c r="H244" s="245"/>
      <c r="I244" s="245"/>
      <c r="J244" s="245"/>
      <c r="K244" s="337"/>
      <c r="L244" s="249"/>
      <c r="M244" s="256"/>
      <c r="N244" s="65">
        <v>0.39</v>
      </c>
      <c r="O244" s="231">
        <f t="shared" si="8"/>
        <v>0</v>
      </c>
      <c r="P244" s="98" t="e">
        <f t="shared" si="9"/>
        <v>#DIV/0!</v>
      </c>
      <c r="Q244" s="321">
        <f>FŐLAP!$E$8</f>
        <v>0</v>
      </c>
      <c r="R244" s="320">
        <f>FŐLAP!$C$10</f>
        <v>0</v>
      </c>
      <c r="S244" s="322" t="s">
        <v>437</v>
      </c>
    </row>
    <row r="245" spans="1:19" ht="50.1" hidden="1" customHeight="1" x14ac:dyDescent="0.25">
      <c r="A245" s="100" t="s">
        <v>359</v>
      </c>
      <c r="B245" s="337"/>
      <c r="C245" s="417"/>
      <c r="D245" s="244"/>
      <c r="E245" s="244"/>
      <c r="F245" s="244"/>
      <c r="G245" s="244"/>
      <c r="H245" s="245"/>
      <c r="I245" s="245"/>
      <c r="J245" s="245"/>
      <c r="K245" s="337"/>
      <c r="L245" s="249"/>
      <c r="M245" s="256"/>
      <c r="N245" s="65">
        <v>0.39</v>
      </c>
      <c r="O245" s="231">
        <f t="shared" si="8"/>
        <v>0</v>
      </c>
      <c r="P245" s="98" t="e">
        <f t="shared" si="9"/>
        <v>#DIV/0!</v>
      </c>
      <c r="Q245" s="321">
        <f>FŐLAP!$E$8</f>
        <v>0</v>
      </c>
      <c r="R245" s="320">
        <f>FŐLAP!$C$10</f>
        <v>0</v>
      </c>
      <c r="S245" s="322" t="s">
        <v>437</v>
      </c>
    </row>
    <row r="246" spans="1:19" ht="50.1" hidden="1" customHeight="1" x14ac:dyDescent="0.25">
      <c r="A246" s="100" t="s">
        <v>360</v>
      </c>
      <c r="B246" s="337"/>
      <c r="C246" s="417"/>
      <c r="D246" s="244"/>
      <c r="E246" s="257"/>
      <c r="F246" s="244"/>
      <c r="G246" s="244"/>
      <c r="H246" s="245"/>
      <c r="I246" s="245"/>
      <c r="J246" s="245"/>
      <c r="K246" s="337"/>
      <c r="L246" s="249"/>
      <c r="M246" s="256"/>
      <c r="N246" s="65">
        <v>0.39</v>
      </c>
      <c r="O246" s="231">
        <f t="shared" ref="O246:O308" si="10">M246*N246</f>
        <v>0</v>
      </c>
      <c r="P246" s="98" t="e">
        <f t="shared" ref="P246:P309" si="11">IF(M246&lt;0,0,1-(M246/L246))</f>
        <v>#DIV/0!</v>
      </c>
      <c r="Q246" s="321">
        <f>FŐLAP!$E$8</f>
        <v>0</v>
      </c>
      <c r="R246" s="320">
        <f>FŐLAP!$C$10</f>
        <v>0</v>
      </c>
      <c r="S246" s="322" t="s">
        <v>437</v>
      </c>
    </row>
    <row r="247" spans="1:19" ht="49.5" hidden="1" customHeight="1" x14ac:dyDescent="0.25">
      <c r="A247" s="101" t="s">
        <v>361</v>
      </c>
      <c r="B247" s="337"/>
      <c r="C247" s="417"/>
      <c r="D247" s="244"/>
      <c r="E247" s="257"/>
      <c r="F247" s="244"/>
      <c r="G247" s="244"/>
      <c r="H247" s="245"/>
      <c r="I247" s="245"/>
      <c r="J247" s="245"/>
      <c r="K247" s="337"/>
      <c r="L247" s="249"/>
      <c r="M247" s="256"/>
      <c r="N247" s="65">
        <v>0.39</v>
      </c>
      <c r="O247" s="231">
        <f t="shared" si="10"/>
        <v>0</v>
      </c>
      <c r="P247" s="98" t="e">
        <f t="shared" si="11"/>
        <v>#DIV/0!</v>
      </c>
      <c r="Q247" s="321">
        <f>FŐLAP!$E$8</f>
        <v>0</v>
      </c>
      <c r="R247" s="320">
        <f>FŐLAP!$C$10</f>
        <v>0</v>
      </c>
      <c r="S247" s="322" t="s">
        <v>437</v>
      </c>
    </row>
    <row r="248" spans="1:19" ht="50.1" hidden="1" customHeight="1" x14ac:dyDescent="0.25">
      <c r="A248" s="100" t="s">
        <v>362</v>
      </c>
      <c r="B248" s="337"/>
      <c r="C248" s="417"/>
      <c r="D248" s="244"/>
      <c r="E248" s="244"/>
      <c r="F248" s="244"/>
      <c r="G248" s="244"/>
      <c r="H248" s="245"/>
      <c r="I248" s="245"/>
      <c r="J248" s="245"/>
      <c r="K248" s="337"/>
      <c r="L248" s="249"/>
      <c r="M248" s="256"/>
      <c r="N248" s="65">
        <v>0.39</v>
      </c>
      <c r="O248" s="231">
        <f t="shared" si="10"/>
        <v>0</v>
      </c>
      <c r="P248" s="98" t="e">
        <f t="shared" si="11"/>
        <v>#DIV/0!</v>
      </c>
      <c r="Q248" s="321">
        <f>FŐLAP!$E$8</f>
        <v>0</v>
      </c>
      <c r="R248" s="320">
        <f>FŐLAP!$C$10</f>
        <v>0</v>
      </c>
      <c r="S248" s="322" t="s">
        <v>437</v>
      </c>
    </row>
    <row r="249" spans="1:19" ht="50.1" hidden="1" customHeight="1" x14ac:dyDescent="0.25">
      <c r="A249" s="100" t="s">
        <v>363</v>
      </c>
      <c r="B249" s="337"/>
      <c r="C249" s="417"/>
      <c r="D249" s="244"/>
      <c r="E249" s="244"/>
      <c r="F249" s="244"/>
      <c r="G249" s="244"/>
      <c r="H249" s="245"/>
      <c r="I249" s="245"/>
      <c r="J249" s="245"/>
      <c r="K249" s="337"/>
      <c r="L249" s="249"/>
      <c r="M249" s="256"/>
      <c r="N249" s="65">
        <v>0.39</v>
      </c>
      <c r="O249" s="231">
        <f t="shared" si="10"/>
        <v>0</v>
      </c>
      <c r="P249" s="98" t="e">
        <f t="shared" si="11"/>
        <v>#DIV/0!</v>
      </c>
      <c r="Q249" s="321">
        <f>FŐLAP!$E$8</f>
        <v>0</v>
      </c>
      <c r="R249" s="320">
        <f>FŐLAP!$C$10</f>
        <v>0</v>
      </c>
      <c r="S249" s="322" t="s">
        <v>437</v>
      </c>
    </row>
    <row r="250" spans="1:19" ht="50.1" hidden="1" customHeight="1" x14ac:dyDescent="0.25">
      <c r="A250" s="100" t="s">
        <v>364</v>
      </c>
      <c r="B250" s="337"/>
      <c r="C250" s="418"/>
      <c r="D250" s="244"/>
      <c r="E250" s="244"/>
      <c r="F250" s="244"/>
      <c r="G250" s="244"/>
      <c r="H250" s="245"/>
      <c r="I250" s="245"/>
      <c r="J250" s="245"/>
      <c r="K250" s="337"/>
      <c r="L250" s="249"/>
      <c r="M250" s="256"/>
      <c r="N250" s="65">
        <v>0.39</v>
      </c>
      <c r="O250" s="231">
        <f t="shared" si="10"/>
        <v>0</v>
      </c>
      <c r="P250" s="98" t="e">
        <f t="shared" si="11"/>
        <v>#DIV/0!</v>
      </c>
      <c r="Q250" s="321">
        <f>FŐLAP!$E$8</f>
        <v>0</v>
      </c>
      <c r="R250" s="320">
        <f>FŐLAP!$C$10</f>
        <v>0</v>
      </c>
      <c r="S250" s="322" t="s">
        <v>437</v>
      </c>
    </row>
    <row r="251" spans="1:19" ht="50.1" hidden="1" customHeight="1" x14ac:dyDescent="0.25">
      <c r="A251" s="101" t="s">
        <v>365</v>
      </c>
      <c r="B251" s="337"/>
      <c r="C251" s="418"/>
      <c r="D251" s="244"/>
      <c r="E251" s="244"/>
      <c r="F251" s="244"/>
      <c r="G251" s="244"/>
      <c r="H251" s="245"/>
      <c r="I251" s="245"/>
      <c r="J251" s="245"/>
      <c r="K251" s="337"/>
      <c r="L251" s="249"/>
      <c r="M251" s="256"/>
      <c r="N251" s="65">
        <v>0.39</v>
      </c>
      <c r="O251" s="231">
        <f t="shared" si="10"/>
        <v>0</v>
      </c>
      <c r="P251" s="98" t="e">
        <f t="shared" si="11"/>
        <v>#DIV/0!</v>
      </c>
      <c r="Q251" s="321">
        <f>FŐLAP!$E$8</f>
        <v>0</v>
      </c>
      <c r="R251" s="320">
        <f>FŐLAP!$C$10</f>
        <v>0</v>
      </c>
      <c r="S251" s="322" t="s">
        <v>437</v>
      </c>
    </row>
    <row r="252" spans="1:19" ht="50.1" hidden="1" customHeight="1" x14ac:dyDescent="0.25">
      <c r="A252" s="100" t="s">
        <v>366</v>
      </c>
      <c r="B252" s="337"/>
      <c r="C252" s="418"/>
      <c r="D252" s="244"/>
      <c r="E252" s="244"/>
      <c r="F252" s="244"/>
      <c r="G252" s="244"/>
      <c r="H252" s="245"/>
      <c r="I252" s="245"/>
      <c r="J252" s="245"/>
      <c r="K252" s="337"/>
      <c r="L252" s="249"/>
      <c r="M252" s="256"/>
      <c r="N252" s="65">
        <v>0.39</v>
      </c>
      <c r="O252" s="231">
        <f t="shared" si="10"/>
        <v>0</v>
      </c>
      <c r="P252" s="98" t="e">
        <f t="shared" si="11"/>
        <v>#DIV/0!</v>
      </c>
      <c r="Q252" s="321">
        <f>FŐLAP!$E$8</f>
        <v>0</v>
      </c>
      <c r="R252" s="320">
        <f>FŐLAP!$C$10</f>
        <v>0</v>
      </c>
      <c r="S252" s="322" t="s">
        <v>437</v>
      </c>
    </row>
    <row r="253" spans="1:19" ht="50.1" hidden="1" customHeight="1" x14ac:dyDescent="0.25">
      <c r="A253" s="100" t="s">
        <v>367</v>
      </c>
      <c r="B253" s="337"/>
      <c r="C253" s="418"/>
      <c r="D253" s="244"/>
      <c r="E253" s="244"/>
      <c r="F253" s="244"/>
      <c r="G253" s="244"/>
      <c r="H253" s="245"/>
      <c r="I253" s="245"/>
      <c r="J253" s="245"/>
      <c r="K253" s="337"/>
      <c r="L253" s="249"/>
      <c r="M253" s="256"/>
      <c r="N253" s="65">
        <v>0.39</v>
      </c>
      <c r="O253" s="231">
        <f t="shared" si="10"/>
        <v>0</v>
      </c>
      <c r="P253" s="98" t="e">
        <f t="shared" si="11"/>
        <v>#DIV/0!</v>
      </c>
      <c r="Q253" s="321">
        <f>FŐLAP!$E$8</f>
        <v>0</v>
      </c>
      <c r="R253" s="320">
        <f>FŐLAP!$C$10</f>
        <v>0</v>
      </c>
      <c r="S253" s="322" t="s">
        <v>437</v>
      </c>
    </row>
    <row r="254" spans="1:19" ht="50.1" hidden="1" customHeight="1" x14ac:dyDescent="0.25">
      <c r="A254" s="100" t="s">
        <v>368</v>
      </c>
      <c r="B254" s="337"/>
      <c r="C254" s="418"/>
      <c r="D254" s="244"/>
      <c r="E254" s="244"/>
      <c r="F254" s="244"/>
      <c r="G254" s="244"/>
      <c r="H254" s="245"/>
      <c r="I254" s="245"/>
      <c r="J254" s="245"/>
      <c r="K254" s="337"/>
      <c r="L254" s="249"/>
      <c r="M254" s="256"/>
      <c r="N254" s="65">
        <v>0.39</v>
      </c>
      <c r="O254" s="231">
        <f t="shared" si="10"/>
        <v>0</v>
      </c>
      <c r="P254" s="98" t="e">
        <f t="shared" si="11"/>
        <v>#DIV/0!</v>
      </c>
      <c r="Q254" s="321">
        <f>FŐLAP!$E$8</f>
        <v>0</v>
      </c>
      <c r="R254" s="320">
        <f>FŐLAP!$C$10</f>
        <v>0</v>
      </c>
      <c r="S254" s="322" t="s">
        <v>437</v>
      </c>
    </row>
    <row r="255" spans="1:19" ht="50.1" hidden="1" customHeight="1" x14ac:dyDescent="0.25">
      <c r="A255" s="101" t="s">
        <v>369</v>
      </c>
      <c r="B255" s="337"/>
      <c r="C255" s="418"/>
      <c r="D255" s="244"/>
      <c r="E255" s="244"/>
      <c r="F255" s="244"/>
      <c r="G255" s="244"/>
      <c r="H255" s="245"/>
      <c r="I255" s="245"/>
      <c r="J255" s="245"/>
      <c r="K255" s="337"/>
      <c r="L255" s="249"/>
      <c r="M255" s="256"/>
      <c r="N255" s="65">
        <v>0.39</v>
      </c>
      <c r="O255" s="231">
        <f t="shared" si="10"/>
        <v>0</v>
      </c>
      <c r="P255" s="98" t="e">
        <f t="shared" si="11"/>
        <v>#DIV/0!</v>
      </c>
      <c r="Q255" s="321">
        <f>FŐLAP!$E$8</f>
        <v>0</v>
      </c>
      <c r="R255" s="320">
        <f>FŐLAP!$C$10</f>
        <v>0</v>
      </c>
      <c r="S255" s="322" t="s">
        <v>437</v>
      </c>
    </row>
    <row r="256" spans="1:19" ht="50.1" hidden="1" customHeight="1" x14ac:dyDescent="0.25">
      <c r="A256" s="100" t="s">
        <v>370</v>
      </c>
      <c r="B256" s="337"/>
      <c r="C256" s="418"/>
      <c r="D256" s="244"/>
      <c r="E256" s="244"/>
      <c r="F256" s="244"/>
      <c r="G256" s="244"/>
      <c r="H256" s="245"/>
      <c r="I256" s="245"/>
      <c r="J256" s="245"/>
      <c r="K256" s="337"/>
      <c r="L256" s="249"/>
      <c r="M256" s="256"/>
      <c r="N256" s="65">
        <v>0.39</v>
      </c>
      <c r="O256" s="231">
        <f t="shared" si="10"/>
        <v>0</v>
      </c>
      <c r="P256" s="98" t="e">
        <f t="shared" si="11"/>
        <v>#DIV/0!</v>
      </c>
      <c r="Q256" s="321">
        <f>FŐLAP!$E$8</f>
        <v>0</v>
      </c>
      <c r="R256" s="320">
        <f>FŐLAP!$C$10</f>
        <v>0</v>
      </c>
      <c r="S256" s="322" t="s">
        <v>437</v>
      </c>
    </row>
    <row r="257" spans="1:19" ht="50.1" hidden="1" customHeight="1" x14ac:dyDescent="0.25">
      <c r="A257" s="100" t="s">
        <v>371</v>
      </c>
      <c r="B257" s="337"/>
      <c r="C257" s="418"/>
      <c r="D257" s="244"/>
      <c r="E257" s="244"/>
      <c r="F257" s="244"/>
      <c r="G257" s="244"/>
      <c r="H257" s="245"/>
      <c r="I257" s="245"/>
      <c r="J257" s="245"/>
      <c r="K257" s="337"/>
      <c r="L257" s="249"/>
      <c r="M257" s="256"/>
      <c r="N257" s="65">
        <v>0.39</v>
      </c>
      <c r="O257" s="231">
        <f t="shared" si="10"/>
        <v>0</v>
      </c>
      <c r="P257" s="98" t="e">
        <f t="shared" si="11"/>
        <v>#DIV/0!</v>
      </c>
      <c r="Q257" s="321">
        <f>FŐLAP!$E$8</f>
        <v>0</v>
      </c>
      <c r="R257" s="320">
        <f>FŐLAP!$C$10</f>
        <v>0</v>
      </c>
      <c r="S257" s="322" t="s">
        <v>437</v>
      </c>
    </row>
    <row r="258" spans="1:19" ht="50.1" hidden="1" customHeight="1" x14ac:dyDescent="0.25">
      <c r="A258" s="100" t="s">
        <v>372</v>
      </c>
      <c r="B258" s="337"/>
      <c r="C258" s="418"/>
      <c r="D258" s="244"/>
      <c r="E258" s="244"/>
      <c r="F258" s="244"/>
      <c r="G258" s="244"/>
      <c r="H258" s="245"/>
      <c r="I258" s="245"/>
      <c r="J258" s="245"/>
      <c r="K258" s="337"/>
      <c r="L258" s="249"/>
      <c r="M258" s="256"/>
      <c r="N258" s="65">
        <v>0.39</v>
      </c>
      <c r="O258" s="231">
        <f t="shared" si="10"/>
        <v>0</v>
      </c>
      <c r="P258" s="98" t="e">
        <f t="shared" si="11"/>
        <v>#DIV/0!</v>
      </c>
      <c r="Q258" s="321">
        <f>FŐLAP!$E$8</f>
        <v>0</v>
      </c>
      <c r="R258" s="320">
        <f>FŐLAP!$C$10</f>
        <v>0</v>
      </c>
      <c r="S258" s="322" t="s">
        <v>437</v>
      </c>
    </row>
    <row r="259" spans="1:19" ht="50.1" hidden="1" customHeight="1" x14ac:dyDescent="0.25">
      <c r="A259" s="101" t="s">
        <v>373</v>
      </c>
      <c r="B259" s="337"/>
      <c r="C259" s="418"/>
      <c r="D259" s="244"/>
      <c r="E259" s="244"/>
      <c r="F259" s="244"/>
      <c r="G259" s="244"/>
      <c r="H259" s="245"/>
      <c r="I259" s="245"/>
      <c r="J259" s="245"/>
      <c r="K259" s="337"/>
      <c r="L259" s="249"/>
      <c r="M259" s="256"/>
      <c r="N259" s="65">
        <v>0.39</v>
      </c>
      <c r="O259" s="231">
        <f t="shared" si="10"/>
        <v>0</v>
      </c>
      <c r="P259" s="98" t="e">
        <f t="shared" si="11"/>
        <v>#DIV/0!</v>
      </c>
      <c r="Q259" s="321">
        <f>FŐLAP!$E$8</f>
        <v>0</v>
      </c>
      <c r="R259" s="320">
        <f>FŐLAP!$C$10</f>
        <v>0</v>
      </c>
      <c r="S259" s="322" t="s">
        <v>437</v>
      </c>
    </row>
    <row r="260" spans="1:19" ht="50.1" hidden="1" customHeight="1" x14ac:dyDescent="0.25">
      <c r="A260" s="100" t="s">
        <v>374</v>
      </c>
      <c r="B260" s="337"/>
      <c r="C260" s="418"/>
      <c r="D260" s="244"/>
      <c r="E260" s="244"/>
      <c r="F260" s="244"/>
      <c r="G260" s="244"/>
      <c r="H260" s="245"/>
      <c r="I260" s="245"/>
      <c r="J260" s="245"/>
      <c r="K260" s="337"/>
      <c r="L260" s="249"/>
      <c r="M260" s="256"/>
      <c r="N260" s="65">
        <v>0.39</v>
      </c>
      <c r="O260" s="231">
        <f t="shared" si="10"/>
        <v>0</v>
      </c>
      <c r="P260" s="98" t="e">
        <f t="shared" si="11"/>
        <v>#DIV/0!</v>
      </c>
      <c r="Q260" s="321">
        <f>FŐLAP!$E$8</f>
        <v>0</v>
      </c>
      <c r="R260" s="320">
        <f>FŐLAP!$C$10</f>
        <v>0</v>
      </c>
      <c r="S260" s="322" t="s">
        <v>437</v>
      </c>
    </row>
    <row r="261" spans="1:19" ht="50.1" hidden="1" customHeight="1" x14ac:dyDescent="0.25">
      <c r="A261" s="100" t="s">
        <v>375</v>
      </c>
      <c r="B261" s="337"/>
      <c r="C261" s="418"/>
      <c r="D261" s="244"/>
      <c r="E261" s="244"/>
      <c r="F261" s="244"/>
      <c r="G261" s="244"/>
      <c r="H261" s="245"/>
      <c r="I261" s="245"/>
      <c r="J261" s="245"/>
      <c r="K261" s="337"/>
      <c r="L261" s="249"/>
      <c r="M261" s="256"/>
      <c r="N261" s="65">
        <v>0.39</v>
      </c>
      <c r="O261" s="231">
        <f t="shared" si="10"/>
        <v>0</v>
      </c>
      <c r="P261" s="98" t="e">
        <f t="shared" si="11"/>
        <v>#DIV/0!</v>
      </c>
      <c r="Q261" s="321">
        <f>FŐLAP!$E$8</f>
        <v>0</v>
      </c>
      <c r="R261" s="320">
        <f>FŐLAP!$C$10</f>
        <v>0</v>
      </c>
      <c r="S261" s="322" t="s">
        <v>437</v>
      </c>
    </row>
    <row r="262" spans="1:19" ht="50.1" hidden="1" customHeight="1" x14ac:dyDescent="0.25">
      <c r="A262" s="100" t="s">
        <v>376</v>
      </c>
      <c r="B262" s="337"/>
      <c r="C262" s="418"/>
      <c r="D262" s="244"/>
      <c r="E262" s="257"/>
      <c r="F262" s="244"/>
      <c r="G262" s="244"/>
      <c r="H262" s="245"/>
      <c r="I262" s="245"/>
      <c r="J262" s="245"/>
      <c r="K262" s="337"/>
      <c r="L262" s="249"/>
      <c r="M262" s="256"/>
      <c r="N262" s="65">
        <v>0.39</v>
      </c>
      <c r="O262" s="231">
        <f t="shared" si="10"/>
        <v>0</v>
      </c>
      <c r="P262" s="98" t="e">
        <f t="shared" si="11"/>
        <v>#DIV/0!</v>
      </c>
      <c r="Q262" s="321">
        <f>FŐLAP!$E$8</f>
        <v>0</v>
      </c>
      <c r="R262" s="320">
        <f>FŐLAP!$C$10</f>
        <v>0</v>
      </c>
      <c r="S262" s="322" t="s">
        <v>437</v>
      </c>
    </row>
    <row r="263" spans="1:19" ht="49.5" hidden="1" customHeight="1" x14ac:dyDescent="0.25">
      <c r="A263" s="101" t="s">
        <v>377</v>
      </c>
      <c r="B263" s="337"/>
      <c r="C263" s="418"/>
      <c r="D263" s="244"/>
      <c r="E263" s="257"/>
      <c r="F263" s="244"/>
      <c r="G263" s="244"/>
      <c r="H263" s="245"/>
      <c r="I263" s="245"/>
      <c r="J263" s="245"/>
      <c r="K263" s="337"/>
      <c r="L263" s="249"/>
      <c r="M263" s="256"/>
      <c r="N263" s="65">
        <v>0.39</v>
      </c>
      <c r="O263" s="231">
        <f t="shared" si="10"/>
        <v>0</v>
      </c>
      <c r="P263" s="98" t="e">
        <f t="shared" si="11"/>
        <v>#DIV/0!</v>
      </c>
      <c r="Q263" s="321">
        <f>FŐLAP!$E$8</f>
        <v>0</v>
      </c>
      <c r="R263" s="320">
        <f>FŐLAP!$C$10</f>
        <v>0</v>
      </c>
      <c r="S263" s="322" t="s">
        <v>437</v>
      </c>
    </row>
    <row r="264" spans="1:19" ht="50.1" hidden="1" customHeight="1" x14ac:dyDescent="0.25">
      <c r="A264" s="100" t="s">
        <v>378</v>
      </c>
      <c r="B264" s="337"/>
      <c r="C264" s="418"/>
      <c r="D264" s="244"/>
      <c r="E264" s="244"/>
      <c r="F264" s="244"/>
      <c r="G264" s="244"/>
      <c r="H264" s="245"/>
      <c r="I264" s="245"/>
      <c r="J264" s="245"/>
      <c r="K264" s="337"/>
      <c r="L264" s="249"/>
      <c r="M264" s="256"/>
      <c r="N264" s="65">
        <v>0.39</v>
      </c>
      <c r="O264" s="231">
        <f t="shared" si="10"/>
        <v>0</v>
      </c>
      <c r="P264" s="98" t="e">
        <f t="shared" si="11"/>
        <v>#DIV/0!</v>
      </c>
      <c r="Q264" s="321">
        <f>FŐLAP!$E$8</f>
        <v>0</v>
      </c>
      <c r="R264" s="320">
        <f>FŐLAP!$C$10</f>
        <v>0</v>
      </c>
      <c r="S264" s="322" t="s">
        <v>437</v>
      </c>
    </row>
    <row r="265" spans="1:19" ht="50.1" hidden="1" customHeight="1" x14ac:dyDescent="0.25">
      <c r="A265" s="100" t="s">
        <v>379</v>
      </c>
      <c r="B265" s="337"/>
      <c r="C265" s="418"/>
      <c r="D265" s="244"/>
      <c r="E265" s="244"/>
      <c r="F265" s="244"/>
      <c r="G265" s="244"/>
      <c r="H265" s="245"/>
      <c r="I265" s="245"/>
      <c r="J265" s="245"/>
      <c r="K265" s="337"/>
      <c r="L265" s="249"/>
      <c r="M265" s="256"/>
      <c r="N265" s="65">
        <v>0.39</v>
      </c>
      <c r="O265" s="231">
        <f t="shared" si="10"/>
        <v>0</v>
      </c>
      <c r="P265" s="98" t="e">
        <f t="shared" si="11"/>
        <v>#DIV/0!</v>
      </c>
      <c r="Q265" s="321">
        <f>FŐLAP!$E$8</f>
        <v>0</v>
      </c>
      <c r="R265" s="320">
        <f>FŐLAP!$C$10</f>
        <v>0</v>
      </c>
      <c r="S265" s="322" t="s">
        <v>437</v>
      </c>
    </row>
    <row r="266" spans="1:19" ht="50.1" hidden="1" customHeight="1" x14ac:dyDescent="0.25">
      <c r="A266" s="100" t="s">
        <v>380</v>
      </c>
      <c r="B266" s="337"/>
      <c r="C266" s="418"/>
      <c r="D266" s="244"/>
      <c r="E266" s="244"/>
      <c r="F266" s="244"/>
      <c r="G266" s="244"/>
      <c r="H266" s="245"/>
      <c r="I266" s="245"/>
      <c r="J266" s="245"/>
      <c r="K266" s="337"/>
      <c r="L266" s="249"/>
      <c r="M266" s="256"/>
      <c r="N266" s="65">
        <v>0.39</v>
      </c>
      <c r="O266" s="231">
        <f t="shared" si="10"/>
        <v>0</v>
      </c>
      <c r="P266" s="98" t="e">
        <f t="shared" si="11"/>
        <v>#DIV/0!</v>
      </c>
      <c r="Q266" s="321">
        <f>FŐLAP!$E$8</f>
        <v>0</v>
      </c>
      <c r="R266" s="320">
        <f>FŐLAP!$C$10</f>
        <v>0</v>
      </c>
      <c r="S266" s="322" t="s">
        <v>437</v>
      </c>
    </row>
    <row r="267" spans="1:19" ht="50.1" hidden="1" customHeight="1" x14ac:dyDescent="0.25">
      <c r="A267" s="101" t="s">
        <v>381</v>
      </c>
      <c r="B267" s="337"/>
      <c r="C267" s="418"/>
      <c r="D267" s="244"/>
      <c r="E267" s="244"/>
      <c r="F267" s="244"/>
      <c r="G267" s="244"/>
      <c r="H267" s="245"/>
      <c r="I267" s="245"/>
      <c r="J267" s="245"/>
      <c r="K267" s="337"/>
      <c r="L267" s="249"/>
      <c r="M267" s="256"/>
      <c r="N267" s="65">
        <v>0.39</v>
      </c>
      <c r="O267" s="231">
        <f t="shared" si="10"/>
        <v>0</v>
      </c>
      <c r="P267" s="98" t="e">
        <f t="shared" si="11"/>
        <v>#DIV/0!</v>
      </c>
      <c r="Q267" s="321">
        <f>FŐLAP!$E$8</f>
        <v>0</v>
      </c>
      <c r="R267" s="320">
        <f>FŐLAP!$C$10</f>
        <v>0</v>
      </c>
      <c r="S267" s="322" t="s">
        <v>437</v>
      </c>
    </row>
    <row r="268" spans="1:19" ht="50.1" hidden="1" customHeight="1" x14ac:dyDescent="0.25">
      <c r="A268" s="100" t="s">
        <v>382</v>
      </c>
      <c r="B268" s="337"/>
      <c r="C268" s="418"/>
      <c r="D268" s="244"/>
      <c r="E268" s="244"/>
      <c r="F268" s="244"/>
      <c r="G268" s="244"/>
      <c r="H268" s="245"/>
      <c r="I268" s="245"/>
      <c r="J268" s="245"/>
      <c r="K268" s="337"/>
      <c r="L268" s="249"/>
      <c r="M268" s="256"/>
      <c r="N268" s="65">
        <v>0.39</v>
      </c>
      <c r="O268" s="231">
        <f t="shared" si="10"/>
        <v>0</v>
      </c>
      <c r="P268" s="98" t="e">
        <f t="shared" si="11"/>
        <v>#DIV/0!</v>
      </c>
      <c r="Q268" s="321">
        <f>FŐLAP!$E$8</f>
        <v>0</v>
      </c>
      <c r="R268" s="320">
        <f>FŐLAP!$C$10</f>
        <v>0</v>
      </c>
      <c r="S268" s="322" t="s">
        <v>437</v>
      </c>
    </row>
    <row r="269" spans="1:19" ht="50.1" hidden="1" customHeight="1" x14ac:dyDescent="0.25">
      <c r="A269" s="100" t="s">
        <v>383</v>
      </c>
      <c r="B269" s="337"/>
      <c r="C269" s="418"/>
      <c r="D269" s="244"/>
      <c r="E269" s="244"/>
      <c r="F269" s="244"/>
      <c r="G269" s="244"/>
      <c r="H269" s="245"/>
      <c r="I269" s="245"/>
      <c r="J269" s="245"/>
      <c r="K269" s="337"/>
      <c r="L269" s="249"/>
      <c r="M269" s="256"/>
      <c r="N269" s="65">
        <v>0.39</v>
      </c>
      <c r="O269" s="231">
        <f t="shared" si="10"/>
        <v>0</v>
      </c>
      <c r="P269" s="98" t="e">
        <f t="shared" si="11"/>
        <v>#DIV/0!</v>
      </c>
      <c r="Q269" s="321">
        <f>FŐLAP!$E$8</f>
        <v>0</v>
      </c>
      <c r="R269" s="320">
        <f>FŐLAP!$C$10</f>
        <v>0</v>
      </c>
      <c r="S269" s="322" t="s">
        <v>437</v>
      </c>
    </row>
    <row r="270" spans="1:19" ht="50.1" hidden="1" customHeight="1" x14ac:dyDescent="0.25">
      <c r="A270" s="100" t="s">
        <v>384</v>
      </c>
      <c r="B270" s="337"/>
      <c r="C270" s="418"/>
      <c r="D270" s="244"/>
      <c r="E270" s="244"/>
      <c r="F270" s="244"/>
      <c r="G270" s="244"/>
      <c r="H270" s="245"/>
      <c r="I270" s="245"/>
      <c r="J270" s="245"/>
      <c r="K270" s="337"/>
      <c r="L270" s="249"/>
      <c r="M270" s="256"/>
      <c r="N270" s="65">
        <v>0.39</v>
      </c>
      <c r="O270" s="231">
        <f t="shared" si="10"/>
        <v>0</v>
      </c>
      <c r="P270" s="98" t="e">
        <f t="shared" si="11"/>
        <v>#DIV/0!</v>
      </c>
      <c r="Q270" s="321">
        <f>FŐLAP!$E$8</f>
        <v>0</v>
      </c>
      <c r="R270" s="320">
        <f>FŐLAP!$C$10</f>
        <v>0</v>
      </c>
      <c r="S270" s="322" t="s">
        <v>437</v>
      </c>
    </row>
    <row r="271" spans="1:19" ht="50.1" hidden="1" customHeight="1" x14ac:dyDescent="0.25">
      <c r="A271" s="101" t="s">
        <v>385</v>
      </c>
      <c r="B271" s="337"/>
      <c r="C271" s="418"/>
      <c r="D271" s="244"/>
      <c r="E271" s="244"/>
      <c r="F271" s="244"/>
      <c r="G271" s="244"/>
      <c r="H271" s="245"/>
      <c r="I271" s="245"/>
      <c r="J271" s="245"/>
      <c r="K271" s="337"/>
      <c r="L271" s="249"/>
      <c r="M271" s="256"/>
      <c r="N271" s="65">
        <v>0.39</v>
      </c>
      <c r="O271" s="231">
        <f t="shared" si="10"/>
        <v>0</v>
      </c>
      <c r="P271" s="98" t="e">
        <f t="shared" si="11"/>
        <v>#DIV/0!</v>
      </c>
      <c r="Q271" s="321">
        <f>FŐLAP!$E$8</f>
        <v>0</v>
      </c>
      <c r="R271" s="320">
        <f>FŐLAP!$C$10</f>
        <v>0</v>
      </c>
      <c r="S271" s="322" t="s">
        <v>437</v>
      </c>
    </row>
    <row r="272" spans="1:19" ht="50.1" hidden="1" customHeight="1" x14ac:dyDescent="0.25">
      <c r="A272" s="100" t="s">
        <v>386</v>
      </c>
      <c r="B272" s="337"/>
      <c r="C272" s="418"/>
      <c r="D272" s="244"/>
      <c r="E272" s="244"/>
      <c r="F272" s="244"/>
      <c r="G272" s="244"/>
      <c r="H272" s="245"/>
      <c r="I272" s="245"/>
      <c r="J272" s="245"/>
      <c r="K272" s="337"/>
      <c r="L272" s="249"/>
      <c r="M272" s="256"/>
      <c r="N272" s="65">
        <v>0.39</v>
      </c>
      <c r="O272" s="231">
        <f t="shared" si="10"/>
        <v>0</v>
      </c>
      <c r="P272" s="98" t="e">
        <f t="shared" si="11"/>
        <v>#DIV/0!</v>
      </c>
      <c r="Q272" s="321">
        <f>FŐLAP!$E$8</f>
        <v>0</v>
      </c>
      <c r="R272" s="320">
        <f>FŐLAP!$C$10</f>
        <v>0</v>
      </c>
      <c r="S272" s="322" t="s">
        <v>437</v>
      </c>
    </row>
    <row r="273" spans="1:19" ht="50.1" hidden="1" customHeight="1" x14ac:dyDescent="0.25">
      <c r="A273" s="100" t="s">
        <v>387</v>
      </c>
      <c r="B273" s="337"/>
      <c r="C273" s="418"/>
      <c r="D273" s="244"/>
      <c r="E273" s="244"/>
      <c r="F273" s="244"/>
      <c r="G273" s="244"/>
      <c r="H273" s="245"/>
      <c r="I273" s="245"/>
      <c r="J273" s="245"/>
      <c r="K273" s="337"/>
      <c r="L273" s="249"/>
      <c r="M273" s="256"/>
      <c r="N273" s="65">
        <v>0.39</v>
      </c>
      <c r="O273" s="231">
        <f t="shared" si="10"/>
        <v>0</v>
      </c>
      <c r="P273" s="98" t="e">
        <f t="shared" si="11"/>
        <v>#DIV/0!</v>
      </c>
      <c r="Q273" s="321">
        <f>FŐLAP!$E$8</f>
        <v>0</v>
      </c>
      <c r="R273" s="320">
        <f>FŐLAP!$C$10</f>
        <v>0</v>
      </c>
      <c r="S273" s="322" t="s">
        <v>437</v>
      </c>
    </row>
    <row r="274" spans="1:19" ht="50.1" hidden="1" customHeight="1" x14ac:dyDescent="0.25">
      <c r="A274" s="100" t="s">
        <v>388</v>
      </c>
      <c r="B274" s="337"/>
      <c r="C274" s="418"/>
      <c r="D274" s="244"/>
      <c r="E274" s="257"/>
      <c r="F274" s="244"/>
      <c r="G274" s="244"/>
      <c r="H274" s="245"/>
      <c r="I274" s="245"/>
      <c r="J274" s="245"/>
      <c r="K274" s="337"/>
      <c r="L274" s="249"/>
      <c r="M274" s="256"/>
      <c r="N274" s="65">
        <v>0.39</v>
      </c>
      <c r="O274" s="231">
        <f t="shared" si="10"/>
        <v>0</v>
      </c>
      <c r="P274" s="98" t="e">
        <f t="shared" si="11"/>
        <v>#DIV/0!</v>
      </c>
      <c r="Q274" s="321">
        <f>FŐLAP!$E$8</f>
        <v>0</v>
      </c>
      <c r="R274" s="320">
        <f>FŐLAP!$C$10</f>
        <v>0</v>
      </c>
      <c r="S274" s="322" t="s">
        <v>437</v>
      </c>
    </row>
    <row r="275" spans="1:19" ht="49.5" hidden="1" customHeight="1" x14ac:dyDescent="0.25">
      <c r="A275" s="101" t="s">
        <v>389</v>
      </c>
      <c r="B275" s="337"/>
      <c r="C275" s="418"/>
      <c r="D275" s="244"/>
      <c r="E275" s="257"/>
      <c r="F275" s="244"/>
      <c r="G275" s="244"/>
      <c r="H275" s="245"/>
      <c r="I275" s="245"/>
      <c r="J275" s="245"/>
      <c r="K275" s="337"/>
      <c r="L275" s="249"/>
      <c r="M275" s="256"/>
      <c r="N275" s="65">
        <v>0.39</v>
      </c>
      <c r="O275" s="231">
        <f t="shared" si="10"/>
        <v>0</v>
      </c>
      <c r="P275" s="98" t="e">
        <f t="shared" si="11"/>
        <v>#DIV/0!</v>
      </c>
      <c r="Q275" s="321">
        <f>FŐLAP!$E$8</f>
        <v>0</v>
      </c>
      <c r="R275" s="320">
        <f>FŐLAP!$C$10</f>
        <v>0</v>
      </c>
      <c r="S275" s="322" t="s">
        <v>437</v>
      </c>
    </row>
    <row r="276" spans="1:19" ht="50.1" hidden="1" customHeight="1" x14ac:dyDescent="0.25">
      <c r="A276" s="100" t="s">
        <v>390</v>
      </c>
      <c r="B276" s="337"/>
      <c r="C276" s="418"/>
      <c r="D276" s="244"/>
      <c r="E276" s="244"/>
      <c r="F276" s="244"/>
      <c r="G276" s="244"/>
      <c r="H276" s="245"/>
      <c r="I276" s="245"/>
      <c r="J276" s="245"/>
      <c r="K276" s="337"/>
      <c r="L276" s="249"/>
      <c r="M276" s="256"/>
      <c r="N276" s="65">
        <v>0.39</v>
      </c>
      <c r="O276" s="231">
        <f t="shared" si="10"/>
        <v>0</v>
      </c>
      <c r="P276" s="98" t="e">
        <f t="shared" si="11"/>
        <v>#DIV/0!</v>
      </c>
      <c r="Q276" s="321">
        <f>FŐLAP!$E$8</f>
        <v>0</v>
      </c>
      <c r="R276" s="320">
        <f>FŐLAP!$C$10</f>
        <v>0</v>
      </c>
      <c r="S276" s="322" t="s">
        <v>437</v>
      </c>
    </row>
    <row r="277" spans="1:19" ht="50.1" hidden="1" customHeight="1" x14ac:dyDescent="0.25">
      <c r="A277" s="100" t="s">
        <v>391</v>
      </c>
      <c r="B277" s="337"/>
      <c r="C277" s="418"/>
      <c r="D277" s="244"/>
      <c r="E277" s="244"/>
      <c r="F277" s="244"/>
      <c r="G277" s="244"/>
      <c r="H277" s="245"/>
      <c r="I277" s="245"/>
      <c r="J277" s="245"/>
      <c r="K277" s="337"/>
      <c r="L277" s="249"/>
      <c r="M277" s="256"/>
      <c r="N277" s="65">
        <v>0.39</v>
      </c>
      <c r="O277" s="231">
        <f t="shared" si="10"/>
        <v>0</v>
      </c>
      <c r="P277" s="98" t="e">
        <f t="shared" si="11"/>
        <v>#DIV/0!</v>
      </c>
      <c r="Q277" s="321">
        <f>FŐLAP!$E$8</f>
        <v>0</v>
      </c>
      <c r="R277" s="320">
        <f>FŐLAP!$C$10</f>
        <v>0</v>
      </c>
      <c r="S277" s="322" t="s">
        <v>437</v>
      </c>
    </row>
    <row r="278" spans="1:19" ht="50.1" hidden="1" customHeight="1" x14ac:dyDescent="0.25">
      <c r="A278" s="100" t="s">
        <v>392</v>
      </c>
      <c r="B278" s="337"/>
      <c r="C278" s="418"/>
      <c r="D278" s="244"/>
      <c r="E278" s="244"/>
      <c r="F278" s="244"/>
      <c r="G278" s="244"/>
      <c r="H278" s="245"/>
      <c r="I278" s="245"/>
      <c r="J278" s="245"/>
      <c r="K278" s="337"/>
      <c r="L278" s="249"/>
      <c r="M278" s="256"/>
      <c r="N278" s="65">
        <v>0.39</v>
      </c>
      <c r="O278" s="231">
        <f t="shared" si="10"/>
        <v>0</v>
      </c>
      <c r="P278" s="98" t="e">
        <f t="shared" si="11"/>
        <v>#DIV/0!</v>
      </c>
      <c r="Q278" s="321">
        <f>FŐLAP!$E$8</f>
        <v>0</v>
      </c>
      <c r="R278" s="320">
        <f>FŐLAP!$C$10</f>
        <v>0</v>
      </c>
      <c r="S278" s="322" t="s">
        <v>437</v>
      </c>
    </row>
    <row r="279" spans="1:19" ht="50.1" hidden="1" customHeight="1" x14ac:dyDescent="0.25">
      <c r="A279" s="101" t="s">
        <v>393</v>
      </c>
      <c r="B279" s="337"/>
      <c r="C279" s="418"/>
      <c r="D279" s="244"/>
      <c r="E279" s="244"/>
      <c r="F279" s="244"/>
      <c r="G279" s="244"/>
      <c r="H279" s="245"/>
      <c r="I279" s="245"/>
      <c r="J279" s="245"/>
      <c r="K279" s="337"/>
      <c r="L279" s="249"/>
      <c r="M279" s="256"/>
      <c r="N279" s="65">
        <v>0.39</v>
      </c>
      <c r="O279" s="231">
        <f t="shared" si="10"/>
        <v>0</v>
      </c>
      <c r="P279" s="98" t="e">
        <f t="shared" si="11"/>
        <v>#DIV/0!</v>
      </c>
      <c r="Q279" s="321">
        <f>FŐLAP!$E$8</f>
        <v>0</v>
      </c>
      <c r="R279" s="320">
        <f>FŐLAP!$C$10</f>
        <v>0</v>
      </c>
      <c r="S279" s="322" t="s">
        <v>437</v>
      </c>
    </row>
    <row r="280" spans="1:19" ht="50.1" hidden="1" customHeight="1" x14ac:dyDescent="0.25">
      <c r="A280" s="100" t="s">
        <v>394</v>
      </c>
      <c r="B280" s="337"/>
      <c r="C280" s="418"/>
      <c r="D280" s="244"/>
      <c r="E280" s="244"/>
      <c r="F280" s="244"/>
      <c r="G280" s="244"/>
      <c r="H280" s="245"/>
      <c r="I280" s="245"/>
      <c r="J280" s="245"/>
      <c r="K280" s="337"/>
      <c r="L280" s="249"/>
      <c r="M280" s="256"/>
      <c r="N280" s="65">
        <v>0.39</v>
      </c>
      <c r="O280" s="231">
        <f t="shared" si="10"/>
        <v>0</v>
      </c>
      <c r="P280" s="98" t="e">
        <f t="shared" si="11"/>
        <v>#DIV/0!</v>
      </c>
      <c r="Q280" s="321">
        <f>FŐLAP!$E$8</f>
        <v>0</v>
      </c>
      <c r="R280" s="320">
        <f>FŐLAP!$C$10</f>
        <v>0</v>
      </c>
      <c r="S280" s="322" t="s">
        <v>437</v>
      </c>
    </row>
    <row r="281" spans="1:19" ht="50.1" hidden="1" customHeight="1" x14ac:dyDescent="0.25">
      <c r="A281" s="100" t="s">
        <v>395</v>
      </c>
      <c r="B281" s="337"/>
      <c r="C281" s="418"/>
      <c r="D281" s="244"/>
      <c r="E281" s="244"/>
      <c r="F281" s="244"/>
      <c r="G281" s="244"/>
      <c r="H281" s="245"/>
      <c r="I281" s="245"/>
      <c r="J281" s="245"/>
      <c r="K281" s="337"/>
      <c r="L281" s="249"/>
      <c r="M281" s="256"/>
      <c r="N281" s="65">
        <v>0.39</v>
      </c>
      <c r="O281" s="231">
        <f t="shared" si="10"/>
        <v>0</v>
      </c>
      <c r="P281" s="98" t="e">
        <f t="shared" si="11"/>
        <v>#DIV/0!</v>
      </c>
      <c r="Q281" s="321">
        <f>FŐLAP!$E$8</f>
        <v>0</v>
      </c>
      <c r="R281" s="320">
        <f>FŐLAP!$C$10</f>
        <v>0</v>
      </c>
      <c r="S281" s="322" t="s">
        <v>437</v>
      </c>
    </row>
    <row r="282" spans="1:19" ht="50.1" hidden="1" customHeight="1" x14ac:dyDescent="0.25">
      <c r="A282" s="100" t="s">
        <v>396</v>
      </c>
      <c r="B282" s="337"/>
      <c r="C282" s="418"/>
      <c r="D282" s="244"/>
      <c r="E282" s="244"/>
      <c r="F282" s="244"/>
      <c r="G282" s="244"/>
      <c r="H282" s="245"/>
      <c r="I282" s="245"/>
      <c r="J282" s="245"/>
      <c r="K282" s="337"/>
      <c r="L282" s="249"/>
      <c r="M282" s="256"/>
      <c r="N282" s="65">
        <v>0.39</v>
      </c>
      <c r="O282" s="231">
        <f t="shared" si="10"/>
        <v>0</v>
      </c>
      <c r="P282" s="98" t="e">
        <f t="shared" si="11"/>
        <v>#DIV/0!</v>
      </c>
      <c r="Q282" s="321">
        <f>FŐLAP!$E$8</f>
        <v>0</v>
      </c>
      <c r="R282" s="320">
        <f>FŐLAP!$C$10</f>
        <v>0</v>
      </c>
      <c r="S282" s="322" t="s">
        <v>437</v>
      </c>
    </row>
    <row r="283" spans="1:19" ht="50.1" hidden="1" customHeight="1" x14ac:dyDescent="0.25">
      <c r="A283" s="101" t="s">
        <v>397</v>
      </c>
      <c r="B283" s="337"/>
      <c r="C283" s="418"/>
      <c r="D283" s="244"/>
      <c r="E283" s="244"/>
      <c r="F283" s="244"/>
      <c r="G283" s="244"/>
      <c r="H283" s="245"/>
      <c r="I283" s="245"/>
      <c r="J283" s="245"/>
      <c r="K283" s="337"/>
      <c r="L283" s="249"/>
      <c r="M283" s="256"/>
      <c r="N283" s="65">
        <v>0.39</v>
      </c>
      <c r="O283" s="231">
        <f t="shared" si="10"/>
        <v>0</v>
      </c>
      <c r="P283" s="98" t="e">
        <f t="shared" si="11"/>
        <v>#DIV/0!</v>
      </c>
      <c r="Q283" s="321">
        <f>FŐLAP!$E$8</f>
        <v>0</v>
      </c>
      <c r="R283" s="320">
        <f>FŐLAP!$C$10</f>
        <v>0</v>
      </c>
      <c r="S283" s="322" t="s">
        <v>437</v>
      </c>
    </row>
    <row r="284" spans="1:19" ht="50.1" hidden="1" customHeight="1" x14ac:dyDescent="0.25">
      <c r="A284" s="100" t="s">
        <v>398</v>
      </c>
      <c r="B284" s="337"/>
      <c r="C284" s="418"/>
      <c r="D284" s="244"/>
      <c r="E284" s="244"/>
      <c r="F284" s="244"/>
      <c r="G284" s="244"/>
      <c r="H284" s="245"/>
      <c r="I284" s="245"/>
      <c r="J284" s="245"/>
      <c r="K284" s="337"/>
      <c r="L284" s="249"/>
      <c r="M284" s="256"/>
      <c r="N284" s="65">
        <v>0.39</v>
      </c>
      <c r="O284" s="231">
        <f t="shared" si="10"/>
        <v>0</v>
      </c>
      <c r="P284" s="98" t="e">
        <f t="shared" si="11"/>
        <v>#DIV/0!</v>
      </c>
      <c r="Q284" s="321">
        <f>FŐLAP!$E$8</f>
        <v>0</v>
      </c>
      <c r="R284" s="320">
        <f>FŐLAP!$C$10</f>
        <v>0</v>
      </c>
      <c r="S284" s="322" t="s">
        <v>437</v>
      </c>
    </row>
    <row r="285" spans="1:19" ht="50.1" hidden="1" customHeight="1" x14ac:dyDescent="0.25">
      <c r="A285" s="100" t="s">
        <v>399</v>
      </c>
      <c r="B285" s="337"/>
      <c r="C285" s="418"/>
      <c r="D285" s="244"/>
      <c r="E285" s="244"/>
      <c r="F285" s="244"/>
      <c r="G285" s="244"/>
      <c r="H285" s="245"/>
      <c r="I285" s="245"/>
      <c r="J285" s="245"/>
      <c r="K285" s="337"/>
      <c r="L285" s="249"/>
      <c r="M285" s="256"/>
      <c r="N285" s="65">
        <v>0.39</v>
      </c>
      <c r="O285" s="231">
        <f t="shared" si="10"/>
        <v>0</v>
      </c>
      <c r="P285" s="98" t="e">
        <f t="shared" si="11"/>
        <v>#DIV/0!</v>
      </c>
      <c r="Q285" s="321">
        <f>FŐLAP!$E$8</f>
        <v>0</v>
      </c>
      <c r="R285" s="320">
        <f>FŐLAP!$C$10</f>
        <v>0</v>
      </c>
      <c r="S285" s="322" t="s">
        <v>437</v>
      </c>
    </row>
    <row r="286" spans="1:19" ht="50.1" hidden="1" customHeight="1" x14ac:dyDescent="0.25">
      <c r="A286" s="100" t="s">
        <v>400</v>
      </c>
      <c r="B286" s="337"/>
      <c r="C286" s="418"/>
      <c r="D286" s="244"/>
      <c r="E286" s="257"/>
      <c r="F286" s="244"/>
      <c r="G286" s="244"/>
      <c r="H286" s="245"/>
      <c r="I286" s="245"/>
      <c r="J286" s="245"/>
      <c r="K286" s="337"/>
      <c r="L286" s="249"/>
      <c r="M286" s="256"/>
      <c r="N286" s="65">
        <v>0.39</v>
      </c>
      <c r="O286" s="231">
        <f t="shared" si="10"/>
        <v>0</v>
      </c>
      <c r="P286" s="98" t="e">
        <f t="shared" si="11"/>
        <v>#DIV/0!</v>
      </c>
      <c r="Q286" s="321">
        <f>FŐLAP!$E$8</f>
        <v>0</v>
      </c>
      <c r="R286" s="320">
        <f>FŐLAP!$C$10</f>
        <v>0</v>
      </c>
      <c r="S286" s="322" t="s">
        <v>437</v>
      </c>
    </row>
    <row r="287" spans="1:19" ht="49.5" hidden="1" customHeight="1" x14ac:dyDescent="0.25">
      <c r="A287" s="101" t="s">
        <v>401</v>
      </c>
      <c r="B287" s="337"/>
      <c r="C287" s="418"/>
      <c r="D287" s="244"/>
      <c r="E287" s="257"/>
      <c r="F287" s="244"/>
      <c r="G287" s="244"/>
      <c r="H287" s="245"/>
      <c r="I287" s="245"/>
      <c r="J287" s="245"/>
      <c r="K287" s="337"/>
      <c r="L287" s="249"/>
      <c r="M287" s="256"/>
      <c r="N287" s="65">
        <v>0.39</v>
      </c>
      <c r="O287" s="231">
        <f t="shared" si="10"/>
        <v>0</v>
      </c>
      <c r="P287" s="98" t="e">
        <f t="shared" si="11"/>
        <v>#DIV/0!</v>
      </c>
      <c r="Q287" s="321">
        <f>FŐLAP!$E$8</f>
        <v>0</v>
      </c>
      <c r="R287" s="320">
        <f>FŐLAP!$C$10</f>
        <v>0</v>
      </c>
      <c r="S287" s="322" t="s">
        <v>437</v>
      </c>
    </row>
    <row r="288" spans="1:19" ht="50.1" hidden="1" customHeight="1" x14ac:dyDescent="0.25">
      <c r="A288" s="100" t="s">
        <v>402</v>
      </c>
      <c r="B288" s="337"/>
      <c r="C288" s="418"/>
      <c r="D288" s="244"/>
      <c r="E288" s="244"/>
      <c r="F288" s="244"/>
      <c r="G288" s="244"/>
      <c r="H288" s="245"/>
      <c r="I288" s="245"/>
      <c r="J288" s="245"/>
      <c r="K288" s="337"/>
      <c r="L288" s="249"/>
      <c r="M288" s="256"/>
      <c r="N288" s="65">
        <v>0.39</v>
      </c>
      <c r="O288" s="231">
        <f t="shared" si="10"/>
        <v>0</v>
      </c>
      <c r="P288" s="98" t="e">
        <f t="shared" si="11"/>
        <v>#DIV/0!</v>
      </c>
      <c r="Q288" s="321">
        <f>FŐLAP!$E$8</f>
        <v>0</v>
      </c>
      <c r="R288" s="320">
        <f>FŐLAP!$C$10</f>
        <v>0</v>
      </c>
      <c r="S288" s="322" t="s">
        <v>437</v>
      </c>
    </row>
    <row r="289" spans="1:19" ht="50.1" hidden="1" customHeight="1" x14ac:dyDescent="0.25">
      <c r="A289" s="100" t="s">
        <v>403</v>
      </c>
      <c r="B289" s="337"/>
      <c r="C289" s="418"/>
      <c r="D289" s="244"/>
      <c r="E289" s="244"/>
      <c r="F289" s="244"/>
      <c r="G289" s="244"/>
      <c r="H289" s="245"/>
      <c r="I289" s="245"/>
      <c r="J289" s="245"/>
      <c r="K289" s="337"/>
      <c r="L289" s="249"/>
      <c r="M289" s="256"/>
      <c r="N289" s="65">
        <v>0.39</v>
      </c>
      <c r="O289" s="231">
        <f t="shared" si="10"/>
        <v>0</v>
      </c>
      <c r="P289" s="98" t="e">
        <f t="shared" si="11"/>
        <v>#DIV/0!</v>
      </c>
      <c r="Q289" s="321">
        <f>FŐLAP!$E$8</f>
        <v>0</v>
      </c>
      <c r="R289" s="320">
        <f>FŐLAP!$C$10</f>
        <v>0</v>
      </c>
      <c r="S289" s="322" t="s">
        <v>437</v>
      </c>
    </row>
    <row r="290" spans="1:19" ht="50.1" hidden="1" customHeight="1" x14ac:dyDescent="0.25">
      <c r="A290" s="100" t="s">
        <v>404</v>
      </c>
      <c r="B290" s="337"/>
      <c r="C290" s="417"/>
      <c r="D290" s="244"/>
      <c r="E290" s="244"/>
      <c r="F290" s="244"/>
      <c r="G290" s="244"/>
      <c r="H290" s="245"/>
      <c r="I290" s="245"/>
      <c r="J290" s="245"/>
      <c r="K290" s="337"/>
      <c r="L290" s="249"/>
      <c r="M290" s="256"/>
      <c r="N290" s="65">
        <v>0.39</v>
      </c>
      <c r="O290" s="231">
        <f t="shared" si="10"/>
        <v>0</v>
      </c>
      <c r="P290" s="98" t="e">
        <f t="shared" si="11"/>
        <v>#DIV/0!</v>
      </c>
      <c r="Q290" s="321">
        <f>FŐLAP!$E$8</f>
        <v>0</v>
      </c>
      <c r="R290" s="320">
        <f>FŐLAP!$C$10</f>
        <v>0</v>
      </c>
      <c r="S290" s="322" t="s">
        <v>437</v>
      </c>
    </row>
    <row r="291" spans="1:19" ht="50.1" hidden="1" customHeight="1" x14ac:dyDescent="0.25">
      <c r="A291" s="101" t="s">
        <v>405</v>
      </c>
      <c r="B291" s="337"/>
      <c r="C291" s="417"/>
      <c r="D291" s="244"/>
      <c r="E291" s="244"/>
      <c r="F291" s="244"/>
      <c r="G291" s="244"/>
      <c r="H291" s="245"/>
      <c r="I291" s="245"/>
      <c r="J291" s="245"/>
      <c r="K291" s="337"/>
      <c r="L291" s="249"/>
      <c r="M291" s="256"/>
      <c r="N291" s="65">
        <v>0.39</v>
      </c>
      <c r="O291" s="231">
        <f t="shared" si="10"/>
        <v>0</v>
      </c>
      <c r="P291" s="98" t="e">
        <f t="shared" si="11"/>
        <v>#DIV/0!</v>
      </c>
      <c r="Q291" s="321">
        <f>FŐLAP!$E$8</f>
        <v>0</v>
      </c>
      <c r="R291" s="320">
        <f>FŐLAP!$C$10</f>
        <v>0</v>
      </c>
      <c r="S291" s="322" t="s">
        <v>437</v>
      </c>
    </row>
    <row r="292" spans="1:19" ht="50.1" hidden="1" customHeight="1" x14ac:dyDescent="0.25">
      <c r="A292" s="100" t="s">
        <v>406</v>
      </c>
      <c r="B292" s="337"/>
      <c r="C292" s="417"/>
      <c r="D292" s="244"/>
      <c r="E292" s="244"/>
      <c r="F292" s="244"/>
      <c r="G292" s="244"/>
      <c r="H292" s="245"/>
      <c r="I292" s="245"/>
      <c r="J292" s="245"/>
      <c r="K292" s="337"/>
      <c r="L292" s="249"/>
      <c r="M292" s="256"/>
      <c r="N292" s="65">
        <v>0.39</v>
      </c>
      <c r="O292" s="231">
        <f t="shared" si="10"/>
        <v>0</v>
      </c>
      <c r="P292" s="98" t="e">
        <f t="shared" si="11"/>
        <v>#DIV/0!</v>
      </c>
      <c r="Q292" s="321">
        <f>FŐLAP!$E$8</f>
        <v>0</v>
      </c>
      <c r="R292" s="320">
        <f>FŐLAP!$C$10</f>
        <v>0</v>
      </c>
      <c r="S292" s="322" t="s">
        <v>437</v>
      </c>
    </row>
    <row r="293" spans="1:19" ht="50.1" hidden="1" customHeight="1" x14ac:dyDescent="0.25">
      <c r="A293" s="100" t="s">
        <v>407</v>
      </c>
      <c r="B293" s="337"/>
      <c r="C293" s="417"/>
      <c r="D293" s="244"/>
      <c r="E293" s="244"/>
      <c r="F293" s="244"/>
      <c r="G293" s="244"/>
      <c r="H293" s="245"/>
      <c r="I293" s="245"/>
      <c r="J293" s="245"/>
      <c r="K293" s="337"/>
      <c r="L293" s="249"/>
      <c r="M293" s="256"/>
      <c r="N293" s="65">
        <v>0.39</v>
      </c>
      <c r="O293" s="231">
        <f t="shared" si="10"/>
        <v>0</v>
      </c>
      <c r="P293" s="98" t="e">
        <f t="shared" si="11"/>
        <v>#DIV/0!</v>
      </c>
      <c r="Q293" s="321">
        <f>FŐLAP!$E$8</f>
        <v>0</v>
      </c>
      <c r="R293" s="320">
        <f>FŐLAP!$C$10</f>
        <v>0</v>
      </c>
      <c r="S293" s="322" t="s">
        <v>437</v>
      </c>
    </row>
    <row r="294" spans="1:19" ht="50.1" hidden="1" customHeight="1" x14ac:dyDescent="0.25">
      <c r="A294" s="100" t="s">
        <v>408</v>
      </c>
      <c r="B294" s="337"/>
      <c r="C294" s="417"/>
      <c r="D294" s="244"/>
      <c r="E294" s="244"/>
      <c r="F294" s="244"/>
      <c r="G294" s="244"/>
      <c r="H294" s="245"/>
      <c r="I294" s="245"/>
      <c r="J294" s="245"/>
      <c r="K294" s="337"/>
      <c r="L294" s="249"/>
      <c r="M294" s="256"/>
      <c r="N294" s="65">
        <v>0.39</v>
      </c>
      <c r="O294" s="231">
        <f t="shared" si="10"/>
        <v>0</v>
      </c>
      <c r="P294" s="98" t="e">
        <f t="shared" si="11"/>
        <v>#DIV/0!</v>
      </c>
      <c r="Q294" s="321">
        <f>FŐLAP!$E$8</f>
        <v>0</v>
      </c>
      <c r="R294" s="320">
        <f>FŐLAP!$C$10</f>
        <v>0</v>
      </c>
      <c r="S294" s="322" t="s">
        <v>437</v>
      </c>
    </row>
    <row r="295" spans="1:19" ht="50.1" hidden="1" customHeight="1" x14ac:dyDescent="0.25">
      <c r="A295" s="101" t="s">
        <v>409</v>
      </c>
      <c r="B295" s="337"/>
      <c r="C295" s="417"/>
      <c r="D295" s="244"/>
      <c r="E295" s="244"/>
      <c r="F295" s="244"/>
      <c r="G295" s="244"/>
      <c r="H295" s="245"/>
      <c r="I295" s="245"/>
      <c r="J295" s="245"/>
      <c r="K295" s="337"/>
      <c r="L295" s="249"/>
      <c r="M295" s="256"/>
      <c r="N295" s="65">
        <v>0.39</v>
      </c>
      <c r="O295" s="231">
        <f t="shared" si="10"/>
        <v>0</v>
      </c>
      <c r="P295" s="98" t="e">
        <f t="shared" si="11"/>
        <v>#DIV/0!</v>
      </c>
      <c r="Q295" s="321">
        <f>FŐLAP!$E$8</f>
        <v>0</v>
      </c>
      <c r="R295" s="320">
        <f>FŐLAP!$C$10</f>
        <v>0</v>
      </c>
      <c r="S295" s="322" t="s">
        <v>437</v>
      </c>
    </row>
    <row r="296" spans="1:19" ht="50.1" hidden="1" customHeight="1" x14ac:dyDescent="0.25">
      <c r="A296" s="100" t="s">
        <v>410</v>
      </c>
      <c r="B296" s="337"/>
      <c r="C296" s="417"/>
      <c r="D296" s="244"/>
      <c r="E296" s="244"/>
      <c r="F296" s="244"/>
      <c r="G296" s="244"/>
      <c r="H296" s="245"/>
      <c r="I296" s="245"/>
      <c r="J296" s="245"/>
      <c r="K296" s="337"/>
      <c r="L296" s="249"/>
      <c r="M296" s="256"/>
      <c r="N296" s="65">
        <v>0.39</v>
      </c>
      <c r="O296" s="231">
        <f t="shared" si="10"/>
        <v>0</v>
      </c>
      <c r="P296" s="98" t="e">
        <f t="shared" si="11"/>
        <v>#DIV/0!</v>
      </c>
      <c r="Q296" s="321">
        <f>FŐLAP!$E$8</f>
        <v>0</v>
      </c>
      <c r="R296" s="320">
        <f>FŐLAP!$C$10</f>
        <v>0</v>
      </c>
      <c r="S296" s="322" t="s">
        <v>437</v>
      </c>
    </row>
    <row r="297" spans="1:19" ht="50.1" hidden="1" customHeight="1" x14ac:dyDescent="0.25">
      <c r="A297" s="100" t="s">
        <v>411</v>
      </c>
      <c r="B297" s="337"/>
      <c r="C297" s="417"/>
      <c r="D297" s="244"/>
      <c r="E297" s="244"/>
      <c r="F297" s="244"/>
      <c r="G297" s="244"/>
      <c r="H297" s="245"/>
      <c r="I297" s="245"/>
      <c r="J297" s="245"/>
      <c r="K297" s="337"/>
      <c r="L297" s="249"/>
      <c r="M297" s="256"/>
      <c r="N297" s="65">
        <v>0.39</v>
      </c>
      <c r="O297" s="231">
        <f t="shared" si="10"/>
        <v>0</v>
      </c>
      <c r="P297" s="98" t="e">
        <f t="shared" si="11"/>
        <v>#DIV/0!</v>
      </c>
      <c r="Q297" s="321">
        <f>FŐLAP!$E$8</f>
        <v>0</v>
      </c>
      <c r="R297" s="320">
        <f>FŐLAP!$C$10</f>
        <v>0</v>
      </c>
      <c r="S297" s="322" t="s">
        <v>437</v>
      </c>
    </row>
    <row r="298" spans="1:19" ht="50.1" hidden="1" customHeight="1" x14ac:dyDescent="0.25">
      <c r="A298" s="100" t="s">
        <v>412</v>
      </c>
      <c r="B298" s="337"/>
      <c r="C298" s="417"/>
      <c r="D298" s="244"/>
      <c r="E298" s="244"/>
      <c r="F298" s="244"/>
      <c r="G298" s="244"/>
      <c r="H298" s="245"/>
      <c r="I298" s="245"/>
      <c r="J298" s="245"/>
      <c r="K298" s="337"/>
      <c r="L298" s="249"/>
      <c r="M298" s="256"/>
      <c r="N298" s="65">
        <v>0.39</v>
      </c>
      <c r="O298" s="231">
        <f t="shared" si="10"/>
        <v>0</v>
      </c>
      <c r="P298" s="98" t="e">
        <f t="shared" si="11"/>
        <v>#DIV/0!</v>
      </c>
      <c r="Q298" s="321">
        <f>FŐLAP!$E$8</f>
        <v>0</v>
      </c>
      <c r="R298" s="320">
        <f>FŐLAP!$C$10</f>
        <v>0</v>
      </c>
      <c r="S298" s="322" t="s">
        <v>437</v>
      </c>
    </row>
    <row r="299" spans="1:19" ht="50.1" hidden="1" customHeight="1" x14ac:dyDescent="0.25">
      <c r="A299" s="101" t="s">
        <v>413</v>
      </c>
      <c r="B299" s="337"/>
      <c r="C299" s="417"/>
      <c r="D299" s="244"/>
      <c r="E299" s="244"/>
      <c r="F299" s="244"/>
      <c r="G299" s="244"/>
      <c r="H299" s="245"/>
      <c r="I299" s="245"/>
      <c r="J299" s="245"/>
      <c r="K299" s="337"/>
      <c r="L299" s="249"/>
      <c r="M299" s="256"/>
      <c r="N299" s="65">
        <v>0.39</v>
      </c>
      <c r="O299" s="231">
        <f t="shared" si="10"/>
        <v>0</v>
      </c>
      <c r="P299" s="98" t="e">
        <f t="shared" si="11"/>
        <v>#DIV/0!</v>
      </c>
      <c r="Q299" s="321">
        <f>FŐLAP!$E$8</f>
        <v>0</v>
      </c>
      <c r="R299" s="320">
        <f>FŐLAP!$C$10</f>
        <v>0</v>
      </c>
      <c r="S299" s="322" t="s">
        <v>437</v>
      </c>
    </row>
    <row r="300" spans="1:19" ht="50.1" hidden="1" customHeight="1" x14ac:dyDescent="0.25">
      <c r="A300" s="100" t="s">
        <v>414</v>
      </c>
      <c r="B300" s="337"/>
      <c r="C300" s="417"/>
      <c r="D300" s="244"/>
      <c r="E300" s="244"/>
      <c r="F300" s="244"/>
      <c r="G300" s="244"/>
      <c r="H300" s="245"/>
      <c r="I300" s="245"/>
      <c r="J300" s="245"/>
      <c r="K300" s="337"/>
      <c r="L300" s="249"/>
      <c r="M300" s="256"/>
      <c r="N300" s="65">
        <v>0.39</v>
      </c>
      <c r="O300" s="231">
        <f t="shared" si="10"/>
        <v>0</v>
      </c>
      <c r="P300" s="98" t="e">
        <f t="shared" si="11"/>
        <v>#DIV/0!</v>
      </c>
      <c r="Q300" s="321">
        <f>FŐLAP!$E$8</f>
        <v>0</v>
      </c>
      <c r="R300" s="320">
        <f>FŐLAP!$C$10</f>
        <v>0</v>
      </c>
      <c r="S300" s="322" t="s">
        <v>437</v>
      </c>
    </row>
    <row r="301" spans="1:19" ht="50.1" hidden="1" customHeight="1" x14ac:dyDescent="0.25">
      <c r="A301" s="100" t="s">
        <v>415</v>
      </c>
      <c r="B301" s="337"/>
      <c r="C301" s="417"/>
      <c r="D301" s="244"/>
      <c r="E301" s="244"/>
      <c r="F301" s="244"/>
      <c r="G301" s="244"/>
      <c r="H301" s="245"/>
      <c r="I301" s="245"/>
      <c r="J301" s="245"/>
      <c r="K301" s="337"/>
      <c r="L301" s="249"/>
      <c r="M301" s="256"/>
      <c r="N301" s="65">
        <v>0.39</v>
      </c>
      <c r="O301" s="231">
        <f t="shared" si="10"/>
        <v>0</v>
      </c>
      <c r="P301" s="98" t="e">
        <f t="shared" si="11"/>
        <v>#DIV/0!</v>
      </c>
      <c r="Q301" s="321">
        <f>FŐLAP!$E$8</f>
        <v>0</v>
      </c>
      <c r="R301" s="320">
        <f>FŐLAP!$C$10</f>
        <v>0</v>
      </c>
      <c r="S301" s="322" t="s">
        <v>437</v>
      </c>
    </row>
    <row r="302" spans="1:19" ht="50.1" hidden="1" customHeight="1" x14ac:dyDescent="0.25">
      <c r="A302" s="100" t="s">
        <v>416</v>
      </c>
      <c r="B302" s="337"/>
      <c r="C302" s="417"/>
      <c r="D302" s="244"/>
      <c r="E302" s="257"/>
      <c r="F302" s="244"/>
      <c r="G302" s="244"/>
      <c r="H302" s="245"/>
      <c r="I302" s="245"/>
      <c r="J302" s="245"/>
      <c r="K302" s="337"/>
      <c r="L302" s="249"/>
      <c r="M302" s="256"/>
      <c r="N302" s="65">
        <v>0.39</v>
      </c>
      <c r="O302" s="231">
        <f t="shared" si="10"/>
        <v>0</v>
      </c>
      <c r="P302" s="98" t="e">
        <f t="shared" si="11"/>
        <v>#DIV/0!</v>
      </c>
      <c r="Q302" s="321">
        <f>FŐLAP!$E$8</f>
        <v>0</v>
      </c>
      <c r="R302" s="320">
        <f>FŐLAP!$C$10</f>
        <v>0</v>
      </c>
      <c r="S302" s="322" t="s">
        <v>437</v>
      </c>
    </row>
    <row r="303" spans="1:19" ht="49.5" hidden="1" customHeight="1" x14ac:dyDescent="0.25">
      <c r="A303" s="101" t="s">
        <v>417</v>
      </c>
      <c r="B303" s="337"/>
      <c r="C303" s="417"/>
      <c r="D303" s="244"/>
      <c r="E303" s="257"/>
      <c r="F303" s="244"/>
      <c r="G303" s="244"/>
      <c r="H303" s="245"/>
      <c r="I303" s="245"/>
      <c r="J303" s="245"/>
      <c r="K303" s="337"/>
      <c r="L303" s="249"/>
      <c r="M303" s="256"/>
      <c r="N303" s="65">
        <v>0.39</v>
      </c>
      <c r="O303" s="231">
        <f t="shared" si="10"/>
        <v>0</v>
      </c>
      <c r="P303" s="98" t="e">
        <f t="shared" si="11"/>
        <v>#DIV/0!</v>
      </c>
      <c r="Q303" s="321">
        <f>FŐLAP!$E$8</f>
        <v>0</v>
      </c>
      <c r="R303" s="320">
        <f>FŐLAP!$C$10</f>
        <v>0</v>
      </c>
      <c r="S303" s="322" t="s">
        <v>437</v>
      </c>
    </row>
    <row r="304" spans="1:19" ht="50.1" hidden="1" customHeight="1" x14ac:dyDescent="0.25">
      <c r="A304" s="100" t="s">
        <v>418</v>
      </c>
      <c r="B304" s="337"/>
      <c r="C304" s="417"/>
      <c r="D304" s="244"/>
      <c r="E304" s="244"/>
      <c r="F304" s="244"/>
      <c r="G304" s="244"/>
      <c r="H304" s="245"/>
      <c r="I304" s="245"/>
      <c r="J304" s="245"/>
      <c r="K304" s="337"/>
      <c r="L304" s="249"/>
      <c r="M304" s="256"/>
      <c r="N304" s="65">
        <v>0.39</v>
      </c>
      <c r="O304" s="231">
        <f t="shared" si="10"/>
        <v>0</v>
      </c>
      <c r="P304" s="98" t="e">
        <f t="shared" si="11"/>
        <v>#DIV/0!</v>
      </c>
      <c r="Q304" s="321">
        <f>FŐLAP!$E$8</f>
        <v>0</v>
      </c>
      <c r="R304" s="320">
        <f>FŐLAP!$C$10</f>
        <v>0</v>
      </c>
      <c r="S304" s="322" t="s">
        <v>437</v>
      </c>
    </row>
    <row r="305" spans="1:19" ht="50.1" hidden="1" customHeight="1" x14ac:dyDescent="0.25">
      <c r="A305" s="100" t="s">
        <v>419</v>
      </c>
      <c r="B305" s="337"/>
      <c r="C305" s="417"/>
      <c r="D305" s="244"/>
      <c r="E305" s="244"/>
      <c r="F305" s="244"/>
      <c r="G305" s="244"/>
      <c r="H305" s="245"/>
      <c r="I305" s="245"/>
      <c r="J305" s="245"/>
      <c r="K305" s="337"/>
      <c r="L305" s="249"/>
      <c r="M305" s="256"/>
      <c r="N305" s="65">
        <v>0.39</v>
      </c>
      <c r="O305" s="231">
        <f t="shared" si="10"/>
        <v>0</v>
      </c>
      <c r="P305" s="98" t="e">
        <f t="shared" si="11"/>
        <v>#DIV/0!</v>
      </c>
      <c r="Q305" s="321">
        <f>FŐLAP!$E$8</f>
        <v>0</v>
      </c>
      <c r="R305" s="320">
        <f>FŐLAP!$C$10</f>
        <v>0</v>
      </c>
      <c r="S305" s="322" t="s">
        <v>437</v>
      </c>
    </row>
    <row r="306" spans="1:19" ht="50.1" hidden="1" customHeight="1" x14ac:dyDescent="0.25">
      <c r="A306" s="100" t="s">
        <v>420</v>
      </c>
      <c r="B306" s="337"/>
      <c r="C306" s="417"/>
      <c r="D306" s="244"/>
      <c r="E306" s="244"/>
      <c r="F306" s="244"/>
      <c r="G306" s="244"/>
      <c r="H306" s="245"/>
      <c r="I306" s="245"/>
      <c r="J306" s="245"/>
      <c r="K306" s="337"/>
      <c r="L306" s="249"/>
      <c r="M306" s="256"/>
      <c r="N306" s="65">
        <v>0.39</v>
      </c>
      <c r="O306" s="231">
        <f t="shared" si="10"/>
        <v>0</v>
      </c>
      <c r="P306" s="98" t="e">
        <f t="shared" si="11"/>
        <v>#DIV/0!</v>
      </c>
      <c r="Q306" s="321">
        <f>FŐLAP!$E$8</f>
        <v>0</v>
      </c>
      <c r="R306" s="320">
        <f>FŐLAP!$C$10</f>
        <v>0</v>
      </c>
      <c r="S306" s="322" t="s">
        <v>437</v>
      </c>
    </row>
    <row r="307" spans="1:19" ht="50.1" hidden="1" customHeight="1" x14ac:dyDescent="0.25">
      <c r="A307" s="101" t="s">
        <v>421</v>
      </c>
      <c r="B307" s="337"/>
      <c r="C307" s="417"/>
      <c r="D307" s="244"/>
      <c r="E307" s="244"/>
      <c r="F307" s="244"/>
      <c r="G307" s="244"/>
      <c r="H307" s="245"/>
      <c r="I307" s="245"/>
      <c r="J307" s="245"/>
      <c r="K307" s="337"/>
      <c r="L307" s="249"/>
      <c r="M307" s="256"/>
      <c r="N307" s="65">
        <v>0.39</v>
      </c>
      <c r="O307" s="231">
        <f t="shared" si="10"/>
        <v>0</v>
      </c>
      <c r="P307" s="98" t="e">
        <f t="shared" si="11"/>
        <v>#DIV/0!</v>
      </c>
      <c r="Q307" s="321">
        <f>FŐLAP!$E$8</f>
        <v>0</v>
      </c>
      <c r="R307" s="320">
        <f>FŐLAP!$C$10</f>
        <v>0</v>
      </c>
      <c r="S307" s="322" t="s">
        <v>437</v>
      </c>
    </row>
    <row r="308" spans="1:19" ht="50.1" customHeight="1" x14ac:dyDescent="0.25">
      <c r="A308" s="338" t="s">
        <v>422</v>
      </c>
      <c r="B308" s="337"/>
      <c r="C308" s="417"/>
      <c r="D308" s="244"/>
      <c r="E308" s="244"/>
      <c r="F308" s="311"/>
      <c r="G308" s="244"/>
      <c r="H308" s="245"/>
      <c r="I308" s="245"/>
      <c r="J308" s="245"/>
      <c r="K308" s="337"/>
      <c r="L308" s="249"/>
      <c r="M308" s="258"/>
      <c r="N308" s="66">
        <v>0.39</v>
      </c>
      <c r="O308" s="232">
        <f t="shared" si="10"/>
        <v>0</v>
      </c>
      <c r="P308" s="104" t="e">
        <f t="shared" si="11"/>
        <v>#DIV/0!</v>
      </c>
      <c r="Q308" s="321">
        <f>FŐLAP!$E$8</f>
        <v>0</v>
      </c>
      <c r="R308" s="320">
        <f>FŐLAP!$C$10</f>
        <v>0</v>
      </c>
      <c r="S308" s="322" t="s">
        <v>435</v>
      </c>
    </row>
    <row r="309" spans="1:19" ht="50.1" customHeight="1" x14ac:dyDescent="0.25">
      <c r="A309" s="582" t="s">
        <v>45</v>
      </c>
      <c r="B309" s="573"/>
      <c r="C309" s="573"/>
      <c r="D309" s="573"/>
      <c r="E309" s="573"/>
      <c r="F309" s="573"/>
      <c r="G309" s="573"/>
      <c r="H309" s="573"/>
      <c r="I309" s="573"/>
      <c r="J309" s="573"/>
      <c r="K309" s="574"/>
      <c r="L309" s="99">
        <f>SUM(L9:L308)</f>
        <v>0</v>
      </c>
      <c r="M309" s="238">
        <f>SUM(M9:M308)</f>
        <v>0</v>
      </c>
      <c r="N309" s="239">
        <v>0.39</v>
      </c>
      <c r="O309" s="103">
        <f>SUM(O9:O308)</f>
        <v>0</v>
      </c>
      <c r="P309" s="104" t="e">
        <f t="shared" si="11"/>
        <v>#DIV/0!</v>
      </c>
    </row>
    <row r="310" spans="1:19" ht="50.1" customHeight="1" x14ac:dyDescent="0.25">
      <c r="A310" s="153"/>
      <c r="B310" s="154"/>
      <c r="C310" s="154"/>
      <c r="D310" s="154"/>
      <c r="E310" s="154"/>
      <c r="F310" s="154"/>
      <c r="G310" s="154"/>
      <c r="H310" s="573" t="s">
        <v>423</v>
      </c>
      <c r="I310" s="573"/>
      <c r="J310" s="573"/>
      <c r="K310" s="574"/>
      <c r="L310" s="99">
        <f>SUMIF(G9:G308,"141014020",L9:L308)</f>
        <v>0</v>
      </c>
      <c r="M310" s="99">
        <f>SUMIF(G9:G308,"141014020",M9:M308)</f>
        <v>0</v>
      </c>
      <c r="N310" s="66">
        <v>0.39</v>
      </c>
      <c r="O310" s="103">
        <f t="shared" ref="O310:O315" si="12">ROUNDUP((M310*N310),0)</f>
        <v>0</v>
      </c>
      <c r="P310" s="104" t="e">
        <f t="shared" ref="P310:P316" si="13">IF(M310&lt;0,0,1-(M310/L310))</f>
        <v>#DIV/0!</v>
      </c>
    </row>
    <row r="311" spans="1:19" ht="50.1" customHeight="1" x14ac:dyDescent="0.25">
      <c r="A311" s="153"/>
      <c r="B311" s="154"/>
      <c r="C311" s="154"/>
      <c r="D311" s="154"/>
      <c r="E311" s="154"/>
      <c r="F311" s="154"/>
      <c r="G311" s="154"/>
      <c r="H311" s="573" t="s">
        <v>424</v>
      </c>
      <c r="I311" s="573"/>
      <c r="J311" s="573"/>
      <c r="K311" s="574"/>
      <c r="L311" s="99">
        <f>SUMIF(G9:G308,"241014020",L9:L308)</f>
        <v>0</v>
      </c>
      <c r="M311" s="99">
        <f>SUMIF(G9:G308,"241014020",M9:M308)</f>
        <v>0</v>
      </c>
      <c r="N311" s="66">
        <v>0.39</v>
      </c>
      <c r="O311" s="103">
        <f t="shared" si="12"/>
        <v>0</v>
      </c>
      <c r="P311" s="104" t="e">
        <f t="shared" si="13"/>
        <v>#DIV/0!</v>
      </c>
    </row>
    <row r="312" spans="1:19" ht="50.1" customHeight="1" x14ac:dyDescent="0.25">
      <c r="A312" s="572" t="s">
        <v>607</v>
      </c>
      <c r="B312" s="573"/>
      <c r="C312" s="573"/>
      <c r="D312" s="573"/>
      <c r="E312" s="573"/>
      <c r="F312" s="573"/>
      <c r="G312" s="573"/>
      <c r="H312" s="573"/>
      <c r="I312" s="573"/>
      <c r="J312" s="573"/>
      <c r="K312" s="574"/>
      <c r="L312" s="251">
        <v>0</v>
      </c>
      <c r="M312" s="251">
        <v>0</v>
      </c>
      <c r="N312" s="66">
        <v>0.39</v>
      </c>
      <c r="O312" s="103">
        <f t="shared" si="12"/>
        <v>0</v>
      </c>
      <c r="P312" s="104" t="e">
        <f t="shared" si="13"/>
        <v>#DIV/0!</v>
      </c>
    </row>
    <row r="313" spans="1:19" ht="50.1" customHeight="1" x14ac:dyDescent="0.25">
      <c r="A313" s="572" t="s">
        <v>608</v>
      </c>
      <c r="B313" s="573"/>
      <c r="C313" s="573"/>
      <c r="D313" s="573"/>
      <c r="E313" s="573"/>
      <c r="F313" s="573"/>
      <c r="G313" s="573"/>
      <c r="H313" s="573"/>
      <c r="I313" s="573"/>
      <c r="J313" s="573"/>
      <c r="K313" s="574"/>
      <c r="L313" s="251">
        <v>0</v>
      </c>
      <c r="M313" s="251">
        <v>0</v>
      </c>
      <c r="N313" s="66">
        <v>0.39</v>
      </c>
      <c r="O313" s="103">
        <f t="shared" si="12"/>
        <v>0</v>
      </c>
      <c r="P313" s="104" t="e">
        <f t="shared" si="13"/>
        <v>#DIV/0!</v>
      </c>
    </row>
    <row r="314" spans="1:19" ht="50.1" customHeight="1" x14ac:dyDescent="0.25">
      <c r="A314" s="575" t="s">
        <v>609</v>
      </c>
      <c r="B314" s="576"/>
      <c r="C314" s="576"/>
      <c r="D314" s="576"/>
      <c r="E314" s="576"/>
      <c r="F314" s="576"/>
      <c r="G314" s="576"/>
      <c r="H314" s="576"/>
      <c r="I314" s="576"/>
      <c r="J314" s="576"/>
      <c r="K314" s="577"/>
      <c r="L314" s="252">
        <f>L310-L312</f>
        <v>0</v>
      </c>
      <c r="M314" s="252">
        <f>M310-M312</f>
        <v>0</v>
      </c>
      <c r="N314" s="259">
        <v>0.39</v>
      </c>
      <c r="O314" s="260">
        <f t="shared" si="12"/>
        <v>0</v>
      </c>
      <c r="P314" s="155" t="e">
        <f t="shared" si="13"/>
        <v>#DIV/0!</v>
      </c>
    </row>
    <row r="315" spans="1:19" ht="50.1" customHeight="1" x14ac:dyDescent="0.25">
      <c r="A315" s="575" t="s">
        <v>610</v>
      </c>
      <c r="B315" s="576"/>
      <c r="C315" s="576"/>
      <c r="D315" s="576"/>
      <c r="E315" s="576"/>
      <c r="F315" s="576"/>
      <c r="G315" s="576"/>
      <c r="H315" s="576"/>
      <c r="I315" s="576"/>
      <c r="J315" s="576"/>
      <c r="K315" s="577"/>
      <c r="L315" s="252">
        <f>L311-L313</f>
        <v>0</v>
      </c>
      <c r="M315" s="252">
        <f>M311-M313</f>
        <v>0</v>
      </c>
      <c r="N315" s="259">
        <v>0.39</v>
      </c>
      <c r="O315" s="260">
        <f t="shared" si="12"/>
        <v>0</v>
      </c>
      <c r="P315" s="155" t="e">
        <f t="shared" si="13"/>
        <v>#DIV/0!</v>
      </c>
    </row>
    <row r="316" spans="1:19" ht="50.1" customHeight="1" x14ac:dyDescent="0.25">
      <c r="A316" s="572" t="s">
        <v>599</v>
      </c>
      <c r="B316" s="573"/>
      <c r="C316" s="573"/>
      <c r="D316" s="573"/>
      <c r="E316" s="573"/>
      <c r="F316" s="573"/>
      <c r="G316" s="573"/>
      <c r="H316" s="573"/>
      <c r="I316" s="573"/>
      <c r="J316" s="573"/>
      <c r="K316" s="574"/>
      <c r="L316" s="99">
        <f>SUM(L314:L315)</f>
        <v>0</v>
      </c>
      <c r="M316" s="99">
        <f>SUM(M314:M315)</f>
        <v>0</v>
      </c>
      <c r="N316" s="66">
        <v>0.39</v>
      </c>
      <c r="O316" s="103">
        <f>SUM(O314:O315)</f>
        <v>0</v>
      </c>
      <c r="P316" s="104" t="e">
        <f t="shared" si="13"/>
        <v>#DIV/0!</v>
      </c>
    </row>
    <row r="317" spans="1:19" ht="33" x14ac:dyDescent="0.25">
      <c r="A317" s="54" t="s">
        <v>602</v>
      </c>
      <c r="L317" s="105"/>
      <c r="M317" s="105"/>
      <c r="N317" s="20"/>
      <c r="O317" s="20"/>
      <c r="P317" s="20"/>
    </row>
    <row r="318" spans="1:19" ht="50.25" customHeight="1" x14ac:dyDescent="0.25">
      <c r="A318" s="54" t="s">
        <v>652</v>
      </c>
      <c r="L318" s="105"/>
      <c r="M318" s="105"/>
      <c r="N318" s="20"/>
      <c r="O318" s="20"/>
      <c r="P318" s="20"/>
    </row>
    <row r="319" spans="1:19" ht="35.25" customHeight="1" x14ac:dyDescent="0.25">
      <c r="A319" s="294" t="s">
        <v>653</v>
      </c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0"/>
    </row>
    <row r="320" spans="1:19" ht="35.25" customHeight="1" x14ac:dyDescent="0.25">
      <c r="A320" s="54" t="s">
        <v>684</v>
      </c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0"/>
    </row>
    <row r="321" spans="1:16" ht="35.25" customHeight="1" x14ac:dyDescent="0.25">
      <c r="A321" s="22" t="s">
        <v>520</v>
      </c>
      <c r="B321" s="23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0"/>
    </row>
    <row r="322" spans="1:16" ht="35.25" customHeight="1" x14ac:dyDescent="0.25">
      <c r="A322" s="23" t="s">
        <v>542</v>
      </c>
      <c r="B322" s="24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0"/>
    </row>
    <row r="323" spans="1:16" ht="35.25" customHeight="1" x14ac:dyDescent="0.25">
      <c r="A323" s="23" t="s">
        <v>522</v>
      </c>
      <c r="B323" s="24"/>
      <c r="C323" s="23"/>
      <c r="D323" s="23"/>
      <c r="E323" s="23"/>
      <c r="F323" s="23"/>
      <c r="G323" s="23"/>
      <c r="M323" s="20"/>
      <c r="N323" s="20"/>
      <c r="O323" s="20"/>
      <c r="P323" s="20"/>
    </row>
    <row r="324" spans="1:16" ht="18.75" customHeight="1" x14ac:dyDescent="0.25">
      <c r="A324" s="24"/>
      <c r="B324" s="24"/>
      <c r="C324" s="24"/>
      <c r="D324" s="24"/>
      <c r="E324" s="24"/>
      <c r="F324" s="24"/>
      <c r="G324" s="24"/>
      <c r="M324" s="20"/>
      <c r="N324" s="24"/>
      <c r="O324" s="24"/>
      <c r="P324" s="20"/>
    </row>
    <row r="325" spans="1:16" ht="32.25" customHeight="1" x14ac:dyDescent="0.25">
      <c r="A325" s="580" t="s">
        <v>44</v>
      </c>
      <c r="B325" s="580"/>
      <c r="C325" s="416"/>
      <c r="D325" s="24"/>
      <c r="E325" s="24"/>
      <c r="F325" s="24"/>
      <c r="G325" s="24"/>
      <c r="L325" s="579"/>
      <c r="M325" s="579"/>
      <c r="N325" s="24"/>
      <c r="O325" s="20"/>
      <c r="P325" s="20"/>
    </row>
    <row r="326" spans="1:16" ht="36" customHeight="1" x14ac:dyDescent="0.25">
      <c r="A326" s="24"/>
      <c r="B326" s="24"/>
      <c r="C326" s="24"/>
      <c r="D326" s="24"/>
      <c r="E326" s="24"/>
      <c r="F326" s="24"/>
      <c r="G326" s="24"/>
      <c r="L326" s="578"/>
      <c r="M326" s="578"/>
      <c r="N326" s="24"/>
      <c r="O326" s="20"/>
      <c r="P326" s="20"/>
    </row>
    <row r="327" spans="1:16" ht="27" customHeight="1" x14ac:dyDescent="0.25">
      <c r="A327" s="23"/>
      <c r="B327" s="23"/>
      <c r="C327" s="23"/>
      <c r="D327" s="23"/>
      <c r="E327" s="23"/>
      <c r="F327" s="23"/>
      <c r="G327" s="23"/>
      <c r="L327" s="578"/>
      <c r="M327" s="578"/>
      <c r="N327" s="20"/>
      <c r="O327" s="20"/>
      <c r="P327" s="20"/>
    </row>
    <row r="328" spans="1:16" ht="15.75" customHeight="1" x14ac:dyDescent="0.25">
      <c r="A328" s="23"/>
      <c r="B328" s="23"/>
      <c r="C328" s="23"/>
      <c r="D328" s="23"/>
      <c r="E328" s="23"/>
      <c r="F328" s="23"/>
      <c r="G328" s="23"/>
      <c r="M328" s="270"/>
      <c r="N328" s="270"/>
      <c r="O328" s="20"/>
      <c r="P328" s="20"/>
    </row>
    <row r="329" spans="1:16" ht="15.75" customHeight="1" x14ac:dyDescent="0.25">
      <c r="A329" s="23"/>
      <c r="B329" s="23"/>
      <c r="C329" s="23"/>
      <c r="D329" s="23"/>
      <c r="E329" s="23"/>
      <c r="F329" s="23"/>
      <c r="G329" s="23"/>
      <c r="M329" s="571"/>
      <c r="N329" s="571"/>
      <c r="O329" s="20"/>
      <c r="P329" s="20"/>
    </row>
  </sheetData>
  <sheetProtection password="9D8B" sheet="1" objects="1" scenarios="1" formatRows="0" selectLockedCells="1"/>
  <dataConsolidate/>
  <mergeCells count="20">
    <mergeCell ref="A325:B325"/>
    <mergeCell ref="L325:M325"/>
    <mergeCell ref="L326:M326"/>
    <mergeCell ref="L327:M327"/>
    <mergeCell ref="M329:N329"/>
    <mergeCell ref="O2:P2"/>
    <mergeCell ref="A3:N3"/>
    <mergeCell ref="A4:N4"/>
    <mergeCell ref="O4:P4"/>
    <mergeCell ref="A316:K316"/>
    <mergeCell ref="A314:K314"/>
    <mergeCell ref="A315:K315"/>
    <mergeCell ref="A5:B5"/>
    <mergeCell ref="C5:L5"/>
    <mergeCell ref="A6:B6"/>
    <mergeCell ref="A309:K309"/>
    <mergeCell ref="H310:K310"/>
    <mergeCell ref="H311:K311"/>
    <mergeCell ref="A312:K312"/>
    <mergeCell ref="A313:K313"/>
  </mergeCells>
  <conditionalFormatting sqref="P9:P25">
    <cfRule type="cellIs" dxfId="3170" priority="628" operator="lessThan">
      <formula>0</formula>
    </cfRule>
    <cfRule type="cellIs" dxfId="3169" priority="629" operator="lessThan">
      <formula>0</formula>
    </cfRule>
    <cfRule type="containsErrors" dxfId="3168" priority="630">
      <formula>ISERROR(P9)</formula>
    </cfRule>
  </conditionalFormatting>
  <conditionalFormatting sqref="P38:P49">
    <cfRule type="cellIs" dxfId="3167" priority="76" operator="lessThan">
      <formula>0</formula>
    </cfRule>
    <cfRule type="cellIs" dxfId="3166" priority="77" operator="lessThan">
      <formula>0</formula>
    </cfRule>
    <cfRule type="containsErrors" dxfId="3165" priority="78">
      <formula>ISERROR(P38)</formula>
    </cfRule>
  </conditionalFormatting>
  <conditionalFormatting sqref="P26:P37">
    <cfRule type="cellIs" dxfId="3164" priority="73" operator="lessThan">
      <formula>0</formula>
    </cfRule>
    <cfRule type="cellIs" dxfId="3163" priority="74" operator="lessThan">
      <formula>0</formula>
    </cfRule>
    <cfRule type="containsErrors" dxfId="3162" priority="75">
      <formula>ISERROR(P26)</formula>
    </cfRule>
  </conditionalFormatting>
  <conditionalFormatting sqref="P50:P65">
    <cfRule type="cellIs" dxfId="3161" priority="70" operator="lessThan">
      <formula>0</formula>
    </cfRule>
    <cfRule type="cellIs" dxfId="3160" priority="71" operator="lessThan">
      <formula>0</formula>
    </cfRule>
    <cfRule type="containsErrors" dxfId="3159" priority="72">
      <formula>ISERROR(P50)</formula>
    </cfRule>
  </conditionalFormatting>
  <conditionalFormatting sqref="P78:P89">
    <cfRule type="cellIs" dxfId="3158" priority="67" operator="lessThan">
      <formula>0</formula>
    </cfRule>
    <cfRule type="cellIs" dxfId="3157" priority="68" operator="lessThan">
      <formula>0</formula>
    </cfRule>
    <cfRule type="containsErrors" dxfId="3156" priority="69">
      <formula>ISERROR(P78)</formula>
    </cfRule>
  </conditionalFormatting>
  <conditionalFormatting sqref="P66:P77">
    <cfRule type="cellIs" dxfId="3155" priority="64" operator="lessThan">
      <formula>0</formula>
    </cfRule>
    <cfRule type="cellIs" dxfId="3154" priority="65" operator="lessThan">
      <formula>0</formula>
    </cfRule>
    <cfRule type="containsErrors" dxfId="3153" priority="66">
      <formula>ISERROR(P66)</formula>
    </cfRule>
  </conditionalFormatting>
  <conditionalFormatting sqref="P90:P105">
    <cfRule type="cellIs" dxfId="3152" priority="61" operator="lessThan">
      <formula>0</formula>
    </cfRule>
    <cfRule type="cellIs" dxfId="3151" priority="62" operator="lessThan">
      <formula>0</formula>
    </cfRule>
    <cfRule type="containsErrors" dxfId="3150" priority="63">
      <formula>ISERROR(P90)</formula>
    </cfRule>
  </conditionalFormatting>
  <conditionalFormatting sqref="P118:P129">
    <cfRule type="cellIs" dxfId="3149" priority="58" operator="lessThan">
      <formula>0</formula>
    </cfRule>
    <cfRule type="cellIs" dxfId="3148" priority="59" operator="lessThan">
      <formula>0</formula>
    </cfRule>
    <cfRule type="containsErrors" dxfId="3147" priority="60">
      <formula>ISERROR(P118)</formula>
    </cfRule>
  </conditionalFormatting>
  <conditionalFormatting sqref="P106:P117">
    <cfRule type="cellIs" dxfId="3146" priority="55" operator="lessThan">
      <formula>0</formula>
    </cfRule>
    <cfRule type="cellIs" dxfId="3145" priority="56" operator="lessThan">
      <formula>0</formula>
    </cfRule>
    <cfRule type="containsErrors" dxfId="3144" priority="57">
      <formula>ISERROR(P106)</formula>
    </cfRule>
  </conditionalFormatting>
  <conditionalFormatting sqref="P130:P145">
    <cfRule type="cellIs" dxfId="3143" priority="52" operator="lessThan">
      <formula>0</formula>
    </cfRule>
    <cfRule type="cellIs" dxfId="3142" priority="53" operator="lessThan">
      <formula>0</formula>
    </cfRule>
    <cfRule type="containsErrors" dxfId="3141" priority="54">
      <formula>ISERROR(P130)</formula>
    </cfRule>
  </conditionalFormatting>
  <conditionalFormatting sqref="P158:P169">
    <cfRule type="cellIs" dxfId="3140" priority="49" operator="lessThan">
      <formula>0</formula>
    </cfRule>
    <cfRule type="cellIs" dxfId="3139" priority="50" operator="lessThan">
      <formula>0</formula>
    </cfRule>
    <cfRule type="containsErrors" dxfId="3138" priority="51">
      <formula>ISERROR(P158)</formula>
    </cfRule>
  </conditionalFormatting>
  <conditionalFormatting sqref="P146:P157">
    <cfRule type="cellIs" dxfId="3137" priority="46" operator="lessThan">
      <formula>0</formula>
    </cfRule>
    <cfRule type="cellIs" dxfId="3136" priority="47" operator="lessThan">
      <formula>0</formula>
    </cfRule>
    <cfRule type="containsErrors" dxfId="3135" priority="48">
      <formula>ISERROR(P146)</formula>
    </cfRule>
  </conditionalFormatting>
  <conditionalFormatting sqref="P170:P185">
    <cfRule type="cellIs" dxfId="3134" priority="43" operator="lessThan">
      <formula>0</formula>
    </cfRule>
    <cfRule type="cellIs" dxfId="3133" priority="44" operator="lessThan">
      <formula>0</formula>
    </cfRule>
    <cfRule type="containsErrors" dxfId="3132" priority="45">
      <formula>ISERROR(P170)</formula>
    </cfRule>
  </conditionalFormatting>
  <conditionalFormatting sqref="P198:P209">
    <cfRule type="cellIs" dxfId="3131" priority="40" operator="lessThan">
      <formula>0</formula>
    </cfRule>
    <cfRule type="cellIs" dxfId="3130" priority="41" operator="lessThan">
      <formula>0</formula>
    </cfRule>
    <cfRule type="containsErrors" dxfId="3129" priority="42">
      <formula>ISERROR(P198)</formula>
    </cfRule>
  </conditionalFormatting>
  <conditionalFormatting sqref="P186:P197">
    <cfRule type="cellIs" dxfId="3128" priority="37" operator="lessThan">
      <formula>0</formula>
    </cfRule>
    <cfRule type="cellIs" dxfId="3127" priority="38" operator="lessThan">
      <formula>0</formula>
    </cfRule>
    <cfRule type="containsErrors" dxfId="3126" priority="39">
      <formula>ISERROR(P186)</formula>
    </cfRule>
  </conditionalFormatting>
  <conditionalFormatting sqref="P210:P225">
    <cfRule type="cellIs" dxfId="3125" priority="34" operator="lessThan">
      <formula>0</formula>
    </cfRule>
    <cfRule type="cellIs" dxfId="3124" priority="35" operator="lessThan">
      <formula>0</formula>
    </cfRule>
    <cfRule type="containsErrors" dxfId="3123" priority="36">
      <formula>ISERROR(P210)</formula>
    </cfRule>
  </conditionalFormatting>
  <conditionalFormatting sqref="P238:P249">
    <cfRule type="cellIs" dxfId="3122" priority="31" operator="lessThan">
      <formula>0</formula>
    </cfRule>
    <cfRule type="cellIs" dxfId="3121" priority="32" operator="lessThan">
      <formula>0</formula>
    </cfRule>
    <cfRule type="containsErrors" dxfId="3120" priority="33">
      <formula>ISERROR(P238)</formula>
    </cfRule>
  </conditionalFormatting>
  <conditionalFormatting sqref="P226:P237">
    <cfRule type="cellIs" dxfId="3119" priority="28" operator="lessThan">
      <formula>0</formula>
    </cfRule>
    <cfRule type="cellIs" dxfId="3118" priority="29" operator="lessThan">
      <formula>0</formula>
    </cfRule>
    <cfRule type="containsErrors" dxfId="3117" priority="30">
      <formula>ISERROR(P226)</formula>
    </cfRule>
  </conditionalFormatting>
  <conditionalFormatting sqref="P250:P265">
    <cfRule type="cellIs" dxfId="3116" priority="25" operator="lessThan">
      <formula>0</formula>
    </cfRule>
    <cfRule type="cellIs" dxfId="3115" priority="26" operator="lessThan">
      <formula>0</formula>
    </cfRule>
    <cfRule type="containsErrors" dxfId="3114" priority="27">
      <formula>ISERROR(P250)</formula>
    </cfRule>
  </conditionalFormatting>
  <conditionalFormatting sqref="P278:P289">
    <cfRule type="cellIs" dxfId="3113" priority="22" operator="lessThan">
      <formula>0</formula>
    </cfRule>
    <cfRule type="cellIs" dxfId="3112" priority="23" operator="lessThan">
      <formula>0</formula>
    </cfRule>
    <cfRule type="containsErrors" dxfId="3111" priority="24">
      <formula>ISERROR(P278)</formula>
    </cfRule>
  </conditionalFormatting>
  <conditionalFormatting sqref="P266:P277">
    <cfRule type="cellIs" dxfId="3110" priority="19" operator="lessThan">
      <formula>0</formula>
    </cfRule>
    <cfRule type="cellIs" dxfId="3109" priority="20" operator="lessThan">
      <formula>0</formula>
    </cfRule>
    <cfRule type="containsErrors" dxfId="3108" priority="21">
      <formula>ISERROR(P266)</formula>
    </cfRule>
  </conditionalFormatting>
  <conditionalFormatting sqref="P290:P305">
    <cfRule type="cellIs" dxfId="3107" priority="16" operator="lessThan">
      <formula>0</formula>
    </cfRule>
    <cfRule type="cellIs" dxfId="3106" priority="17" operator="lessThan">
      <formula>0</formula>
    </cfRule>
    <cfRule type="containsErrors" dxfId="3105" priority="18">
      <formula>ISERROR(P290)</formula>
    </cfRule>
  </conditionalFormatting>
  <conditionalFormatting sqref="P306:P316">
    <cfRule type="cellIs" dxfId="3104" priority="10" operator="lessThan">
      <formula>0</formula>
    </cfRule>
    <cfRule type="cellIs" dxfId="3103" priority="11" operator="lessThan">
      <formula>0</formula>
    </cfRule>
    <cfRule type="containsErrors" dxfId="3102" priority="12">
      <formula>ISERROR(P306)</formula>
    </cfRule>
  </conditionalFormatting>
  <dataValidations count="13">
    <dataValidation type="whole" operator="lessThan" allowBlank="1" showErrorMessage="1" errorTitle="Tájékoztatás" error="A nettó átadott mennyiség nem lehet nagyobb a bruttó átadott mennyiségnél. _x000a__x000a_Kattintson a Mégse gombra és adja meg a helyes értéket." sqref="M309">
      <formula1>L309</formula1>
    </dataValidation>
    <dataValidation type="list" allowBlank="1" showErrorMessage="1" errorTitle="Tájékoztatás" error="Csak hiánypótlás esetén töltendő ki!" sqref="O2">
      <formula1>"Kifizetési kérelem, Hiánypótlás"</formula1>
    </dataValidation>
    <dataValidation allowBlank="1" showInputMessage="1" showErrorMessage="1" error="0 és 100 között lehet az érték!" sqref="P9:P316"/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_x000a_" sqref="L9:L308">
      <formula1>0</formula1>
    </dataValidation>
    <dataValidation type="whole" allowBlank="1" showErrorMessage="1" errorTitle="Tájékoztatás" error="A beírt számérték kisebb vagy egyenlő lehet, mint a bruttó átadott mennyiség._x000a__x000a_Kattintson a Mégse gombra és adja meg a helyes értéket." sqref="M10:M29 M31:M308">
      <formula1>0</formula1>
      <formula2>L10</formula2>
    </dataValidation>
    <dataValidation type="whole" allowBlank="1" showErrorMessage="1" errorTitle="Tájékoztatás" error="A nettó átadott mennyiség nem lehet nagyobb a bruttó átadott mennyiségnél. _x000a__x000a_Kattintson a Mégse gombra és adja meg a helyes értéket." sqref="M312:M313">
      <formula1>0</formula1>
      <formula2>M310</formula2>
    </dataValidation>
    <dataValidation type="whole" allowBlank="1" showErrorMessage="1" errorTitle="Tájékoztatás" error="Az összesen átadott mennyiségnél nem lehet nagyobb a beírt összeg. _x000a__x000a_Kattintson a Mégse gombra és adja meg a helyes értéket." sqref="L312:L313">
      <formula1>0</formula1>
      <formula2>L310</formula2>
    </dataValidation>
    <dataValidation type="list" allowBlank="1" showInputMessage="1" showErrorMessage="1" sqref="G9:G308">
      <formula1>"141014020,241014020"</formula1>
    </dataValidation>
    <dataValidation type="whole" allowBlank="1" showErrorMessage="1" errorTitle="Tájékoztatás" error="A beírt számérték kisebb vagy egyenlő lehet, mint a bruttó átadott mennyiség. Valamint csak egész szám írható a cellába._x000a__x000a_Kattintson a Mégse gombra és adja meg a helyes értéket." sqref="M9 M30">
      <formula1>0</formula1>
      <formula2>L9</formula2>
    </dataValidation>
    <dataValidation operator="greaterThan" allowBlank="1" showInputMessage="1" showErrorMessage="1" sqref="T17:T308 T11:T14 Q9:S308"/>
    <dataValidation type="list" allowBlank="1" showInputMessage="1" showErrorMessage="1" sqref="F9:F308">
      <formula1>"GYŰJTÉS,ELŐKEZELÉS,HASZNOSÍTÁS,KEZELÉS,KERESKEDÉS"</formula1>
    </dataValidation>
    <dataValidation type="date" allowBlank="1" showErrorMessage="1" errorTitle="Tájékoztatás" error="A beírt dátum 2012.12.01 és 2014.12.31 közé kell, hogy essen._x000a__x000a_Kattintson a Mégse gombra és adja meg a helyes értéket." sqref="K9:K308 B9:B308">
      <formula1>41244</formula1>
      <formula2>42004</formula2>
    </dataValidation>
    <dataValidation type="date" allowBlank="1" showErrorMessage="1" errorTitle="Tájékoztatás" error="A beírt dátum 2012.01.01 és 2014.12.31 közé kell, hogy essen._x000a__x000a_Kattintson a Mégse gombra és adja meg a helyes értéket." sqref="C325">
      <formula1>40909</formula1>
      <formula2>42004</formula2>
    </dataValidation>
  </dataValidations>
  <printOptions horizontalCentered="1"/>
  <pageMargins left="0.25" right="0.25" top="0.75" bottom="0.75" header="0.3" footer="0.3"/>
  <pageSetup paperSize="9" scale="21" orientation="landscape" r:id="rId1"/>
  <headerFooter>
    <oddHeader>&amp;L&amp;"Times New Roman,Normál"&amp;20&amp;A</oddHeader>
    <oddFooter>&amp;C&amp;"Times New Roman,Normál"&amp;20&amp;P&amp;R&amp;28Cégszerű aláírás(P.H.):__________________________________________</oddFooter>
  </headerFooter>
  <ignoredErrors>
    <ignoredError sqref="P9:P308" evalError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X329"/>
  <sheetViews>
    <sheetView showGridLines="0" view="pageBreakPreview" zoomScale="31" zoomScaleNormal="25" zoomScaleSheetLayoutView="31" zoomScalePageLayoutView="40" workbookViewId="0">
      <selection activeCell="B9" sqref="B9"/>
    </sheetView>
  </sheetViews>
  <sheetFormatPr defaultColWidth="8.85546875" defaultRowHeight="26.25" x14ac:dyDescent="0.25"/>
  <cols>
    <col min="1" max="1" width="16.140625" style="20" customWidth="1"/>
    <col min="2" max="2" width="29.5703125" style="20" customWidth="1"/>
    <col min="3" max="3" width="70" style="20" customWidth="1"/>
    <col min="4" max="4" width="45.7109375" style="20" customWidth="1"/>
    <col min="5" max="5" width="48.85546875" style="20" customWidth="1"/>
    <col min="6" max="6" width="37.5703125" style="20" customWidth="1"/>
    <col min="7" max="7" width="31" style="20" customWidth="1"/>
    <col min="8" max="8" width="37" style="20" customWidth="1"/>
    <col min="9" max="9" width="34" style="20" customWidth="1"/>
    <col min="10" max="10" width="44" style="20" customWidth="1"/>
    <col min="11" max="11" width="29.28515625" style="20" customWidth="1"/>
    <col min="12" max="12" width="35.42578125" style="20" customWidth="1"/>
    <col min="13" max="13" width="36.5703125" style="20" customWidth="1"/>
    <col min="14" max="14" width="39.42578125" style="20" customWidth="1"/>
    <col min="15" max="15" width="14.28515625" style="20" hidden="1" customWidth="1"/>
    <col min="16" max="17" width="8.85546875" style="20" hidden="1" customWidth="1"/>
    <col min="18" max="18" width="0" style="20" hidden="1" customWidth="1"/>
    <col min="19" max="16384" width="8.85546875" style="20"/>
  </cols>
  <sheetData>
    <row r="1" spans="1:24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7"/>
      <c r="N1" s="78"/>
    </row>
    <row r="2" spans="1:24" ht="33" x14ac:dyDescent="0.25">
      <c r="A2" s="79" t="s">
        <v>0</v>
      </c>
      <c r="B2" s="253">
        <f>FŐLAP!C8</f>
        <v>0</v>
      </c>
      <c r="C2" s="80" t="s">
        <v>1</v>
      </c>
      <c r="D2" s="253">
        <f>FŐLAP!E8</f>
        <v>0</v>
      </c>
      <c r="E2" s="76"/>
      <c r="F2" s="76"/>
      <c r="G2" s="76"/>
      <c r="H2" s="76"/>
      <c r="I2" s="76"/>
      <c r="J2" s="342" t="s">
        <v>538</v>
      </c>
      <c r="K2" s="343">
        <f>FŐLAP!G3</f>
        <v>0</v>
      </c>
      <c r="L2" s="202" t="s">
        <v>697</v>
      </c>
      <c r="M2" s="565" t="s">
        <v>119</v>
      </c>
      <c r="N2" s="566"/>
    </row>
    <row r="3" spans="1:24" ht="37.5" customHeight="1" x14ac:dyDescent="0.25">
      <c r="A3" s="567" t="s">
        <v>101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ht="37.5" customHeight="1" x14ac:dyDescent="0.25">
      <c r="A4" s="583" t="s">
        <v>91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75"/>
    </row>
    <row r="5" spans="1:24" ht="34.5" x14ac:dyDescent="0.25">
      <c r="A5" s="568" t="s">
        <v>84</v>
      </c>
      <c r="B5" s="568"/>
      <c r="C5" s="569">
        <f>FŐLAP!C10</f>
        <v>0</v>
      </c>
      <c r="D5" s="569"/>
      <c r="E5" s="569"/>
      <c r="F5" s="569"/>
      <c r="G5" s="569"/>
      <c r="H5" s="569"/>
      <c r="I5" s="569"/>
      <c r="J5" s="569"/>
      <c r="K5" s="569"/>
      <c r="L5" s="569"/>
      <c r="M5" s="81"/>
      <c r="N5" s="76"/>
    </row>
    <row r="6" spans="1:24" ht="34.5" x14ac:dyDescent="0.25">
      <c r="A6" s="568" t="s">
        <v>34</v>
      </c>
      <c r="B6" s="568"/>
      <c r="C6" s="82">
        <f>FŐLAP!C12</f>
        <v>0</v>
      </c>
      <c r="D6" s="83"/>
      <c r="E6" s="83"/>
      <c r="F6" s="83"/>
      <c r="G6" s="83"/>
      <c r="H6" s="83"/>
      <c r="I6" s="83"/>
      <c r="J6" s="83"/>
      <c r="K6" s="83"/>
      <c r="M6" s="295" t="s">
        <v>544</v>
      </c>
      <c r="N6" s="276"/>
      <c r="O6" s="21"/>
    </row>
    <row r="7" spans="1:24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24" ht="136.5" customHeight="1" x14ac:dyDescent="0.25">
      <c r="A8" s="87" t="s">
        <v>25</v>
      </c>
      <c r="B8" s="87" t="s">
        <v>31</v>
      </c>
      <c r="C8" s="414" t="s">
        <v>49</v>
      </c>
      <c r="D8" s="87" t="s">
        <v>26</v>
      </c>
      <c r="E8" s="87" t="s">
        <v>27</v>
      </c>
      <c r="F8" s="87" t="s">
        <v>533</v>
      </c>
      <c r="G8" s="87" t="s">
        <v>122</v>
      </c>
      <c r="H8" s="87" t="s">
        <v>28</v>
      </c>
      <c r="I8" s="87" t="s">
        <v>29</v>
      </c>
      <c r="J8" s="87" t="s">
        <v>30</v>
      </c>
      <c r="K8" s="87" t="s">
        <v>32</v>
      </c>
      <c r="L8" s="87" t="s">
        <v>33</v>
      </c>
      <c r="M8" s="357" t="s">
        <v>20</v>
      </c>
      <c r="N8" s="87" t="s">
        <v>48</v>
      </c>
      <c r="O8" s="320" t="s">
        <v>540</v>
      </c>
      <c r="P8" s="320" t="s">
        <v>537</v>
      </c>
      <c r="Q8" s="320" t="s">
        <v>541</v>
      </c>
    </row>
    <row r="9" spans="1:24" ht="49.5" customHeight="1" x14ac:dyDescent="0.25">
      <c r="A9" s="102" t="s">
        <v>125</v>
      </c>
      <c r="B9" s="242"/>
      <c r="C9" s="415"/>
      <c r="D9" s="243"/>
      <c r="E9" s="243"/>
      <c r="F9" s="306"/>
      <c r="G9" s="244"/>
      <c r="H9" s="433"/>
      <c r="I9" s="433"/>
      <c r="J9" s="245"/>
      <c r="K9" s="242"/>
      <c r="L9" s="246"/>
      <c r="M9" s="247"/>
      <c r="N9" s="98" t="e">
        <f>IF(M9&lt;0,0,1-(M9/L9))</f>
        <v>#DIV/0!</v>
      </c>
      <c r="O9" s="321">
        <f>FŐLAP!$E$8</f>
        <v>0</v>
      </c>
      <c r="P9" s="320">
        <f>FŐLAP!$C$10</f>
        <v>0</v>
      </c>
      <c r="Q9" s="322" t="s">
        <v>438</v>
      </c>
    </row>
    <row r="10" spans="1:24" ht="50.1" customHeight="1" x14ac:dyDescent="0.25">
      <c r="A10" s="100" t="s">
        <v>126</v>
      </c>
      <c r="B10" s="337"/>
      <c r="C10" s="413"/>
      <c r="D10" s="244"/>
      <c r="E10" s="244"/>
      <c r="F10" s="244"/>
      <c r="G10" s="244"/>
      <c r="H10" s="434"/>
      <c r="I10" s="245"/>
      <c r="J10" s="245"/>
      <c r="K10" s="337"/>
      <c r="L10" s="249"/>
      <c r="M10" s="250"/>
      <c r="N10" s="98" t="e">
        <f t="shared" ref="N10" si="0">IF(M10&lt;0,0,1-(M10/L10))</f>
        <v>#DIV/0!</v>
      </c>
      <c r="O10" s="321">
        <f>FŐLAP!$E$8</f>
        <v>0</v>
      </c>
      <c r="P10" s="320">
        <f>FŐLAP!$C$10</f>
        <v>0</v>
      </c>
      <c r="Q10" s="322" t="s">
        <v>438</v>
      </c>
    </row>
    <row r="11" spans="1:24" ht="50.1" customHeight="1" x14ac:dyDescent="0.25">
      <c r="A11" s="101" t="s">
        <v>127</v>
      </c>
      <c r="B11" s="337"/>
      <c r="C11" s="413"/>
      <c r="D11" s="244"/>
      <c r="E11" s="244"/>
      <c r="F11" s="244"/>
      <c r="G11" s="244"/>
      <c r="H11" s="434"/>
      <c r="I11" s="245"/>
      <c r="J11" s="245"/>
      <c r="K11" s="337"/>
      <c r="L11" s="249"/>
      <c r="M11" s="250"/>
      <c r="N11" s="98" t="e">
        <f t="shared" ref="N11:N74" si="1">IF(M11&lt;0,0,1-(M11/L11))</f>
        <v>#DIV/0!</v>
      </c>
      <c r="O11" s="321">
        <f>FŐLAP!$E$8</f>
        <v>0</v>
      </c>
      <c r="P11" s="320">
        <f>FŐLAP!$C$10</f>
        <v>0</v>
      </c>
      <c r="Q11" s="322" t="s">
        <v>438</v>
      </c>
    </row>
    <row r="12" spans="1:24" ht="50.1" customHeight="1" x14ac:dyDescent="0.25">
      <c r="A12" s="100" t="s">
        <v>128</v>
      </c>
      <c r="B12" s="337"/>
      <c r="C12" s="413"/>
      <c r="D12" s="244"/>
      <c r="E12" s="244"/>
      <c r="F12" s="244"/>
      <c r="G12" s="244"/>
      <c r="H12" s="434"/>
      <c r="I12" s="245"/>
      <c r="J12" s="245"/>
      <c r="K12" s="337"/>
      <c r="L12" s="249"/>
      <c r="M12" s="250"/>
      <c r="N12" s="98" t="e">
        <f t="shared" si="1"/>
        <v>#DIV/0!</v>
      </c>
      <c r="O12" s="321">
        <f>FŐLAP!$E$8</f>
        <v>0</v>
      </c>
      <c r="P12" s="320">
        <f>FŐLAP!$C$10</f>
        <v>0</v>
      </c>
      <c r="Q12" s="322" t="s">
        <v>438</v>
      </c>
    </row>
    <row r="13" spans="1:24" ht="50.1" customHeight="1" x14ac:dyDescent="0.25">
      <c r="A13" s="100" t="s">
        <v>129</v>
      </c>
      <c r="B13" s="337"/>
      <c r="C13" s="413"/>
      <c r="D13" s="244"/>
      <c r="E13" s="244"/>
      <c r="F13" s="244"/>
      <c r="G13" s="244"/>
      <c r="H13" s="434"/>
      <c r="I13" s="245"/>
      <c r="J13" s="245"/>
      <c r="K13" s="337"/>
      <c r="L13" s="249"/>
      <c r="M13" s="250"/>
      <c r="N13" s="98" t="e">
        <f t="shared" si="1"/>
        <v>#DIV/0!</v>
      </c>
      <c r="O13" s="321">
        <f>FŐLAP!$E$8</f>
        <v>0</v>
      </c>
      <c r="P13" s="320">
        <f>FŐLAP!$C$10</f>
        <v>0</v>
      </c>
      <c r="Q13" s="322" t="s">
        <v>438</v>
      </c>
    </row>
    <row r="14" spans="1:24" ht="50.1" customHeight="1" x14ac:dyDescent="0.25">
      <c r="A14" s="101" t="s">
        <v>130</v>
      </c>
      <c r="B14" s="337"/>
      <c r="C14" s="413"/>
      <c r="D14" s="244"/>
      <c r="E14" s="244"/>
      <c r="F14" s="244"/>
      <c r="G14" s="244"/>
      <c r="H14" s="434"/>
      <c r="I14" s="245"/>
      <c r="J14" s="245"/>
      <c r="K14" s="337"/>
      <c r="L14" s="249"/>
      <c r="M14" s="250"/>
      <c r="N14" s="98" t="e">
        <f t="shared" si="1"/>
        <v>#DIV/0!</v>
      </c>
      <c r="O14" s="321">
        <f>FŐLAP!$E$8</f>
        <v>0</v>
      </c>
      <c r="P14" s="320">
        <f>FŐLAP!$C$10</f>
        <v>0</v>
      </c>
      <c r="Q14" s="322" t="s">
        <v>438</v>
      </c>
    </row>
    <row r="15" spans="1:24" ht="50.1" customHeight="1" x14ac:dyDescent="0.25">
      <c r="A15" s="100" t="s">
        <v>131</v>
      </c>
      <c r="B15" s="337"/>
      <c r="C15" s="413"/>
      <c r="D15" s="244"/>
      <c r="E15" s="244"/>
      <c r="F15" s="244"/>
      <c r="G15" s="244"/>
      <c r="H15" s="434"/>
      <c r="I15" s="245"/>
      <c r="J15" s="245"/>
      <c r="K15" s="337"/>
      <c r="L15" s="249"/>
      <c r="M15" s="250"/>
      <c r="N15" s="98" t="e">
        <f t="shared" si="1"/>
        <v>#DIV/0!</v>
      </c>
      <c r="O15" s="321">
        <f>FŐLAP!$E$8</f>
        <v>0</v>
      </c>
      <c r="P15" s="320">
        <f>FŐLAP!$C$10</f>
        <v>0</v>
      </c>
      <c r="Q15" s="322" t="s">
        <v>438</v>
      </c>
    </row>
    <row r="16" spans="1:24" ht="50.1" customHeight="1" x14ac:dyDescent="0.25">
      <c r="A16" s="100" t="s">
        <v>132</v>
      </c>
      <c r="B16" s="337"/>
      <c r="C16" s="413"/>
      <c r="D16" s="244"/>
      <c r="E16" s="244"/>
      <c r="F16" s="244"/>
      <c r="G16" s="244"/>
      <c r="H16" s="434"/>
      <c r="I16" s="245"/>
      <c r="J16" s="245"/>
      <c r="K16" s="337"/>
      <c r="L16" s="249"/>
      <c r="M16" s="250"/>
      <c r="N16" s="98" t="e">
        <f t="shared" si="1"/>
        <v>#DIV/0!</v>
      </c>
      <c r="O16" s="321">
        <f>FŐLAP!$E$8</f>
        <v>0</v>
      </c>
      <c r="P16" s="320">
        <f>FŐLAP!$C$10</f>
        <v>0</v>
      </c>
      <c r="Q16" s="322" t="s">
        <v>438</v>
      </c>
    </row>
    <row r="17" spans="1:17" ht="50.1" customHeight="1" x14ac:dyDescent="0.25">
      <c r="A17" s="101" t="s">
        <v>133</v>
      </c>
      <c r="B17" s="337"/>
      <c r="C17" s="413"/>
      <c r="D17" s="244"/>
      <c r="E17" s="244"/>
      <c r="F17" s="244"/>
      <c r="G17" s="244"/>
      <c r="H17" s="434"/>
      <c r="I17" s="245"/>
      <c r="J17" s="245"/>
      <c r="K17" s="337"/>
      <c r="L17" s="249"/>
      <c r="M17" s="250"/>
      <c r="N17" s="98" t="e">
        <f t="shared" si="1"/>
        <v>#DIV/0!</v>
      </c>
      <c r="O17" s="321">
        <f>FŐLAP!$E$8</f>
        <v>0</v>
      </c>
      <c r="P17" s="320">
        <f>FŐLAP!$C$10</f>
        <v>0</v>
      </c>
      <c r="Q17" s="322" t="s">
        <v>438</v>
      </c>
    </row>
    <row r="18" spans="1:17" ht="50.1" customHeight="1" x14ac:dyDescent="0.25">
      <c r="A18" s="100" t="s">
        <v>120</v>
      </c>
      <c r="B18" s="337"/>
      <c r="C18" s="413"/>
      <c r="D18" s="244"/>
      <c r="E18" s="244"/>
      <c r="F18" s="244"/>
      <c r="G18" s="244"/>
      <c r="H18" s="434"/>
      <c r="I18" s="245"/>
      <c r="J18" s="245"/>
      <c r="K18" s="337"/>
      <c r="L18" s="249"/>
      <c r="M18" s="250"/>
      <c r="N18" s="98" t="e">
        <f t="shared" si="1"/>
        <v>#DIV/0!</v>
      </c>
      <c r="O18" s="321">
        <f>FŐLAP!$E$8</f>
        <v>0</v>
      </c>
      <c r="P18" s="320">
        <f>FŐLAP!$C$10</f>
        <v>0</v>
      </c>
      <c r="Q18" s="322" t="s">
        <v>438</v>
      </c>
    </row>
    <row r="19" spans="1:17" ht="50.1" customHeight="1" x14ac:dyDescent="0.25">
      <c r="A19" s="100" t="s">
        <v>134</v>
      </c>
      <c r="B19" s="337"/>
      <c r="C19" s="413"/>
      <c r="D19" s="244"/>
      <c r="E19" s="244"/>
      <c r="F19" s="244"/>
      <c r="G19" s="244"/>
      <c r="H19" s="434"/>
      <c r="I19" s="245"/>
      <c r="J19" s="245"/>
      <c r="K19" s="337"/>
      <c r="L19" s="249"/>
      <c r="M19" s="250"/>
      <c r="N19" s="98" t="e">
        <f t="shared" si="1"/>
        <v>#DIV/0!</v>
      </c>
      <c r="O19" s="321">
        <f>FŐLAP!$E$8</f>
        <v>0</v>
      </c>
      <c r="P19" s="320">
        <f>FŐLAP!$C$10</f>
        <v>0</v>
      </c>
      <c r="Q19" s="322" t="s">
        <v>438</v>
      </c>
    </row>
    <row r="20" spans="1:17" ht="49.5" customHeight="1" x14ac:dyDescent="0.25">
      <c r="A20" s="101" t="s">
        <v>135</v>
      </c>
      <c r="B20" s="337"/>
      <c r="C20" s="413"/>
      <c r="D20" s="244"/>
      <c r="E20" s="244"/>
      <c r="F20" s="244"/>
      <c r="G20" s="244"/>
      <c r="H20" s="434"/>
      <c r="I20" s="245"/>
      <c r="J20" s="245"/>
      <c r="K20" s="337"/>
      <c r="L20" s="249"/>
      <c r="M20" s="250"/>
      <c r="N20" s="98" t="e">
        <f t="shared" si="1"/>
        <v>#DIV/0!</v>
      </c>
      <c r="O20" s="321">
        <f>FŐLAP!$E$8</f>
        <v>0</v>
      </c>
      <c r="P20" s="320">
        <f>FŐLAP!$C$10</f>
        <v>0</v>
      </c>
      <c r="Q20" s="322" t="s">
        <v>438</v>
      </c>
    </row>
    <row r="21" spans="1:17" ht="43.5" customHeight="1" x14ac:dyDescent="0.25">
      <c r="A21" s="100" t="s">
        <v>136</v>
      </c>
      <c r="B21" s="337"/>
      <c r="C21" s="413"/>
      <c r="D21" s="244"/>
      <c r="E21" s="244"/>
      <c r="F21" s="244"/>
      <c r="G21" s="244"/>
      <c r="H21" s="434"/>
      <c r="I21" s="245"/>
      <c r="J21" s="245"/>
      <c r="K21" s="337"/>
      <c r="L21" s="249"/>
      <c r="M21" s="250"/>
      <c r="N21" s="98" t="e">
        <f t="shared" si="1"/>
        <v>#DIV/0!</v>
      </c>
      <c r="O21" s="321">
        <f>FŐLAP!$E$8</f>
        <v>0</v>
      </c>
      <c r="P21" s="320">
        <f>FŐLAP!$C$10</f>
        <v>0</v>
      </c>
      <c r="Q21" s="322" t="s">
        <v>438</v>
      </c>
    </row>
    <row r="22" spans="1:17" ht="50.1" hidden="1" customHeight="1" x14ac:dyDescent="0.25">
      <c r="A22" s="100" t="s">
        <v>137</v>
      </c>
      <c r="B22" s="337"/>
      <c r="C22" s="413"/>
      <c r="D22" s="244"/>
      <c r="E22" s="244"/>
      <c r="F22" s="244"/>
      <c r="G22" s="244"/>
      <c r="H22" s="434"/>
      <c r="I22" s="245"/>
      <c r="J22" s="245"/>
      <c r="K22" s="337"/>
      <c r="L22" s="249"/>
      <c r="M22" s="250"/>
      <c r="N22" s="98" t="e">
        <f t="shared" si="1"/>
        <v>#DIV/0!</v>
      </c>
      <c r="O22" s="321">
        <f>FŐLAP!$E$8</f>
        <v>0</v>
      </c>
      <c r="P22" s="320">
        <f>FŐLAP!$C$10</f>
        <v>0</v>
      </c>
      <c r="Q22" s="322" t="s">
        <v>438</v>
      </c>
    </row>
    <row r="23" spans="1:17" ht="50.1" hidden="1" customHeight="1" x14ac:dyDescent="0.25">
      <c r="A23" s="101" t="s">
        <v>138</v>
      </c>
      <c r="B23" s="337"/>
      <c r="C23" s="413"/>
      <c r="D23" s="244"/>
      <c r="E23" s="244"/>
      <c r="F23" s="244"/>
      <c r="G23" s="244"/>
      <c r="H23" s="434"/>
      <c r="I23" s="245"/>
      <c r="J23" s="245"/>
      <c r="K23" s="337"/>
      <c r="L23" s="249"/>
      <c r="M23" s="250"/>
      <c r="N23" s="98" t="e">
        <f t="shared" si="1"/>
        <v>#DIV/0!</v>
      </c>
      <c r="O23" s="321">
        <f>FŐLAP!$E$8</f>
        <v>0</v>
      </c>
      <c r="P23" s="320">
        <f>FŐLAP!$C$10</f>
        <v>0</v>
      </c>
      <c r="Q23" s="322" t="s">
        <v>438</v>
      </c>
    </row>
    <row r="24" spans="1:17" ht="50.1" hidden="1" customHeight="1" x14ac:dyDescent="0.25">
      <c r="A24" s="100" t="s">
        <v>139</v>
      </c>
      <c r="B24" s="337"/>
      <c r="C24" s="413"/>
      <c r="D24" s="244"/>
      <c r="E24" s="244"/>
      <c r="F24" s="244"/>
      <c r="G24" s="244"/>
      <c r="H24" s="434"/>
      <c r="I24" s="245"/>
      <c r="J24" s="245"/>
      <c r="K24" s="337"/>
      <c r="L24" s="249"/>
      <c r="M24" s="250"/>
      <c r="N24" s="98" t="e">
        <f t="shared" si="1"/>
        <v>#DIV/0!</v>
      </c>
      <c r="O24" s="321">
        <f>FŐLAP!$E$8</f>
        <v>0</v>
      </c>
      <c r="P24" s="320">
        <f>FŐLAP!$C$10</f>
        <v>0</v>
      </c>
      <c r="Q24" s="322" t="s">
        <v>438</v>
      </c>
    </row>
    <row r="25" spans="1:17" ht="50.1" hidden="1" customHeight="1" x14ac:dyDescent="0.25">
      <c r="A25" s="100" t="s">
        <v>140</v>
      </c>
      <c r="B25" s="337"/>
      <c r="C25" s="413"/>
      <c r="D25" s="244"/>
      <c r="E25" s="244"/>
      <c r="F25" s="244"/>
      <c r="G25" s="244"/>
      <c r="H25" s="434"/>
      <c r="I25" s="245"/>
      <c r="J25" s="245"/>
      <c r="K25" s="337"/>
      <c r="L25" s="249"/>
      <c r="M25" s="250"/>
      <c r="N25" s="98" t="e">
        <f t="shared" si="1"/>
        <v>#DIV/0!</v>
      </c>
      <c r="O25" s="321">
        <f>FŐLAP!$E$8</f>
        <v>0</v>
      </c>
      <c r="P25" s="320">
        <f>FŐLAP!$C$10</f>
        <v>0</v>
      </c>
      <c r="Q25" s="322" t="s">
        <v>438</v>
      </c>
    </row>
    <row r="26" spans="1:17" ht="50.1" hidden="1" customHeight="1" x14ac:dyDescent="0.25">
      <c r="A26" s="100" t="s">
        <v>141</v>
      </c>
      <c r="B26" s="337"/>
      <c r="C26" s="413"/>
      <c r="D26" s="244"/>
      <c r="E26" s="244"/>
      <c r="F26" s="244"/>
      <c r="G26" s="244"/>
      <c r="H26" s="434"/>
      <c r="I26" s="245"/>
      <c r="J26" s="245"/>
      <c r="K26" s="337"/>
      <c r="L26" s="249"/>
      <c r="M26" s="250"/>
      <c r="N26" s="98" t="e">
        <f t="shared" si="1"/>
        <v>#DIV/0!</v>
      </c>
      <c r="O26" s="321">
        <f>FŐLAP!$E$8</f>
        <v>0</v>
      </c>
      <c r="P26" s="320">
        <f>FŐLAP!$C$10</f>
        <v>0</v>
      </c>
      <c r="Q26" s="322" t="s">
        <v>438</v>
      </c>
    </row>
    <row r="27" spans="1:17" ht="50.1" hidden="1" customHeight="1" x14ac:dyDescent="0.25">
      <c r="A27" s="100" t="s">
        <v>142</v>
      </c>
      <c r="B27" s="337"/>
      <c r="C27" s="413"/>
      <c r="D27" s="244"/>
      <c r="E27" s="244"/>
      <c r="F27" s="244"/>
      <c r="G27" s="244"/>
      <c r="H27" s="434"/>
      <c r="I27" s="245"/>
      <c r="J27" s="245"/>
      <c r="K27" s="337"/>
      <c r="L27" s="249"/>
      <c r="M27" s="250"/>
      <c r="N27" s="98" t="e">
        <f t="shared" si="1"/>
        <v>#DIV/0!</v>
      </c>
      <c r="O27" s="321">
        <f>FŐLAP!$E$8</f>
        <v>0</v>
      </c>
      <c r="P27" s="320">
        <f>FŐLAP!$C$10</f>
        <v>0</v>
      </c>
      <c r="Q27" s="322" t="s">
        <v>438</v>
      </c>
    </row>
    <row r="28" spans="1:17" ht="50.1" hidden="1" customHeight="1" x14ac:dyDescent="0.25">
      <c r="A28" s="101" t="s">
        <v>121</v>
      </c>
      <c r="B28" s="337"/>
      <c r="C28" s="413"/>
      <c r="D28" s="244"/>
      <c r="E28" s="244"/>
      <c r="F28" s="244"/>
      <c r="G28" s="244"/>
      <c r="H28" s="434"/>
      <c r="I28" s="245"/>
      <c r="J28" s="245"/>
      <c r="K28" s="337"/>
      <c r="L28" s="249"/>
      <c r="M28" s="250"/>
      <c r="N28" s="98" t="e">
        <f t="shared" si="1"/>
        <v>#DIV/0!</v>
      </c>
      <c r="O28" s="321">
        <f>FŐLAP!$E$8</f>
        <v>0</v>
      </c>
      <c r="P28" s="320">
        <f>FŐLAP!$C$10</f>
        <v>0</v>
      </c>
      <c r="Q28" s="322" t="s">
        <v>438</v>
      </c>
    </row>
    <row r="29" spans="1:17" ht="50.1" hidden="1" customHeight="1" x14ac:dyDescent="0.25">
      <c r="A29" s="100" t="s">
        <v>143</v>
      </c>
      <c r="B29" s="337"/>
      <c r="C29" s="413"/>
      <c r="D29" s="244"/>
      <c r="E29" s="244"/>
      <c r="F29" s="244"/>
      <c r="G29" s="244"/>
      <c r="H29" s="434"/>
      <c r="I29" s="245"/>
      <c r="J29" s="245"/>
      <c r="K29" s="337"/>
      <c r="L29" s="249"/>
      <c r="M29" s="250"/>
      <c r="N29" s="98" t="e">
        <f t="shared" si="1"/>
        <v>#DIV/0!</v>
      </c>
      <c r="O29" s="321">
        <f>FŐLAP!$E$8</f>
        <v>0</v>
      </c>
      <c r="P29" s="320">
        <f>FŐLAP!$C$10</f>
        <v>0</v>
      </c>
      <c r="Q29" s="322" t="s">
        <v>438</v>
      </c>
    </row>
    <row r="30" spans="1:17" ht="50.1" hidden="1" customHeight="1" x14ac:dyDescent="0.25">
      <c r="A30" s="100" t="s">
        <v>144</v>
      </c>
      <c r="B30" s="337"/>
      <c r="C30" s="413"/>
      <c r="D30" s="244"/>
      <c r="E30" s="244"/>
      <c r="F30" s="244"/>
      <c r="G30" s="244"/>
      <c r="H30" s="434"/>
      <c r="I30" s="245"/>
      <c r="J30" s="245"/>
      <c r="K30" s="337"/>
      <c r="L30" s="249"/>
      <c r="M30" s="250"/>
      <c r="N30" s="98" t="e">
        <f t="shared" si="1"/>
        <v>#DIV/0!</v>
      </c>
      <c r="O30" s="321">
        <f>FŐLAP!$E$8</f>
        <v>0</v>
      </c>
      <c r="P30" s="320">
        <f>FŐLAP!$C$10</f>
        <v>0</v>
      </c>
      <c r="Q30" s="322" t="s">
        <v>438</v>
      </c>
    </row>
    <row r="31" spans="1:17" ht="50.1" hidden="1" customHeight="1" x14ac:dyDescent="0.25">
      <c r="A31" s="101" t="s">
        <v>145</v>
      </c>
      <c r="B31" s="337"/>
      <c r="C31" s="413"/>
      <c r="D31" s="244"/>
      <c r="E31" s="244"/>
      <c r="F31" s="244"/>
      <c r="G31" s="244"/>
      <c r="H31" s="434"/>
      <c r="I31" s="245"/>
      <c r="J31" s="245"/>
      <c r="K31" s="337"/>
      <c r="L31" s="249"/>
      <c r="M31" s="250"/>
      <c r="N31" s="98" t="e">
        <f t="shared" si="1"/>
        <v>#DIV/0!</v>
      </c>
      <c r="O31" s="321">
        <f>FŐLAP!$E$8</f>
        <v>0</v>
      </c>
      <c r="P31" s="320">
        <f>FŐLAP!$C$10</f>
        <v>0</v>
      </c>
      <c r="Q31" s="322" t="s">
        <v>438</v>
      </c>
    </row>
    <row r="32" spans="1:17" ht="50.1" hidden="1" customHeight="1" x14ac:dyDescent="0.25">
      <c r="A32" s="100" t="s">
        <v>146</v>
      </c>
      <c r="B32" s="337"/>
      <c r="C32" s="413"/>
      <c r="D32" s="244"/>
      <c r="E32" s="244"/>
      <c r="F32" s="244"/>
      <c r="G32" s="244"/>
      <c r="H32" s="434"/>
      <c r="I32" s="245"/>
      <c r="J32" s="245"/>
      <c r="K32" s="337"/>
      <c r="L32" s="249"/>
      <c r="M32" s="250"/>
      <c r="N32" s="98" t="e">
        <f t="shared" si="1"/>
        <v>#DIV/0!</v>
      </c>
      <c r="O32" s="321">
        <f>FŐLAP!$E$8</f>
        <v>0</v>
      </c>
      <c r="P32" s="320">
        <f>FŐLAP!$C$10</f>
        <v>0</v>
      </c>
      <c r="Q32" s="322" t="s">
        <v>438</v>
      </c>
    </row>
    <row r="33" spans="1:17" ht="50.1" hidden="1" customHeight="1" x14ac:dyDescent="0.25">
      <c r="A33" s="100" t="s">
        <v>147</v>
      </c>
      <c r="B33" s="337"/>
      <c r="C33" s="413"/>
      <c r="D33" s="244"/>
      <c r="E33" s="244"/>
      <c r="F33" s="244"/>
      <c r="G33" s="244"/>
      <c r="H33" s="434"/>
      <c r="I33" s="245"/>
      <c r="J33" s="245"/>
      <c r="K33" s="337"/>
      <c r="L33" s="249"/>
      <c r="M33" s="250"/>
      <c r="N33" s="98" t="e">
        <f t="shared" si="1"/>
        <v>#DIV/0!</v>
      </c>
      <c r="O33" s="321">
        <f>FŐLAP!$E$8</f>
        <v>0</v>
      </c>
      <c r="P33" s="320">
        <f>FŐLAP!$C$10</f>
        <v>0</v>
      </c>
      <c r="Q33" s="322" t="s">
        <v>438</v>
      </c>
    </row>
    <row r="34" spans="1:17" ht="50.1" hidden="1" customHeight="1" x14ac:dyDescent="0.25">
      <c r="A34" s="101" t="s">
        <v>148</v>
      </c>
      <c r="B34" s="337"/>
      <c r="C34" s="413"/>
      <c r="D34" s="244"/>
      <c r="E34" s="244"/>
      <c r="F34" s="244"/>
      <c r="G34" s="244"/>
      <c r="H34" s="434"/>
      <c r="I34" s="245"/>
      <c r="J34" s="245"/>
      <c r="K34" s="337"/>
      <c r="L34" s="249"/>
      <c r="M34" s="250"/>
      <c r="N34" s="98" t="e">
        <f t="shared" si="1"/>
        <v>#DIV/0!</v>
      </c>
      <c r="O34" s="321">
        <f>FŐLAP!$E$8</f>
        <v>0</v>
      </c>
      <c r="P34" s="320">
        <f>FŐLAP!$C$10</f>
        <v>0</v>
      </c>
      <c r="Q34" s="322" t="s">
        <v>438</v>
      </c>
    </row>
    <row r="35" spans="1:17" ht="50.1" hidden="1" customHeight="1" x14ac:dyDescent="0.25">
      <c r="A35" s="100" t="s">
        <v>149</v>
      </c>
      <c r="B35" s="337"/>
      <c r="C35" s="413"/>
      <c r="D35" s="244"/>
      <c r="E35" s="244"/>
      <c r="F35" s="244"/>
      <c r="G35" s="244"/>
      <c r="H35" s="434"/>
      <c r="I35" s="245"/>
      <c r="J35" s="245"/>
      <c r="K35" s="337"/>
      <c r="L35" s="249"/>
      <c r="M35" s="250"/>
      <c r="N35" s="98" t="e">
        <f t="shared" si="1"/>
        <v>#DIV/0!</v>
      </c>
      <c r="O35" s="321">
        <f>FŐLAP!$E$8</f>
        <v>0</v>
      </c>
      <c r="P35" s="320">
        <f>FŐLAP!$C$10</f>
        <v>0</v>
      </c>
      <c r="Q35" s="322" t="s">
        <v>438</v>
      </c>
    </row>
    <row r="36" spans="1:17" ht="50.1" hidden="1" customHeight="1" x14ac:dyDescent="0.25">
      <c r="A36" s="100" t="s">
        <v>150</v>
      </c>
      <c r="B36" s="337"/>
      <c r="C36" s="413"/>
      <c r="D36" s="244"/>
      <c r="E36" s="244"/>
      <c r="F36" s="244"/>
      <c r="G36" s="244"/>
      <c r="H36" s="434"/>
      <c r="I36" s="245"/>
      <c r="J36" s="245"/>
      <c r="K36" s="337"/>
      <c r="L36" s="249"/>
      <c r="M36" s="250"/>
      <c r="N36" s="98" t="e">
        <f t="shared" si="1"/>
        <v>#DIV/0!</v>
      </c>
      <c r="O36" s="321">
        <f>FŐLAP!$E$8</f>
        <v>0</v>
      </c>
      <c r="P36" s="320">
        <f>FŐLAP!$C$10</f>
        <v>0</v>
      </c>
      <c r="Q36" s="322" t="s">
        <v>438</v>
      </c>
    </row>
    <row r="37" spans="1:17" ht="50.1" hidden="1" customHeight="1" collapsed="1" x14ac:dyDescent="0.25">
      <c r="A37" s="101" t="s">
        <v>151</v>
      </c>
      <c r="B37" s="337"/>
      <c r="C37" s="413"/>
      <c r="D37" s="244"/>
      <c r="E37" s="244"/>
      <c r="F37" s="244"/>
      <c r="G37" s="244"/>
      <c r="H37" s="434"/>
      <c r="I37" s="245"/>
      <c r="J37" s="245"/>
      <c r="K37" s="337"/>
      <c r="L37" s="249"/>
      <c r="M37" s="250"/>
      <c r="N37" s="98" t="e">
        <f t="shared" si="1"/>
        <v>#DIV/0!</v>
      </c>
      <c r="O37" s="321">
        <f>FŐLAP!$E$8</f>
        <v>0</v>
      </c>
      <c r="P37" s="320">
        <f>FŐLAP!$C$10</f>
        <v>0</v>
      </c>
      <c r="Q37" s="322" t="s">
        <v>438</v>
      </c>
    </row>
    <row r="38" spans="1:17" ht="50.1" hidden="1" customHeight="1" x14ac:dyDescent="0.25">
      <c r="A38" s="100" t="s">
        <v>152</v>
      </c>
      <c r="B38" s="337"/>
      <c r="C38" s="413"/>
      <c r="D38" s="244"/>
      <c r="E38" s="244"/>
      <c r="F38" s="244"/>
      <c r="G38" s="244"/>
      <c r="H38" s="434"/>
      <c r="I38" s="245"/>
      <c r="J38" s="245"/>
      <c r="K38" s="337"/>
      <c r="L38" s="249"/>
      <c r="M38" s="250"/>
      <c r="N38" s="98" t="e">
        <f t="shared" si="1"/>
        <v>#DIV/0!</v>
      </c>
      <c r="O38" s="321">
        <f>FŐLAP!$E$8</f>
        <v>0</v>
      </c>
      <c r="P38" s="320">
        <f>FŐLAP!$C$10</f>
        <v>0</v>
      </c>
      <c r="Q38" s="322" t="s">
        <v>438</v>
      </c>
    </row>
    <row r="39" spans="1:17" ht="50.1" hidden="1" customHeight="1" x14ac:dyDescent="0.25">
      <c r="A39" s="100" t="s">
        <v>153</v>
      </c>
      <c r="B39" s="337"/>
      <c r="C39" s="413"/>
      <c r="D39" s="244"/>
      <c r="E39" s="244"/>
      <c r="F39" s="244"/>
      <c r="G39" s="244"/>
      <c r="H39" s="434"/>
      <c r="I39" s="245"/>
      <c r="J39" s="245"/>
      <c r="K39" s="337"/>
      <c r="L39" s="249"/>
      <c r="M39" s="250"/>
      <c r="N39" s="98" t="e">
        <f t="shared" si="1"/>
        <v>#DIV/0!</v>
      </c>
      <c r="O39" s="321">
        <f>FŐLAP!$E$8</f>
        <v>0</v>
      </c>
      <c r="P39" s="320">
        <f>FŐLAP!$C$10</f>
        <v>0</v>
      </c>
      <c r="Q39" s="322" t="s">
        <v>438</v>
      </c>
    </row>
    <row r="40" spans="1:17" ht="50.1" hidden="1" customHeight="1" x14ac:dyDescent="0.25">
      <c r="A40" s="101" t="s">
        <v>154</v>
      </c>
      <c r="B40" s="337"/>
      <c r="C40" s="413"/>
      <c r="D40" s="244"/>
      <c r="E40" s="244"/>
      <c r="F40" s="244"/>
      <c r="G40" s="244"/>
      <c r="H40" s="434"/>
      <c r="I40" s="245"/>
      <c r="J40" s="245"/>
      <c r="K40" s="337"/>
      <c r="L40" s="249"/>
      <c r="M40" s="250"/>
      <c r="N40" s="98" t="e">
        <f t="shared" si="1"/>
        <v>#DIV/0!</v>
      </c>
      <c r="O40" s="321">
        <f>FŐLAP!$E$8</f>
        <v>0</v>
      </c>
      <c r="P40" s="320">
        <f>FŐLAP!$C$10</f>
        <v>0</v>
      </c>
      <c r="Q40" s="322" t="s">
        <v>438</v>
      </c>
    </row>
    <row r="41" spans="1:17" ht="50.1" hidden="1" customHeight="1" x14ac:dyDescent="0.25">
      <c r="A41" s="100" t="s">
        <v>155</v>
      </c>
      <c r="B41" s="337"/>
      <c r="C41" s="413"/>
      <c r="D41" s="244"/>
      <c r="E41" s="244"/>
      <c r="F41" s="244"/>
      <c r="G41" s="244"/>
      <c r="H41" s="434"/>
      <c r="I41" s="245"/>
      <c r="J41" s="245"/>
      <c r="K41" s="337"/>
      <c r="L41" s="249"/>
      <c r="M41" s="250"/>
      <c r="N41" s="98" t="e">
        <f t="shared" si="1"/>
        <v>#DIV/0!</v>
      </c>
      <c r="O41" s="321">
        <f>FŐLAP!$E$8</f>
        <v>0</v>
      </c>
      <c r="P41" s="320">
        <f>FŐLAP!$C$10</f>
        <v>0</v>
      </c>
      <c r="Q41" s="322" t="s">
        <v>438</v>
      </c>
    </row>
    <row r="42" spans="1:17" ht="50.1" hidden="1" customHeight="1" x14ac:dyDescent="0.25">
      <c r="A42" s="100" t="s">
        <v>156</v>
      </c>
      <c r="B42" s="337"/>
      <c r="C42" s="413"/>
      <c r="D42" s="244"/>
      <c r="E42" s="244"/>
      <c r="F42" s="244"/>
      <c r="G42" s="244"/>
      <c r="H42" s="434"/>
      <c r="I42" s="245"/>
      <c r="J42" s="245"/>
      <c r="K42" s="337"/>
      <c r="L42" s="249"/>
      <c r="M42" s="250"/>
      <c r="N42" s="98" t="e">
        <f t="shared" si="1"/>
        <v>#DIV/0!</v>
      </c>
      <c r="O42" s="321">
        <f>FŐLAP!$E$8</f>
        <v>0</v>
      </c>
      <c r="P42" s="320">
        <f>FŐLAP!$C$10</f>
        <v>0</v>
      </c>
      <c r="Q42" s="322" t="s">
        <v>438</v>
      </c>
    </row>
    <row r="43" spans="1:17" ht="50.1" hidden="1" customHeight="1" x14ac:dyDescent="0.25">
      <c r="A43" s="100" t="s">
        <v>157</v>
      </c>
      <c r="B43" s="337"/>
      <c r="C43" s="413"/>
      <c r="D43" s="244"/>
      <c r="E43" s="244"/>
      <c r="F43" s="244"/>
      <c r="G43" s="244"/>
      <c r="H43" s="434"/>
      <c r="I43" s="245"/>
      <c r="J43" s="245"/>
      <c r="K43" s="337"/>
      <c r="L43" s="249"/>
      <c r="M43" s="250"/>
      <c r="N43" s="98" t="e">
        <f t="shared" si="1"/>
        <v>#DIV/0!</v>
      </c>
      <c r="O43" s="321">
        <f>FŐLAP!$E$8</f>
        <v>0</v>
      </c>
      <c r="P43" s="320">
        <f>FŐLAP!$C$10</f>
        <v>0</v>
      </c>
      <c r="Q43" s="322" t="s">
        <v>438</v>
      </c>
    </row>
    <row r="44" spans="1:17" ht="50.1" hidden="1" customHeight="1" x14ac:dyDescent="0.25">
      <c r="A44" s="100" t="s">
        <v>158</v>
      </c>
      <c r="B44" s="337"/>
      <c r="C44" s="413"/>
      <c r="D44" s="244"/>
      <c r="E44" s="244"/>
      <c r="F44" s="244"/>
      <c r="G44" s="244"/>
      <c r="H44" s="434"/>
      <c r="I44" s="245"/>
      <c r="J44" s="245"/>
      <c r="K44" s="337"/>
      <c r="L44" s="249"/>
      <c r="M44" s="250"/>
      <c r="N44" s="98" t="e">
        <f t="shared" si="1"/>
        <v>#DIV/0!</v>
      </c>
      <c r="O44" s="321">
        <f>FŐLAP!$E$8</f>
        <v>0</v>
      </c>
      <c r="P44" s="320">
        <f>FŐLAP!$C$10</f>
        <v>0</v>
      </c>
      <c r="Q44" s="322" t="s">
        <v>438</v>
      </c>
    </row>
    <row r="45" spans="1:17" ht="50.1" hidden="1" customHeight="1" x14ac:dyDescent="0.25">
      <c r="A45" s="101" t="s">
        <v>159</v>
      </c>
      <c r="B45" s="337"/>
      <c r="C45" s="413"/>
      <c r="D45" s="244"/>
      <c r="E45" s="244"/>
      <c r="F45" s="244"/>
      <c r="G45" s="244"/>
      <c r="H45" s="434"/>
      <c r="I45" s="245"/>
      <c r="J45" s="245"/>
      <c r="K45" s="337"/>
      <c r="L45" s="249"/>
      <c r="M45" s="250"/>
      <c r="N45" s="98" t="e">
        <f t="shared" si="1"/>
        <v>#DIV/0!</v>
      </c>
      <c r="O45" s="321">
        <f>FŐLAP!$E$8</f>
        <v>0</v>
      </c>
      <c r="P45" s="320">
        <f>FŐLAP!$C$10</f>
        <v>0</v>
      </c>
      <c r="Q45" s="322" t="s">
        <v>438</v>
      </c>
    </row>
    <row r="46" spans="1:17" ht="50.1" hidden="1" customHeight="1" x14ac:dyDescent="0.25">
      <c r="A46" s="100" t="s">
        <v>160</v>
      </c>
      <c r="B46" s="337"/>
      <c r="C46" s="413"/>
      <c r="D46" s="244"/>
      <c r="E46" s="244"/>
      <c r="F46" s="244"/>
      <c r="G46" s="244"/>
      <c r="H46" s="434"/>
      <c r="I46" s="245"/>
      <c r="J46" s="245"/>
      <c r="K46" s="337"/>
      <c r="L46" s="249"/>
      <c r="M46" s="250"/>
      <c r="N46" s="98" t="e">
        <f t="shared" si="1"/>
        <v>#DIV/0!</v>
      </c>
      <c r="O46" s="321">
        <f>FŐLAP!$E$8</f>
        <v>0</v>
      </c>
      <c r="P46" s="320">
        <f>FŐLAP!$C$10</f>
        <v>0</v>
      </c>
      <c r="Q46" s="322" t="s">
        <v>438</v>
      </c>
    </row>
    <row r="47" spans="1:17" ht="50.1" hidden="1" customHeight="1" x14ac:dyDescent="0.25">
      <c r="A47" s="100" t="s">
        <v>161</v>
      </c>
      <c r="B47" s="337"/>
      <c r="C47" s="413"/>
      <c r="D47" s="244"/>
      <c r="E47" s="244"/>
      <c r="F47" s="244"/>
      <c r="G47" s="244"/>
      <c r="H47" s="434"/>
      <c r="I47" s="245"/>
      <c r="J47" s="245"/>
      <c r="K47" s="337"/>
      <c r="L47" s="249"/>
      <c r="M47" s="250"/>
      <c r="N47" s="98" t="e">
        <f t="shared" si="1"/>
        <v>#DIV/0!</v>
      </c>
      <c r="O47" s="321">
        <f>FŐLAP!$E$8</f>
        <v>0</v>
      </c>
      <c r="P47" s="320">
        <f>FŐLAP!$C$10</f>
        <v>0</v>
      </c>
      <c r="Q47" s="322" t="s">
        <v>438</v>
      </c>
    </row>
    <row r="48" spans="1:17" ht="50.1" hidden="1" customHeight="1" collapsed="1" x14ac:dyDescent="0.25">
      <c r="A48" s="101" t="s">
        <v>162</v>
      </c>
      <c r="B48" s="337"/>
      <c r="C48" s="413"/>
      <c r="D48" s="244"/>
      <c r="E48" s="244"/>
      <c r="F48" s="244"/>
      <c r="G48" s="244"/>
      <c r="H48" s="434"/>
      <c r="I48" s="245"/>
      <c r="J48" s="245"/>
      <c r="K48" s="337"/>
      <c r="L48" s="249"/>
      <c r="M48" s="250"/>
      <c r="N48" s="98" t="e">
        <f t="shared" si="1"/>
        <v>#DIV/0!</v>
      </c>
      <c r="O48" s="321">
        <f>FŐLAP!$E$8</f>
        <v>0</v>
      </c>
      <c r="P48" s="320">
        <f>FŐLAP!$C$10</f>
        <v>0</v>
      </c>
      <c r="Q48" s="322" t="s">
        <v>438</v>
      </c>
    </row>
    <row r="49" spans="1:17" ht="50.1" hidden="1" customHeight="1" x14ac:dyDescent="0.25">
      <c r="A49" s="100" t="s">
        <v>163</v>
      </c>
      <c r="B49" s="337"/>
      <c r="C49" s="413"/>
      <c r="D49" s="244"/>
      <c r="E49" s="244"/>
      <c r="F49" s="244"/>
      <c r="G49" s="244"/>
      <c r="H49" s="434"/>
      <c r="I49" s="245"/>
      <c r="J49" s="245"/>
      <c r="K49" s="337"/>
      <c r="L49" s="249"/>
      <c r="M49" s="250"/>
      <c r="N49" s="98" t="e">
        <f t="shared" si="1"/>
        <v>#DIV/0!</v>
      </c>
      <c r="O49" s="321">
        <f>FŐLAP!$E$8</f>
        <v>0</v>
      </c>
      <c r="P49" s="320">
        <f>FŐLAP!$C$10</f>
        <v>0</v>
      </c>
      <c r="Q49" s="322" t="s">
        <v>438</v>
      </c>
    </row>
    <row r="50" spans="1:17" ht="50.1" hidden="1" customHeight="1" x14ac:dyDescent="0.25">
      <c r="A50" s="100" t="s">
        <v>164</v>
      </c>
      <c r="B50" s="337"/>
      <c r="C50" s="413"/>
      <c r="D50" s="244"/>
      <c r="E50" s="244"/>
      <c r="F50" s="244"/>
      <c r="G50" s="244"/>
      <c r="H50" s="434"/>
      <c r="I50" s="245"/>
      <c r="J50" s="245"/>
      <c r="K50" s="337"/>
      <c r="L50" s="249"/>
      <c r="M50" s="250"/>
      <c r="N50" s="98" t="e">
        <f t="shared" si="1"/>
        <v>#DIV/0!</v>
      </c>
      <c r="O50" s="321">
        <f>FŐLAP!$E$8</f>
        <v>0</v>
      </c>
      <c r="P50" s="320">
        <f>FŐLAP!$C$10</f>
        <v>0</v>
      </c>
      <c r="Q50" s="322" t="s">
        <v>438</v>
      </c>
    </row>
    <row r="51" spans="1:17" ht="50.1" hidden="1" customHeight="1" x14ac:dyDescent="0.25">
      <c r="A51" s="101" t="s">
        <v>165</v>
      </c>
      <c r="B51" s="337"/>
      <c r="C51" s="413"/>
      <c r="D51" s="244"/>
      <c r="E51" s="244"/>
      <c r="F51" s="244"/>
      <c r="G51" s="244"/>
      <c r="H51" s="434"/>
      <c r="I51" s="245"/>
      <c r="J51" s="245"/>
      <c r="K51" s="337"/>
      <c r="L51" s="249"/>
      <c r="M51" s="250"/>
      <c r="N51" s="98" t="e">
        <f t="shared" si="1"/>
        <v>#DIV/0!</v>
      </c>
      <c r="O51" s="321">
        <f>FŐLAP!$E$8</f>
        <v>0</v>
      </c>
      <c r="P51" s="320">
        <f>FŐLAP!$C$10</f>
        <v>0</v>
      </c>
      <c r="Q51" s="322" t="s">
        <v>438</v>
      </c>
    </row>
    <row r="52" spans="1:17" ht="50.1" hidden="1" customHeight="1" x14ac:dyDescent="0.25">
      <c r="A52" s="100" t="s">
        <v>166</v>
      </c>
      <c r="B52" s="337"/>
      <c r="C52" s="413"/>
      <c r="D52" s="244"/>
      <c r="E52" s="244"/>
      <c r="F52" s="244"/>
      <c r="G52" s="244"/>
      <c r="H52" s="434"/>
      <c r="I52" s="245"/>
      <c r="J52" s="245"/>
      <c r="K52" s="337"/>
      <c r="L52" s="249"/>
      <c r="M52" s="250"/>
      <c r="N52" s="98" t="e">
        <f t="shared" si="1"/>
        <v>#DIV/0!</v>
      </c>
      <c r="O52" s="321">
        <f>FŐLAP!$E$8</f>
        <v>0</v>
      </c>
      <c r="P52" s="320">
        <f>FŐLAP!$C$10</f>
        <v>0</v>
      </c>
      <c r="Q52" s="322" t="s">
        <v>438</v>
      </c>
    </row>
    <row r="53" spans="1:17" ht="50.1" hidden="1" customHeight="1" x14ac:dyDescent="0.25">
      <c r="A53" s="100" t="s">
        <v>167</v>
      </c>
      <c r="B53" s="337"/>
      <c r="C53" s="413"/>
      <c r="D53" s="244"/>
      <c r="E53" s="244"/>
      <c r="F53" s="244"/>
      <c r="G53" s="244"/>
      <c r="H53" s="434"/>
      <c r="I53" s="245"/>
      <c r="J53" s="245"/>
      <c r="K53" s="337"/>
      <c r="L53" s="249"/>
      <c r="M53" s="250"/>
      <c r="N53" s="98" t="e">
        <f t="shared" si="1"/>
        <v>#DIV/0!</v>
      </c>
      <c r="O53" s="321">
        <f>FŐLAP!$E$8</f>
        <v>0</v>
      </c>
      <c r="P53" s="320">
        <f>FŐLAP!$C$10</f>
        <v>0</v>
      </c>
      <c r="Q53" s="322" t="s">
        <v>438</v>
      </c>
    </row>
    <row r="54" spans="1:17" ht="50.1" hidden="1" customHeight="1" x14ac:dyDescent="0.25">
      <c r="A54" s="101" t="s">
        <v>168</v>
      </c>
      <c r="B54" s="337"/>
      <c r="C54" s="413"/>
      <c r="D54" s="244"/>
      <c r="E54" s="244"/>
      <c r="F54" s="244"/>
      <c r="G54" s="244"/>
      <c r="H54" s="434"/>
      <c r="I54" s="245"/>
      <c r="J54" s="245"/>
      <c r="K54" s="337"/>
      <c r="L54" s="249"/>
      <c r="M54" s="250"/>
      <c r="N54" s="98" t="e">
        <f t="shared" si="1"/>
        <v>#DIV/0!</v>
      </c>
      <c r="O54" s="321">
        <f>FŐLAP!$E$8</f>
        <v>0</v>
      </c>
      <c r="P54" s="320">
        <f>FŐLAP!$C$10</f>
        <v>0</v>
      </c>
      <c r="Q54" s="322" t="s">
        <v>438</v>
      </c>
    </row>
    <row r="55" spans="1:17" ht="50.1" hidden="1" customHeight="1" x14ac:dyDescent="0.25">
      <c r="A55" s="100" t="s">
        <v>169</v>
      </c>
      <c r="B55" s="337"/>
      <c r="C55" s="413"/>
      <c r="D55" s="244"/>
      <c r="E55" s="244"/>
      <c r="F55" s="244"/>
      <c r="G55" s="244"/>
      <c r="H55" s="434"/>
      <c r="I55" s="245"/>
      <c r="J55" s="245"/>
      <c r="K55" s="337"/>
      <c r="L55" s="249"/>
      <c r="M55" s="250"/>
      <c r="N55" s="98" t="e">
        <f t="shared" si="1"/>
        <v>#DIV/0!</v>
      </c>
      <c r="O55" s="321">
        <f>FŐLAP!$E$8</f>
        <v>0</v>
      </c>
      <c r="P55" s="320">
        <f>FŐLAP!$C$10</f>
        <v>0</v>
      </c>
      <c r="Q55" s="322" t="s">
        <v>438</v>
      </c>
    </row>
    <row r="56" spans="1:17" ht="50.1" hidden="1" customHeight="1" x14ac:dyDescent="0.25">
      <c r="A56" s="100" t="s">
        <v>170</v>
      </c>
      <c r="B56" s="337"/>
      <c r="C56" s="413"/>
      <c r="D56" s="244"/>
      <c r="E56" s="244"/>
      <c r="F56" s="244"/>
      <c r="G56" s="244"/>
      <c r="H56" s="434"/>
      <c r="I56" s="245"/>
      <c r="J56" s="245"/>
      <c r="K56" s="337"/>
      <c r="L56" s="249"/>
      <c r="M56" s="250"/>
      <c r="N56" s="98" t="e">
        <f t="shared" si="1"/>
        <v>#DIV/0!</v>
      </c>
      <c r="O56" s="321">
        <f>FŐLAP!$E$8</f>
        <v>0</v>
      </c>
      <c r="P56" s="320">
        <f>FŐLAP!$C$10</f>
        <v>0</v>
      </c>
      <c r="Q56" s="322" t="s">
        <v>438</v>
      </c>
    </row>
    <row r="57" spans="1:17" ht="50.1" hidden="1" customHeight="1" x14ac:dyDescent="0.25">
      <c r="A57" s="101" t="s">
        <v>171</v>
      </c>
      <c r="B57" s="337"/>
      <c r="C57" s="413"/>
      <c r="D57" s="244"/>
      <c r="E57" s="244"/>
      <c r="F57" s="244"/>
      <c r="G57" s="244"/>
      <c r="H57" s="434"/>
      <c r="I57" s="245"/>
      <c r="J57" s="245"/>
      <c r="K57" s="337"/>
      <c r="L57" s="249"/>
      <c r="M57" s="250"/>
      <c r="N57" s="98" t="e">
        <f t="shared" si="1"/>
        <v>#DIV/0!</v>
      </c>
      <c r="O57" s="321">
        <f>FŐLAP!$E$8</f>
        <v>0</v>
      </c>
      <c r="P57" s="320">
        <f>FŐLAP!$C$10</f>
        <v>0</v>
      </c>
      <c r="Q57" s="322" t="s">
        <v>438</v>
      </c>
    </row>
    <row r="58" spans="1:17" ht="50.1" hidden="1" customHeight="1" x14ac:dyDescent="0.25">
      <c r="A58" s="100" t="s">
        <v>172</v>
      </c>
      <c r="B58" s="337"/>
      <c r="C58" s="413"/>
      <c r="D58" s="244"/>
      <c r="E58" s="244"/>
      <c r="F58" s="244"/>
      <c r="G58" s="244"/>
      <c r="H58" s="434"/>
      <c r="I58" s="245"/>
      <c r="J58" s="245"/>
      <c r="K58" s="337"/>
      <c r="L58" s="249"/>
      <c r="M58" s="250"/>
      <c r="N58" s="98" t="e">
        <f t="shared" si="1"/>
        <v>#DIV/0!</v>
      </c>
      <c r="O58" s="321">
        <f>FŐLAP!$E$8</f>
        <v>0</v>
      </c>
      <c r="P58" s="320">
        <f>FŐLAP!$C$10</f>
        <v>0</v>
      </c>
      <c r="Q58" s="322" t="s">
        <v>438</v>
      </c>
    </row>
    <row r="59" spans="1:17" ht="50.1" hidden="1" customHeight="1" collapsed="1" x14ac:dyDescent="0.25">
      <c r="A59" s="100" t="s">
        <v>173</v>
      </c>
      <c r="B59" s="337"/>
      <c r="C59" s="413"/>
      <c r="D59" s="244"/>
      <c r="E59" s="244"/>
      <c r="F59" s="244"/>
      <c r="G59" s="244"/>
      <c r="H59" s="434"/>
      <c r="I59" s="245"/>
      <c r="J59" s="245"/>
      <c r="K59" s="337"/>
      <c r="L59" s="249"/>
      <c r="M59" s="250"/>
      <c r="N59" s="98" t="e">
        <f t="shared" si="1"/>
        <v>#DIV/0!</v>
      </c>
      <c r="O59" s="321">
        <f>FŐLAP!$E$8</f>
        <v>0</v>
      </c>
      <c r="P59" s="320">
        <f>FŐLAP!$C$10</f>
        <v>0</v>
      </c>
      <c r="Q59" s="322" t="s">
        <v>438</v>
      </c>
    </row>
    <row r="60" spans="1:17" ht="50.1" hidden="1" customHeight="1" x14ac:dyDescent="0.25">
      <c r="A60" s="100" t="s">
        <v>174</v>
      </c>
      <c r="B60" s="337"/>
      <c r="C60" s="413"/>
      <c r="D60" s="244"/>
      <c r="E60" s="244"/>
      <c r="F60" s="244"/>
      <c r="G60" s="244"/>
      <c r="H60" s="434"/>
      <c r="I60" s="245"/>
      <c r="J60" s="245"/>
      <c r="K60" s="337"/>
      <c r="L60" s="249"/>
      <c r="M60" s="250"/>
      <c r="N60" s="98" t="e">
        <f t="shared" si="1"/>
        <v>#DIV/0!</v>
      </c>
      <c r="O60" s="321">
        <f>FŐLAP!$E$8</f>
        <v>0</v>
      </c>
      <c r="P60" s="320">
        <f>FŐLAP!$C$10</f>
        <v>0</v>
      </c>
      <c r="Q60" s="322" t="s">
        <v>438</v>
      </c>
    </row>
    <row r="61" spans="1:17" ht="50.1" hidden="1" customHeight="1" x14ac:dyDescent="0.25">
      <c r="A61" s="100" t="s">
        <v>175</v>
      </c>
      <c r="B61" s="337"/>
      <c r="C61" s="413"/>
      <c r="D61" s="244"/>
      <c r="E61" s="244"/>
      <c r="F61" s="244"/>
      <c r="G61" s="244"/>
      <c r="H61" s="434"/>
      <c r="I61" s="245"/>
      <c r="J61" s="245"/>
      <c r="K61" s="337"/>
      <c r="L61" s="249"/>
      <c r="M61" s="250"/>
      <c r="N61" s="98" t="e">
        <f t="shared" si="1"/>
        <v>#DIV/0!</v>
      </c>
      <c r="O61" s="321">
        <f>FŐLAP!$E$8</f>
        <v>0</v>
      </c>
      <c r="P61" s="320">
        <f>FŐLAP!$C$10</f>
        <v>0</v>
      </c>
      <c r="Q61" s="322" t="s">
        <v>438</v>
      </c>
    </row>
    <row r="62" spans="1:17" ht="50.1" hidden="1" customHeight="1" x14ac:dyDescent="0.25">
      <c r="A62" s="101" t="s">
        <v>176</v>
      </c>
      <c r="B62" s="337"/>
      <c r="C62" s="413"/>
      <c r="D62" s="244"/>
      <c r="E62" s="244"/>
      <c r="F62" s="244"/>
      <c r="G62" s="244"/>
      <c r="H62" s="434"/>
      <c r="I62" s="245"/>
      <c r="J62" s="245"/>
      <c r="K62" s="337"/>
      <c r="L62" s="249"/>
      <c r="M62" s="250"/>
      <c r="N62" s="98" t="e">
        <f t="shared" si="1"/>
        <v>#DIV/0!</v>
      </c>
      <c r="O62" s="321">
        <f>FŐLAP!$E$8</f>
        <v>0</v>
      </c>
      <c r="P62" s="320">
        <f>FŐLAP!$C$10</f>
        <v>0</v>
      </c>
      <c r="Q62" s="322" t="s">
        <v>438</v>
      </c>
    </row>
    <row r="63" spans="1:17" ht="50.1" hidden="1" customHeight="1" x14ac:dyDescent="0.25">
      <c r="A63" s="100" t="s">
        <v>177</v>
      </c>
      <c r="B63" s="337"/>
      <c r="C63" s="413"/>
      <c r="D63" s="244"/>
      <c r="E63" s="244"/>
      <c r="F63" s="244"/>
      <c r="G63" s="244"/>
      <c r="H63" s="434"/>
      <c r="I63" s="245"/>
      <c r="J63" s="245"/>
      <c r="K63" s="337"/>
      <c r="L63" s="249"/>
      <c r="M63" s="250"/>
      <c r="N63" s="98" t="e">
        <f t="shared" si="1"/>
        <v>#DIV/0!</v>
      </c>
      <c r="O63" s="321">
        <f>FŐLAP!$E$8</f>
        <v>0</v>
      </c>
      <c r="P63" s="320">
        <f>FŐLAP!$C$10</f>
        <v>0</v>
      </c>
      <c r="Q63" s="322" t="s">
        <v>438</v>
      </c>
    </row>
    <row r="64" spans="1:17" ht="50.1" hidden="1" customHeight="1" x14ac:dyDescent="0.25">
      <c r="A64" s="100" t="s">
        <v>178</v>
      </c>
      <c r="B64" s="337"/>
      <c r="C64" s="413"/>
      <c r="D64" s="244"/>
      <c r="E64" s="244"/>
      <c r="F64" s="244"/>
      <c r="G64" s="244"/>
      <c r="H64" s="434"/>
      <c r="I64" s="245"/>
      <c r="J64" s="245"/>
      <c r="K64" s="337"/>
      <c r="L64" s="249"/>
      <c r="M64" s="250"/>
      <c r="N64" s="98" t="e">
        <f t="shared" si="1"/>
        <v>#DIV/0!</v>
      </c>
      <c r="O64" s="321">
        <f>FŐLAP!$E$8</f>
        <v>0</v>
      </c>
      <c r="P64" s="320">
        <f>FŐLAP!$C$10</f>
        <v>0</v>
      </c>
      <c r="Q64" s="322" t="s">
        <v>438</v>
      </c>
    </row>
    <row r="65" spans="1:17" ht="50.1" hidden="1" customHeight="1" x14ac:dyDescent="0.25">
      <c r="A65" s="101" t="s">
        <v>179</v>
      </c>
      <c r="B65" s="337"/>
      <c r="C65" s="413"/>
      <c r="D65" s="244"/>
      <c r="E65" s="244"/>
      <c r="F65" s="244"/>
      <c r="G65" s="244"/>
      <c r="H65" s="434"/>
      <c r="I65" s="245"/>
      <c r="J65" s="245"/>
      <c r="K65" s="337"/>
      <c r="L65" s="249"/>
      <c r="M65" s="250"/>
      <c r="N65" s="98" t="e">
        <f t="shared" si="1"/>
        <v>#DIV/0!</v>
      </c>
      <c r="O65" s="321">
        <f>FŐLAP!$E$8</f>
        <v>0</v>
      </c>
      <c r="P65" s="320">
        <f>FŐLAP!$C$10</f>
        <v>0</v>
      </c>
      <c r="Q65" s="322" t="s">
        <v>438</v>
      </c>
    </row>
    <row r="66" spans="1:17" ht="50.1" hidden="1" customHeight="1" x14ac:dyDescent="0.25">
      <c r="A66" s="100" t="s">
        <v>180</v>
      </c>
      <c r="B66" s="337"/>
      <c r="C66" s="413"/>
      <c r="D66" s="244"/>
      <c r="E66" s="244"/>
      <c r="F66" s="244"/>
      <c r="G66" s="244"/>
      <c r="H66" s="434"/>
      <c r="I66" s="245"/>
      <c r="J66" s="245"/>
      <c r="K66" s="337"/>
      <c r="L66" s="249"/>
      <c r="M66" s="250"/>
      <c r="N66" s="98" t="e">
        <f t="shared" si="1"/>
        <v>#DIV/0!</v>
      </c>
      <c r="O66" s="321">
        <f>FŐLAP!$E$8</f>
        <v>0</v>
      </c>
      <c r="P66" s="320">
        <f>FŐLAP!$C$10</f>
        <v>0</v>
      </c>
      <c r="Q66" s="322" t="s">
        <v>438</v>
      </c>
    </row>
    <row r="67" spans="1:17" ht="50.1" hidden="1" customHeight="1" x14ac:dyDescent="0.25">
      <c r="A67" s="100" t="s">
        <v>181</v>
      </c>
      <c r="B67" s="337"/>
      <c r="C67" s="413"/>
      <c r="D67" s="244"/>
      <c r="E67" s="244"/>
      <c r="F67" s="244"/>
      <c r="G67" s="244"/>
      <c r="H67" s="434"/>
      <c r="I67" s="245"/>
      <c r="J67" s="245"/>
      <c r="K67" s="337"/>
      <c r="L67" s="249"/>
      <c r="M67" s="250"/>
      <c r="N67" s="98" t="e">
        <f t="shared" si="1"/>
        <v>#DIV/0!</v>
      </c>
      <c r="O67" s="321">
        <f>FŐLAP!$E$8</f>
        <v>0</v>
      </c>
      <c r="P67" s="320">
        <f>FŐLAP!$C$10</f>
        <v>0</v>
      </c>
      <c r="Q67" s="322" t="s">
        <v>438</v>
      </c>
    </row>
    <row r="68" spans="1:17" ht="50.1" hidden="1" customHeight="1" x14ac:dyDescent="0.25">
      <c r="A68" s="101" t="s">
        <v>182</v>
      </c>
      <c r="B68" s="337"/>
      <c r="C68" s="413"/>
      <c r="D68" s="244"/>
      <c r="E68" s="244"/>
      <c r="F68" s="244"/>
      <c r="G68" s="244"/>
      <c r="H68" s="434"/>
      <c r="I68" s="245"/>
      <c r="J68" s="245"/>
      <c r="K68" s="337"/>
      <c r="L68" s="249"/>
      <c r="M68" s="250"/>
      <c r="N68" s="98" t="e">
        <f t="shared" si="1"/>
        <v>#DIV/0!</v>
      </c>
      <c r="O68" s="321">
        <f>FŐLAP!$E$8</f>
        <v>0</v>
      </c>
      <c r="P68" s="320">
        <f>FŐLAP!$C$10</f>
        <v>0</v>
      </c>
      <c r="Q68" s="322" t="s">
        <v>438</v>
      </c>
    </row>
    <row r="69" spans="1:17" ht="50.1" hidden="1" customHeight="1" x14ac:dyDescent="0.25">
      <c r="A69" s="100" t="s">
        <v>183</v>
      </c>
      <c r="B69" s="337"/>
      <c r="C69" s="413"/>
      <c r="D69" s="244"/>
      <c r="E69" s="244"/>
      <c r="F69" s="244"/>
      <c r="G69" s="244"/>
      <c r="H69" s="434"/>
      <c r="I69" s="245"/>
      <c r="J69" s="245"/>
      <c r="K69" s="337"/>
      <c r="L69" s="249"/>
      <c r="M69" s="250"/>
      <c r="N69" s="98" t="e">
        <f t="shared" si="1"/>
        <v>#DIV/0!</v>
      </c>
      <c r="O69" s="321">
        <f>FŐLAP!$E$8</f>
        <v>0</v>
      </c>
      <c r="P69" s="320">
        <f>FŐLAP!$C$10</f>
        <v>0</v>
      </c>
      <c r="Q69" s="322" t="s">
        <v>438</v>
      </c>
    </row>
    <row r="70" spans="1:17" ht="50.1" hidden="1" customHeight="1" collapsed="1" x14ac:dyDescent="0.25">
      <c r="A70" s="100" t="s">
        <v>184</v>
      </c>
      <c r="B70" s="337"/>
      <c r="C70" s="413"/>
      <c r="D70" s="244"/>
      <c r="E70" s="244"/>
      <c r="F70" s="244"/>
      <c r="G70" s="244"/>
      <c r="H70" s="434"/>
      <c r="I70" s="245"/>
      <c r="J70" s="245"/>
      <c r="K70" s="337"/>
      <c r="L70" s="249"/>
      <c r="M70" s="250"/>
      <c r="N70" s="98" t="e">
        <f t="shared" si="1"/>
        <v>#DIV/0!</v>
      </c>
      <c r="O70" s="321">
        <f>FŐLAP!$E$8</f>
        <v>0</v>
      </c>
      <c r="P70" s="320">
        <f>FŐLAP!$C$10</f>
        <v>0</v>
      </c>
      <c r="Q70" s="322" t="s">
        <v>438</v>
      </c>
    </row>
    <row r="71" spans="1:17" ht="50.1" hidden="1" customHeight="1" x14ac:dyDescent="0.25">
      <c r="A71" s="101" t="s">
        <v>185</v>
      </c>
      <c r="B71" s="337"/>
      <c r="C71" s="413"/>
      <c r="D71" s="244"/>
      <c r="E71" s="244"/>
      <c r="F71" s="244"/>
      <c r="G71" s="244"/>
      <c r="H71" s="434"/>
      <c r="I71" s="245"/>
      <c r="J71" s="245"/>
      <c r="K71" s="337"/>
      <c r="L71" s="249"/>
      <c r="M71" s="250"/>
      <c r="N71" s="98" t="e">
        <f t="shared" si="1"/>
        <v>#DIV/0!</v>
      </c>
      <c r="O71" s="321">
        <f>FŐLAP!$E$8</f>
        <v>0</v>
      </c>
      <c r="P71" s="320">
        <f>FŐLAP!$C$10</f>
        <v>0</v>
      </c>
      <c r="Q71" s="322" t="s">
        <v>438</v>
      </c>
    </row>
    <row r="72" spans="1:17" ht="50.1" hidden="1" customHeight="1" x14ac:dyDescent="0.25">
      <c r="A72" s="100" t="s">
        <v>186</v>
      </c>
      <c r="B72" s="337"/>
      <c r="C72" s="413"/>
      <c r="D72" s="244"/>
      <c r="E72" s="244"/>
      <c r="F72" s="244"/>
      <c r="G72" s="244"/>
      <c r="H72" s="434"/>
      <c r="I72" s="245"/>
      <c r="J72" s="245"/>
      <c r="K72" s="337"/>
      <c r="L72" s="249"/>
      <c r="M72" s="250"/>
      <c r="N72" s="98" t="e">
        <f t="shared" si="1"/>
        <v>#DIV/0!</v>
      </c>
      <c r="O72" s="321">
        <f>FŐLAP!$E$8</f>
        <v>0</v>
      </c>
      <c r="P72" s="320">
        <f>FŐLAP!$C$10</f>
        <v>0</v>
      </c>
      <c r="Q72" s="322" t="s">
        <v>438</v>
      </c>
    </row>
    <row r="73" spans="1:17" ht="50.1" hidden="1" customHeight="1" x14ac:dyDescent="0.25">
      <c r="A73" s="100" t="s">
        <v>187</v>
      </c>
      <c r="B73" s="337"/>
      <c r="C73" s="413"/>
      <c r="D73" s="244"/>
      <c r="E73" s="244"/>
      <c r="F73" s="244"/>
      <c r="G73" s="244"/>
      <c r="H73" s="434"/>
      <c r="I73" s="245"/>
      <c r="J73" s="245"/>
      <c r="K73" s="337"/>
      <c r="L73" s="249"/>
      <c r="M73" s="250"/>
      <c r="N73" s="98" t="e">
        <f t="shared" si="1"/>
        <v>#DIV/0!</v>
      </c>
      <c r="O73" s="321">
        <f>FŐLAP!$E$8</f>
        <v>0</v>
      </c>
      <c r="P73" s="320">
        <f>FŐLAP!$C$10</f>
        <v>0</v>
      </c>
      <c r="Q73" s="322" t="s">
        <v>438</v>
      </c>
    </row>
    <row r="74" spans="1:17" ht="50.1" hidden="1" customHeight="1" x14ac:dyDescent="0.25">
      <c r="A74" s="101" t="s">
        <v>188</v>
      </c>
      <c r="B74" s="337"/>
      <c r="C74" s="413"/>
      <c r="D74" s="244"/>
      <c r="E74" s="244"/>
      <c r="F74" s="244"/>
      <c r="G74" s="244"/>
      <c r="H74" s="434"/>
      <c r="I74" s="245"/>
      <c r="J74" s="245"/>
      <c r="K74" s="337"/>
      <c r="L74" s="249"/>
      <c r="M74" s="250"/>
      <c r="N74" s="98" t="e">
        <f t="shared" si="1"/>
        <v>#DIV/0!</v>
      </c>
      <c r="O74" s="321">
        <f>FŐLAP!$E$8</f>
        <v>0</v>
      </c>
      <c r="P74" s="320">
        <f>FŐLAP!$C$10</f>
        <v>0</v>
      </c>
      <c r="Q74" s="322" t="s">
        <v>438</v>
      </c>
    </row>
    <row r="75" spans="1:17" ht="50.1" hidden="1" customHeight="1" x14ac:dyDescent="0.25">
      <c r="A75" s="100" t="s">
        <v>189</v>
      </c>
      <c r="B75" s="337"/>
      <c r="C75" s="413"/>
      <c r="D75" s="244"/>
      <c r="E75" s="244"/>
      <c r="F75" s="244"/>
      <c r="G75" s="244"/>
      <c r="H75" s="434"/>
      <c r="I75" s="245"/>
      <c r="J75" s="245"/>
      <c r="K75" s="337"/>
      <c r="L75" s="249"/>
      <c r="M75" s="250"/>
      <c r="N75" s="98" t="e">
        <f t="shared" ref="N75:N138" si="2">IF(M75&lt;0,0,1-(M75/L75))</f>
        <v>#DIV/0!</v>
      </c>
      <c r="O75" s="321">
        <f>FŐLAP!$E$8</f>
        <v>0</v>
      </c>
      <c r="P75" s="320">
        <f>FŐLAP!$C$10</f>
        <v>0</v>
      </c>
      <c r="Q75" s="322" t="s">
        <v>438</v>
      </c>
    </row>
    <row r="76" spans="1:17" ht="50.1" hidden="1" customHeight="1" x14ac:dyDescent="0.25">
      <c r="A76" s="100" t="s">
        <v>190</v>
      </c>
      <c r="B76" s="337"/>
      <c r="C76" s="413"/>
      <c r="D76" s="244"/>
      <c r="E76" s="244"/>
      <c r="F76" s="244"/>
      <c r="G76" s="244"/>
      <c r="H76" s="434"/>
      <c r="I76" s="245"/>
      <c r="J76" s="245"/>
      <c r="K76" s="337"/>
      <c r="L76" s="249"/>
      <c r="M76" s="250"/>
      <c r="N76" s="98" t="e">
        <f t="shared" si="2"/>
        <v>#DIV/0!</v>
      </c>
      <c r="O76" s="321">
        <f>FŐLAP!$E$8</f>
        <v>0</v>
      </c>
      <c r="P76" s="320">
        <f>FŐLAP!$C$10</f>
        <v>0</v>
      </c>
      <c r="Q76" s="322" t="s">
        <v>438</v>
      </c>
    </row>
    <row r="77" spans="1:17" ht="50.1" hidden="1" customHeight="1" x14ac:dyDescent="0.25">
      <c r="A77" s="100" t="s">
        <v>191</v>
      </c>
      <c r="B77" s="337"/>
      <c r="C77" s="413"/>
      <c r="D77" s="244"/>
      <c r="E77" s="244"/>
      <c r="F77" s="244"/>
      <c r="G77" s="244"/>
      <c r="H77" s="434"/>
      <c r="I77" s="245"/>
      <c r="J77" s="245"/>
      <c r="K77" s="337"/>
      <c r="L77" s="249"/>
      <c r="M77" s="250"/>
      <c r="N77" s="98" t="e">
        <f t="shared" si="2"/>
        <v>#DIV/0!</v>
      </c>
      <c r="O77" s="321">
        <f>FŐLAP!$E$8</f>
        <v>0</v>
      </c>
      <c r="P77" s="320">
        <f>FŐLAP!$C$10</f>
        <v>0</v>
      </c>
      <c r="Q77" s="322" t="s">
        <v>438</v>
      </c>
    </row>
    <row r="78" spans="1:17" ht="50.1" hidden="1" customHeight="1" x14ac:dyDescent="0.25">
      <c r="A78" s="100" t="s">
        <v>192</v>
      </c>
      <c r="B78" s="337"/>
      <c r="C78" s="413"/>
      <c r="D78" s="244"/>
      <c r="E78" s="244"/>
      <c r="F78" s="244"/>
      <c r="G78" s="244"/>
      <c r="H78" s="434"/>
      <c r="I78" s="245"/>
      <c r="J78" s="245"/>
      <c r="K78" s="337"/>
      <c r="L78" s="249"/>
      <c r="M78" s="250"/>
      <c r="N78" s="98" t="e">
        <f t="shared" si="2"/>
        <v>#DIV/0!</v>
      </c>
      <c r="O78" s="321">
        <f>FŐLAP!$E$8</f>
        <v>0</v>
      </c>
      <c r="P78" s="320">
        <f>FŐLAP!$C$10</f>
        <v>0</v>
      </c>
      <c r="Q78" s="322" t="s">
        <v>438</v>
      </c>
    </row>
    <row r="79" spans="1:17" ht="50.1" hidden="1" customHeight="1" x14ac:dyDescent="0.25">
      <c r="A79" s="101" t="s">
        <v>193</v>
      </c>
      <c r="B79" s="337"/>
      <c r="C79" s="413"/>
      <c r="D79" s="244"/>
      <c r="E79" s="244"/>
      <c r="F79" s="244"/>
      <c r="G79" s="244"/>
      <c r="H79" s="434"/>
      <c r="I79" s="245"/>
      <c r="J79" s="245"/>
      <c r="K79" s="337"/>
      <c r="L79" s="249"/>
      <c r="M79" s="250"/>
      <c r="N79" s="98" t="e">
        <f t="shared" si="2"/>
        <v>#DIV/0!</v>
      </c>
      <c r="O79" s="321">
        <f>FŐLAP!$E$8</f>
        <v>0</v>
      </c>
      <c r="P79" s="320">
        <f>FŐLAP!$C$10</f>
        <v>0</v>
      </c>
      <c r="Q79" s="322" t="s">
        <v>438</v>
      </c>
    </row>
    <row r="80" spans="1:17" ht="50.1" hidden="1" customHeight="1" x14ac:dyDescent="0.25">
      <c r="A80" s="100" t="s">
        <v>194</v>
      </c>
      <c r="B80" s="337"/>
      <c r="C80" s="413"/>
      <c r="D80" s="244"/>
      <c r="E80" s="244"/>
      <c r="F80" s="244"/>
      <c r="G80" s="244"/>
      <c r="H80" s="434"/>
      <c r="I80" s="245"/>
      <c r="J80" s="245"/>
      <c r="K80" s="337"/>
      <c r="L80" s="249"/>
      <c r="M80" s="250"/>
      <c r="N80" s="98" t="e">
        <f t="shared" si="2"/>
        <v>#DIV/0!</v>
      </c>
      <c r="O80" s="321">
        <f>FŐLAP!$E$8</f>
        <v>0</v>
      </c>
      <c r="P80" s="320">
        <f>FŐLAP!$C$10</f>
        <v>0</v>
      </c>
      <c r="Q80" s="322" t="s">
        <v>438</v>
      </c>
    </row>
    <row r="81" spans="1:17" ht="50.1" hidden="1" customHeight="1" collapsed="1" x14ac:dyDescent="0.25">
      <c r="A81" s="100" t="s">
        <v>195</v>
      </c>
      <c r="B81" s="337"/>
      <c r="C81" s="413"/>
      <c r="D81" s="244"/>
      <c r="E81" s="244"/>
      <c r="F81" s="244"/>
      <c r="G81" s="244"/>
      <c r="H81" s="434"/>
      <c r="I81" s="245"/>
      <c r="J81" s="245"/>
      <c r="K81" s="337"/>
      <c r="L81" s="249"/>
      <c r="M81" s="250"/>
      <c r="N81" s="98" t="e">
        <f t="shared" si="2"/>
        <v>#DIV/0!</v>
      </c>
      <c r="O81" s="321">
        <f>FŐLAP!$E$8</f>
        <v>0</v>
      </c>
      <c r="P81" s="320">
        <f>FŐLAP!$C$10</f>
        <v>0</v>
      </c>
      <c r="Q81" s="322" t="s">
        <v>438</v>
      </c>
    </row>
    <row r="82" spans="1:17" ht="50.1" hidden="1" customHeight="1" x14ac:dyDescent="0.25">
      <c r="A82" s="101" t="s">
        <v>196</v>
      </c>
      <c r="B82" s="337"/>
      <c r="C82" s="413"/>
      <c r="D82" s="244"/>
      <c r="E82" s="244"/>
      <c r="F82" s="244"/>
      <c r="G82" s="244"/>
      <c r="H82" s="434"/>
      <c r="I82" s="245"/>
      <c r="J82" s="245"/>
      <c r="K82" s="337"/>
      <c r="L82" s="249"/>
      <c r="M82" s="250"/>
      <c r="N82" s="98" t="e">
        <f t="shared" si="2"/>
        <v>#DIV/0!</v>
      </c>
      <c r="O82" s="321">
        <f>FŐLAP!$E$8</f>
        <v>0</v>
      </c>
      <c r="P82" s="320">
        <f>FŐLAP!$C$10</f>
        <v>0</v>
      </c>
      <c r="Q82" s="322" t="s">
        <v>438</v>
      </c>
    </row>
    <row r="83" spans="1:17" ht="50.1" hidden="1" customHeight="1" x14ac:dyDescent="0.25">
      <c r="A83" s="100" t="s">
        <v>197</v>
      </c>
      <c r="B83" s="337"/>
      <c r="C83" s="413"/>
      <c r="D83" s="244"/>
      <c r="E83" s="244"/>
      <c r="F83" s="244"/>
      <c r="G83" s="244"/>
      <c r="H83" s="434"/>
      <c r="I83" s="245"/>
      <c r="J83" s="245"/>
      <c r="K83" s="337"/>
      <c r="L83" s="249"/>
      <c r="M83" s="250"/>
      <c r="N83" s="98" t="e">
        <f t="shared" si="2"/>
        <v>#DIV/0!</v>
      </c>
      <c r="O83" s="321">
        <f>FŐLAP!$E$8</f>
        <v>0</v>
      </c>
      <c r="P83" s="320">
        <f>FŐLAP!$C$10</f>
        <v>0</v>
      </c>
      <c r="Q83" s="322" t="s">
        <v>438</v>
      </c>
    </row>
    <row r="84" spans="1:17" ht="50.1" hidden="1" customHeight="1" x14ac:dyDescent="0.25">
      <c r="A84" s="100" t="s">
        <v>198</v>
      </c>
      <c r="B84" s="337"/>
      <c r="C84" s="413"/>
      <c r="D84" s="244"/>
      <c r="E84" s="244"/>
      <c r="F84" s="244"/>
      <c r="G84" s="244"/>
      <c r="H84" s="434"/>
      <c r="I84" s="245"/>
      <c r="J84" s="245"/>
      <c r="K84" s="337"/>
      <c r="L84" s="249"/>
      <c r="M84" s="250"/>
      <c r="N84" s="98" t="e">
        <f t="shared" si="2"/>
        <v>#DIV/0!</v>
      </c>
      <c r="O84" s="321">
        <f>FŐLAP!$E$8</f>
        <v>0</v>
      </c>
      <c r="P84" s="320">
        <f>FŐLAP!$C$10</f>
        <v>0</v>
      </c>
      <c r="Q84" s="322" t="s">
        <v>438</v>
      </c>
    </row>
    <row r="85" spans="1:17" ht="50.1" hidden="1" customHeight="1" x14ac:dyDescent="0.25">
      <c r="A85" s="101" t="s">
        <v>199</v>
      </c>
      <c r="B85" s="337"/>
      <c r="C85" s="413"/>
      <c r="D85" s="244"/>
      <c r="E85" s="244"/>
      <c r="F85" s="244"/>
      <c r="G85" s="244"/>
      <c r="H85" s="434"/>
      <c r="I85" s="245"/>
      <c r="J85" s="245"/>
      <c r="K85" s="337"/>
      <c r="L85" s="249"/>
      <c r="M85" s="250"/>
      <c r="N85" s="98" t="e">
        <f t="shared" si="2"/>
        <v>#DIV/0!</v>
      </c>
      <c r="O85" s="321">
        <f>FŐLAP!$E$8</f>
        <v>0</v>
      </c>
      <c r="P85" s="320">
        <f>FŐLAP!$C$10</f>
        <v>0</v>
      </c>
      <c r="Q85" s="322" t="s">
        <v>438</v>
      </c>
    </row>
    <row r="86" spans="1:17" ht="50.1" hidden="1" customHeight="1" x14ac:dyDescent="0.25">
      <c r="A86" s="100" t="s">
        <v>200</v>
      </c>
      <c r="B86" s="337"/>
      <c r="C86" s="413"/>
      <c r="D86" s="244"/>
      <c r="E86" s="244"/>
      <c r="F86" s="244"/>
      <c r="G86" s="244"/>
      <c r="H86" s="434"/>
      <c r="I86" s="245"/>
      <c r="J86" s="245"/>
      <c r="K86" s="337"/>
      <c r="L86" s="249"/>
      <c r="M86" s="250"/>
      <c r="N86" s="98" t="e">
        <f t="shared" si="2"/>
        <v>#DIV/0!</v>
      </c>
      <c r="O86" s="321">
        <f>FŐLAP!$E$8</f>
        <v>0</v>
      </c>
      <c r="P86" s="320">
        <f>FŐLAP!$C$10</f>
        <v>0</v>
      </c>
      <c r="Q86" s="322" t="s">
        <v>438</v>
      </c>
    </row>
    <row r="87" spans="1:17" ht="50.1" hidden="1" customHeight="1" x14ac:dyDescent="0.25">
      <c r="A87" s="100" t="s">
        <v>201</v>
      </c>
      <c r="B87" s="337"/>
      <c r="C87" s="413"/>
      <c r="D87" s="244"/>
      <c r="E87" s="244"/>
      <c r="F87" s="244"/>
      <c r="G87" s="244"/>
      <c r="H87" s="434"/>
      <c r="I87" s="245"/>
      <c r="J87" s="245"/>
      <c r="K87" s="337"/>
      <c r="L87" s="249"/>
      <c r="M87" s="250"/>
      <c r="N87" s="98" t="e">
        <f t="shared" si="2"/>
        <v>#DIV/0!</v>
      </c>
      <c r="O87" s="321">
        <f>FŐLAP!$E$8</f>
        <v>0</v>
      </c>
      <c r="P87" s="320">
        <f>FŐLAP!$C$10</f>
        <v>0</v>
      </c>
      <c r="Q87" s="322" t="s">
        <v>438</v>
      </c>
    </row>
    <row r="88" spans="1:17" ht="50.1" hidden="1" customHeight="1" x14ac:dyDescent="0.25">
      <c r="A88" s="101" t="s">
        <v>202</v>
      </c>
      <c r="B88" s="337"/>
      <c r="C88" s="413"/>
      <c r="D88" s="244"/>
      <c r="E88" s="244"/>
      <c r="F88" s="244"/>
      <c r="G88" s="244"/>
      <c r="H88" s="434"/>
      <c r="I88" s="245"/>
      <c r="J88" s="245"/>
      <c r="K88" s="337"/>
      <c r="L88" s="249"/>
      <c r="M88" s="250"/>
      <c r="N88" s="98" t="e">
        <f t="shared" si="2"/>
        <v>#DIV/0!</v>
      </c>
      <c r="O88" s="321">
        <f>FŐLAP!$E$8</f>
        <v>0</v>
      </c>
      <c r="P88" s="320">
        <f>FŐLAP!$C$10</f>
        <v>0</v>
      </c>
      <c r="Q88" s="322" t="s">
        <v>438</v>
      </c>
    </row>
    <row r="89" spans="1:17" ht="50.1" hidden="1" customHeight="1" x14ac:dyDescent="0.25">
      <c r="A89" s="100" t="s">
        <v>203</v>
      </c>
      <c r="B89" s="337"/>
      <c r="C89" s="413"/>
      <c r="D89" s="244"/>
      <c r="E89" s="244"/>
      <c r="F89" s="244"/>
      <c r="G89" s="244"/>
      <c r="H89" s="434"/>
      <c r="I89" s="245"/>
      <c r="J89" s="245"/>
      <c r="K89" s="337"/>
      <c r="L89" s="249"/>
      <c r="M89" s="250"/>
      <c r="N89" s="98" t="e">
        <f t="shared" si="2"/>
        <v>#DIV/0!</v>
      </c>
      <c r="O89" s="321">
        <f>FŐLAP!$E$8</f>
        <v>0</v>
      </c>
      <c r="P89" s="320">
        <f>FŐLAP!$C$10</f>
        <v>0</v>
      </c>
      <c r="Q89" s="322" t="s">
        <v>438</v>
      </c>
    </row>
    <row r="90" spans="1:17" ht="50.1" hidden="1" customHeight="1" x14ac:dyDescent="0.25">
      <c r="A90" s="100" t="s">
        <v>204</v>
      </c>
      <c r="B90" s="337"/>
      <c r="C90" s="413"/>
      <c r="D90" s="244"/>
      <c r="E90" s="244"/>
      <c r="F90" s="244"/>
      <c r="G90" s="244"/>
      <c r="H90" s="434"/>
      <c r="I90" s="245"/>
      <c r="J90" s="245"/>
      <c r="K90" s="337"/>
      <c r="L90" s="249"/>
      <c r="M90" s="250"/>
      <c r="N90" s="98" t="e">
        <f t="shared" si="2"/>
        <v>#DIV/0!</v>
      </c>
      <c r="O90" s="321">
        <f>FŐLAP!$E$8</f>
        <v>0</v>
      </c>
      <c r="P90" s="320">
        <f>FŐLAP!$C$10</f>
        <v>0</v>
      </c>
      <c r="Q90" s="322" t="s">
        <v>438</v>
      </c>
    </row>
    <row r="91" spans="1:17" ht="50.1" hidden="1" customHeight="1" x14ac:dyDescent="0.25">
      <c r="A91" s="101" t="s">
        <v>205</v>
      </c>
      <c r="B91" s="337"/>
      <c r="C91" s="413"/>
      <c r="D91" s="244"/>
      <c r="E91" s="244"/>
      <c r="F91" s="244"/>
      <c r="G91" s="244"/>
      <c r="H91" s="434"/>
      <c r="I91" s="245"/>
      <c r="J91" s="245"/>
      <c r="K91" s="337"/>
      <c r="L91" s="249"/>
      <c r="M91" s="250"/>
      <c r="N91" s="98" t="e">
        <f t="shared" si="2"/>
        <v>#DIV/0!</v>
      </c>
      <c r="O91" s="321">
        <f>FŐLAP!$E$8</f>
        <v>0</v>
      </c>
      <c r="P91" s="320">
        <f>FŐLAP!$C$10</f>
        <v>0</v>
      </c>
      <c r="Q91" s="322" t="s">
        <v>438</v>
      </c>
    </row>
    <row r="92" spans="1:17" ht="50.1" hidden="1" customHeight="1" x14ac:dyDescent="0.25">
      <c r="A92" s="100" t="s">
        <v>206</v>
      </c>
      <c r="B92" s="337"/>
      <c r="C92" s="413"/>
      <c r="D92" s="244"/>
      <c r="E92" s="244"/>
      <c r="F92" s="244"/>
      <c r="G92" s="244"/>
      <c r="H92" s="434"/>
      <c r="I92" s="245"/>
      <c r="J92" s="245"/>
      <c r="K92" s="337"/>
      <c r="L92" s="249"/>
      <c r="M92" s="250"/>
      <c r="N92" s="98" t="e">
        <f t="shared" si="2"/>
        <v>#DIV/0!</v>
      </c>
      <c r="O92" s="321">
        <f>FŐLAP!$E$8</f>
        <v>0</v>
      </c>
      <c r="P92" s="320">
        <f>FŐLAP!$C$10</f>
        <v>0</v>
      </c>
      <c r="Q92" s="322" t="s">
        <v>438</v>
      </c>
    </row>
    <row r="93" spans="1:17" ht="50.1" hidden="1" customHeight="1" x14ac:dyDescent="0.25">
      <c r="A93" s="100" t="s">
        <v>207</v>
      </c>
      <c r="B93" s="337"/>
      <c r="C93" s="413"/>
      <c r="D93" s="244"/>
      <c r="E93" s="244"/>
      <c r="F93" s="244"/>
      <c r="G93" s="244"/>
      <c r="H93" s="434"/>
      <c r="I93" s="245"/>
      <c r="J93" s="245"/>
      <c r="K93" s="337"/>
      <c r="L93" s="249"/>
      <c r="M93" s="250"/>
      <c r="N93" s="98" t="e">
        <f t="shared" si="2"/>
        <v>#DIV/0!</v>
      </c>
      <c r="O93" s="321">
        <f>FŐLAP!$E$8</f>
        <v>0</v>
      </c>
      <c r="P93" s="320">
        <f>FŐLAP!$C$10</f>
        <v>0</v>
      </c>
      <c r="Q93" s="322" t="s">
        <v>438</v>
      </c>
    </row>
    <row r="94" spans="1:17" ht="50.1" hidden="1" customHeight="1" x14ac:dyDescent="0.25">
      <c r="A94" s="100" t="s">
        <v>208</v>
      </c>
      <c r="B94" s="337"/>
      <c r="C94" s="413"/>
      <c r="D94" s="244"/>
      <c r="E94" s="244"/>
      <c r="F94" s="244"/>
      <c r="G94" s="244"/>
      <c r="H94" s="434"/>
      <c r="I94" s="245"/>
      <c r="J94" s="245"/>
      <c r="K94" s="337"/>
      <c r="L94" s="249"/>
      <c r="M94" s="250"/>
      <c r="N94" s="98" t="e">
        <f t="shared" si="2"/>
        <v>#DIV/0!</v>
      </c>
      <c r="O94" s="321">
        <f>FŐLAP!$E$8</f>
        <v>0</v>
      </c>
      <c r="P94" s="320">
        <f>FŐLAP!$C$10</f>
        <v>0</v>
      </c>
      <c r="Q94" s="322" t="s">
        <v>438</v>
      </c>
    </row>
    <row r="95" spans="1:17" ht="50.1" hidden="1" customHeight="1" x14ac:dyDescent="0.25">
      <c r="A95" s="100" t="s">
        <v>209</v>
      </c>
      <c r="B95" s="337"/>
      <c r="C95" s="413"/>
      <c r="D95" s="244"/>
      <c r="E95" s="244"/>
      <c r="F95" s="244"/>
      <c r="G95" s="244"/>
      <c r="H95" s="434"/>
      <c r="I95" s="245"/>
      <c r="J95" s="245"/>
      <c r="K95" s="337"/>
      <c r="L95" s="249"/>
      <c r="M95" s="250"/>
      <c r="N95" s="98" t="e">
        <f t="shared" si="2"/>
        <v>#DIV/0!</v>
      </c>
      <c r="O95" s="321">
        <f>FŐLAP!$E$8</f>
        <v>0</v>
      </c>
      <c r="P95" s="320">
        <f>FŐLAP!$C$10</f>
        <v>0</v>
      </c>
      <c r="Q95" s="322" t="s">
        <v>438</v>
      </c>
    </row>
    <row r="96" spans="1:17" ht="50.1" hidden="1" customHeight="1" x14ac:dyDescent="0.25">
      <c r="A96" s="101" t="s">
        <v>210</v>
      </c>
      <c r="B96" s="337"/>
      <c r="C96" s="413"/>
      <c r="D96" s="244"/>
      <c r="E96" s="244"/>
      <c r="F96" s="244"/>
      <c r="G96" s="244"/>
      <c r="H96" s="434"/>
      <c r="I96" s="245"/>
      <c r="J96" s="245"/>
      <c r="K96" s="337"/>
      <c r="L96" s="249"/>
      <c r="M96" s="250"/>
      <c r="N96" s="98" t="e">
        <f t="shared" si="2"/>
        <v>#DIV/0!</v>
      </c>
      <c r="O96" s="321">
        <f>FŐLAP!$E$8</f>
        <v>0</v>
      </c>
      <c r="P96" s="320">
        <f>FŐLAP!$C$10</f>
        <v>0</v>
      </c>
      <c r="Q96" s="322" t="s">
        <v>438</v>
      </c>
    </row>
    <row r="97" spans="1:17" ht="50.1" hidden="1" customHeight="1" x14ac:dyDescent="0.25">
      <c r="A97" s="100" t="s">
        <v>211</v>
      </c>
      <c r="B97" s="337"/>
      <c r="C97" s="413"/>
      <c r="D97" s="244"/>
      <c r="E97" s="244"/>
      <c r="F97" s="244"/>
      <c r="G97" s="244"/>
      <c r="H97" s="434"/>
      <c r="I97" s="245"/>
      <c r="J97" s="245"/>
      <c r="K97" s="337"/>
      <c r="L97" s="249"/>
      <c r="M97" s="250"/>
      <c r="N97" s="98" t="e">
        <f t="shared" si="2"/>
        <v>#DIV/0!</v>
      </c>
      <c r="O97" s="321">
        <f>FŐLAP!$E$8</f>
        <v>0</v>
      </c>
      <c r="P97" s="320">
        <f>FŐLAP!$C$10</f>
        <v>0</v>
      </c>
      <c r="Q97" s="322" t="s">
        <v>438</v>
      </c>
    </row>
    <row r="98" spans="1:17" ht="50.1" hidden="1" customHeight="1" x14ac:dyDescent="0.25">
      <c r="A98" s="100" t="s">
        <v>212</v>
      </c>
      <c r="B98" s="337"/>
      <c r="C98" s="413"/>
      <c r="D98" s="244"/>
      <c r="E98" s="244"/>
      <c r="F98" s="244"/>
      <c r="G98" s="244"/>
      <c r="H98" s="434"/>
      <c r="I98" s="245"/>
      <c r="J98" s="245"/>
      <c r="K98" s="337"/>
      <c r="L98" s="249"/>
      <c r="M98" s="250"/>
      <c r="N98" s="98" t="e">
        <f t="shared" si="2"/>
        <v>#DIV/0!</v>
      </c>
      <c r="O98" s="321">
        <f>FŐLAP!$E$8</f>
        <v>0</v>
      </c>
      <c r="P98" s="320">
        <f>FŐLAP!$C$10</f>
        <v>0</v>
      </c>
      <c r="Q98" s="322" t="s">
        <v>438</v>
      </c>
    </row>
    <row r="99" spans="1:17" ht="50.1" hidden="1" customHeight="1" x14ac:dyDescent="0.25">
      <c r="A99" s="101" t="s">
        <v>213</v>
      </c>
      <c r="B99" s="337"/>
      <c r="C99" s="413"/>
      <c r="D99" s="244"/>
      <c r="E99" s="244"/>
      <c r="F99" s="244"/>
      <c r="G99" s="244"/>
      <c r="H99" s="434"/>
      <c r="I99" s="245"/>
      <c r="J99" s="245"/>
      <c r="K99" s="337"/>
      <c r="L99" s="249"/>
      <c r="M99" s="250"/>
      <c r="N99" s="98" t="e">
        <f t="shared" si="2"/>
        <v>#DIV/0!</v>
      </c>
      <c r="O99" s="321">
        <f>FŐLAP!$E$8</f>
        <v>0</v>
      </c>
      <c r="P99" s="320">
        <f>FŐLAP!$C$10</f>
        <v>0</v>
      </c>
      <c r="Q99" s="322" t="s">
        <v>438</v>
      </c>
    </row>
    <row r="100" spans="1:17" ht="50.1" hidden="1" customHeight="1" x14ac:dyDescent="0.25">
      <c r="A100" s="100" t="s">
        <v>214</v>
      </c>
      <c r="B100" s="337"/>
      <c r="C100" s="413"/>
      <c r="D100" s="244"/>
      <c r="E100" s="244"/>
      <c r="F100" s="244"/>
      <c r="G100" s="244"/>
      <c r="H100" s="434"/>
      <c r="I100" s="245"/>
      <c r="J100" s="245"/>
      <c r="K100" s="337"/>
      <c r="L100" s="249"/>
      <c r="M100" s="250"/>
      <c r="N100" s="98" t="e">
        <f t="shared" si="2"/>
        <v>#DIV/0!</v>
      </c>
      <c r="O100" s="321">
        <f>FŐLAP!$E$8</f>
        <v>0</v>
      </c>
      <c r="P100" s="320">
        <f>FŐLAP!$C$10</f>
        <v>0</v>
      </c>
      <c r="Q100" s="322" t="s">
        <v>438</v>
      </c>
    </row>
    <row r="101" spans="1:17" ht="50.1" hidden="1" customHeight="1" x14ac:dyDescent="0.25">
      <c r="A101" s="100" t="s">
        <v>215</v>
      </c>
      <c r="B101" s="337"/>
      <c r="C101" s="413"/>
      <c r="D101" s="244"/>
      <c r="E101" s="244"/>
      <c r="F101" s="244"/>
      <c r="G101" s="244"/>
      <c r="H101" s="434"/>
      <c r="I101" s="245"/>
      <c r="J101" s="245"/>
      <c r="K101" s="337"/>
      <c r="L101" s="249"/>
      <c r="M101" s="250"/>
      <c r="N101" s="98" t="e">
        <f t="shared" si="2"/>
        <v>#DIV/0!</v>
      </c>
      <c r="O101" s="321">
        <f>FŐLAP!$E$8</f>
        <v>0</v>
      </c>
      <c r="P101" s="320">
        <f>FŐLAP!$C$10</f>
        <v>0</v>
      </c>
      <c r="Q101" s="322" t="s">
        <v>438</v>
      </c>
    </row>
    <row r="102" spans="1:17" ht="50.1" hidden="1" customHeight="1" collapsed="1" x14ac:dyDescent="0.25">
      <c r="A102" s="101" t="s">
        <v>216</v>
      </c>
      <c r="B102" s="337"/>
      <c r="C102" s="413"/>
      <c r="D102" s="244"/>
      <c r="E102" s="244"/>
      <c r="F102" s="244"/>
      <c r="G102" s="244"/>
      <c r="H102" s="434"/>
      <c r="I102" s="245"/>
      <c r="J102" s="245"/>
      <c r="K102" s="337"/>
      <c r="L102" s="249"/>
      <c r="M102" s="250"/>
      <c r="N102" s="98" t="e">
        <f t="shared" si="2"/>
        <v>#DIV/0!</v>
      </c>
      <c r="O102" s="321">
        <f>FŐLAP!$E$8</f>
        <v>0</v>
      </c>
      <c r="P102" s="320">
        <f>FŐLAP!$C$10</f>
        <v>0</v>
      </c>
      <c r="Q102" s="322" t="s">
        <v>438</v>
      </c>
    </row>
    <row r="103" spans="1:17" ht="50.1" hidden="1" customHeight="1" x14ac:dyDescent="0.25">
      <c r="A103" s="100" t="s">
        <v>217</v>
      </c>
      <c r="B103" s="337"/>
      <c r="C103" s="413"/>
      <c r="D103" s="244"/>
      <c r="E103" s="244"/>
      <c r="F103" s="244"/>
      <c r="G103" s="244"/>
      <c r="H103" s="434"/>
      <c r="I103" s="245"/>
      <c r="J103" s="245"/>
      <c r="K103" s="337"/>
      <c r="L103" s="249"/>
      <c r="M103" s="250"/>
      <c r="N103" s="98" t="e">
        <f t="shared" si="2"/>
        <v>#DIV/0!</v>
      </c>
      <c r="O103" s="321">
        <f>FŐLAP!$E$8</f>
        <v>0</v>
      </c>
      <c r="P103" s="320">
        <f>FŐLAP!$C$10</f>
        <v>0</v>
      </c>
      <c r="Q103" s="322" t="s">
        <v>438</v>
      </c>
    </row>
    <row r="104" spans="1:17" ht="50.1" hidden="1" customHeight="1" x14ac:dyDescent="0.25">
      <c r="A104" s="100" t="s">
        <v>218</v>
      </c>
      <c r="B104" s="337"/>
      <c r="C104" s="413"/>
      <c r="D104" s="244"/>
      <c r="E104" s="244"/>
      <c r="F104" s="244"/>
      <c r="G104" s="244"/>
      <c r="H104" s="434"/>
      <c r="I104" s="245"/>
      <c r="J104" s="245"/>
      <c r="K104" s="337"/>
      <c r="L104" s="249"/>
      <c r="M104" s="250"/>
      <c r="N104" s="98" t="e">
        <f t="shared" si="2"/>
        <v>#DIV/0!</v>
      </c>
      <c r="O104" s="321">
        <f>FŐLAP!$E$8</f>
        <v>0</v>
      </c>
      <c r="P104" s="320">
        <f>FŐLAP!$C$10</f>
        <v>0</v>
      </c>
      <c r="Q104" s="322" t="s">
        <v>438</v>
      </c>
    </row>
    <row r="105" spans="1:17" ht="50.1" hidden="1" customHeight="1" x14ac:dyDescent="0.25">
      <c r="A105" s="101" t="s">
        <v>219</v>
      </c>
      <c r="B105" s="337"/>
      <c r="C105" s="413"/>
      <c r="D105" s="244"/>
      <c r="E105" s="244"/>
      <c r="F105" s="244"/>
      <c r="G105" s="244"/>
      <c r="H105" s="434"/>
      <c r="I105" s="245"/>
      <c r="J105" s="245"/>
      <c r="K105" s="337"/>
      <c r="L105" s="249"/>
      <c r="M105" s="250"/>
      <c r="N105" s="98" t="e">
        <f t="shared" si="2"/>
        <v>#DIV/0!</v>
      </c>
      <c r="O105" s="321">
        <f>FŐLAP!$E$8</f>
        <v>0</v>
      </c>
      <c r="P105" s="320">
        <f>FŐLAP!$C$10</f>
        <v>0</v>
      </c>
      <c r="Q105" s="322" t="s">
        <v>438</v>
      </c>
    </row>
    <row r="106" spans="1:17" ht="50.1" hidden="1" customHeight="1" x14ac:dyDescent="0.25">
      <c r="A106" s="100" t="s">
        <v>220</v>
      </c>
      <c r="B106" s="337"/>
      <c r="C106" s="413"/>
      <c r="D106" s="244"/>
      <c r="E106" s="244"/>
      <c r="F106" s="244"/>
      <c r="G106" s="244"/>
      <c r="H106" s="434"/>
      <c r="I106" s="245"/>
      <c r="J106" s="245"/>
      <c r="K106" s="337"/>
      <c r="L106" s="249"/>
      <c r="M106" s="250"/>
      <c r="N106" s="98" t="e">
        <f t="shared" si="2"/>
        <v>#DIV/0!</v>
      </c>
      <c r="O106" s="321">
        <f>FŐLAP!$E$8</f>
        <v>0</v>
      </c>
      <c r="P106" s="320">
        <f>FŐLAP!$C$10</f>
        <v>0</v>
      </c>
      <c r="Q106" s="322" t="s">
        <v>438</v>
      </c>
    </row>
    <row r="107" spans="1:17" ht="50.1" hidden="1" customHeight="1" x14ac:dyDescent="0.25">
      <c r="A107" s="100" t="s">
        <v>221</v>
      </c>
      <c r="B107" s="337"/>
      <c r="C107" s="413"/>
      <c r="D107" s="244"/>
      <c r="E107" s="244"/>
      <c r="F107" s="244"/>
      <c r="G107" s="244"/>
      <c r="H107" s="434"/>
      <c r="I107" s="245"/>
      <c r="J107" s="245"/>
      <c r="K107" s="337"/>
      <c r="L107" s="249"/>
      <c r="M107" s="250"/>
      <c r="N107" s="98" t="e">
        <f t="shared" si="2"/>
        <v>#DIV/0!</v>
      </c>
      <c r="O107" s="321">
        <f>FŐLAP!$E$8</f>
        <v>0</v>
      </c>
      <c r="P107" s="320">
        <f>FŐLAP!$C$10</f>
        <v>0</v>
      </c>
      <c r="Q107" s="322" t="s">
        <v>438</v>
      </c>
    </row>
    <row r="108" spans="1:17" ht="50.1" hidden="1" customHeight="1" x14ac:dyDescent="0.25">
      <c r="A108" s="101" t="s">
        <v>222</v>
      </c>
      <c r="B108" s="337"/>
      <c r="C108" s="413"/>
      <c r="D108" s="244"/>
      <c r="E108" s="244"/>
      <c r="F108" s="244"/>
      <c r="G108" s="244"/>
      <c r="H108" s="434"/>
      <c r="I108" s="245"/>
      <c r="J108" s="245"/>
      <c r="K108" s="337"/>
      <c r="L108" s="249"/>
      <c r="M108" s="250"/>
      <c r="N108" s="98" t="e">
        <f t="shared" si="2"/>
        <v>#DIV/0!</v>
      </c>
      <c r="O108" s="321">
        <f>FŐLAP!$E$8</f>
        <v>0</v>
      </c>
      <c r="P108" s="320">
        <f>FŐLAP!$C$10</f>
        <v>0</v>
      </c>
      <c r="Q108" s="322" t="s">
        <v>438</v>
      </c>
    </row>
    <row r="109" spans="1:17" ht="50.1" hidden="1" customHeight="1" x14ac:dyDescent="0.25">
      <c r="A109" s="100" t="s">
        <v>223</v>
      </c>
      <c r="B109" s="337"/>
      <c r="C109" s="413"/>
      <c r="D109" s="244"/>
      <c r="E109" s="244"/>
      <c r="F109" s="244"/>
      <c r="G109" s="244"/>
      <c r="H109" s="434"/>
      <c r="I109" s="245"/>
      <c r="J109" s="245"/>
      <c r="K109" s="337"/>
      <c r="L109" s="249"/>
      <c r="M109" s="250"/>
      <c r="N109" s="98" t="e">
        <f t="shared" si="2"/>
        <v>#DIV/0!</v>
      </c>
      <c r="O109" s="321">
        <f>FŐLAP!$E$8</f>
        <v>0</v>
      </c>
      <c r="P109" s="320">
        <f>FŐLAP!$C$10</f>
        <v>0</v>
      </c>
      <c r="Q109" s="322" t="s">
        <v>438</v>
      </c>
    </row>
    <row r="110" spans="1:17" ht="50.1" hidden="1" customHeight="1" x14ac:dyDescent="0.25">
      <c r="A110" s="100" t="s">
        <v>224</v>
      </c>
      <c r="B110" s="337"/>
      <c r="C110" s="413"/>
      <c r="D110" s="244"/>
      <c r="E110" s="244"/>
      <c r="F110" s="244"/>
      <c r="G110" s="244"/>
      <c r="H110" s="434"/>
      <c r="I110" s="245"/>
      <c r="J110" s="245"/>
      <c r="K110" s="337"/>
      <c r="L110" s="249"/>
      <c r="M110" s="250"/>
      <c r="N110" s="98" t="e">
        <f t="shared" si="2"/>
        <v>#DIV/0!</v>
      </c>
      <c r="O110" s="321">
        <f>FŐLAP!$E$8</f>
        <v>0</v>
      </c>
      <c r="P110" s="320">
        <f>FŐLAP!$C$10</f>
        <v>0</v>
      </c>
      <c r="Q110" s="322" t="s">
        <v>438</v>
      </c>
    </row>
    <row r="111" spans="1:17" ht="50.1" hidden="1" customHeight="1" x14ac:dyDescent="0.25">
      <c r="A111" s="100" t="s">
        <v>225</v>
      </c>
      <c r="B111" s="337"/>
      <c r="C111" s="413"/>
      <c r="D111" s="244"/>
      <c r="E111" s="244"/>
      <c r="F111" s="244"/>
      <c r="G111" s="244"/>
      <c r="H111" s="434"/>
      <c r="I111" s="245"/>
      <c r="J111" s="245"/>
      <c r="K111" s="337"/>
      <c r="L111" s="249"/>
      <c r="M111" s="250"/>
      <c r="N111" s="98" t="e">
        <f t="shared" si="2"/>
        <v>#DIV/0!</v>
      </c>
      <c r="O111" s="321">
        <f>FŐLAP!$E$8</f>
        <v>0</v>
      </c>
      <c r="P111" s="320">
        <f>FŐLAP!$C$10</f>
        <v>0</v>
      </c>
      <c r="Q111" s="322" t="s">
        <v>438</v>
      </c>
    </row>
    <row r="112" spans="1:17" ht="50.1" hidden="1" customHeight="1" x14ac:dyDescent="0.25">
      <c r="A112" s="100" t="s">
        <v>226</v>
      </c>
      <c r="B112" s="337"/>
      <c r="C112" s="413"/>
      <c r="D112" s="244"/>
      <c r="E112" s="244"/>
      <c r="F112" s="244"/>
      <c r="G112" s="244"/>
      <c r="H112" s="434"/>
      <c r="I112" s="245"/>
      <c r="J112" s="245"/>
      <c r="K112" s="337"/>
      <c r="L112" s="249"/>
      <c r="M112" s="250"/>
      <c r="N112" s="98" t="e">
        <f t="shared" si="2"/>
        <v>#DIV/0!</v>
      </c>
      <c r="O112" s="321">
        <f>FŐLAP!$E$8</f>
        <v>0</v>
      </c>
      <c r="P112" s="320">
        <f>FŐLAP!$C$10</f>
        <v>0</v>
      </c>
      <c r="Q112" s="322" t="s">
        <v>438</v>
      </c>
    </row>
    <row r="113" spans="1:17" ht="50.1" hidden="1" customHeight="1" x14ac:dyDescent="0.25">
      <c r="A113" s="101" t="s">
        <v>227</v>
      </c>
      <c r="B113" s="337"/>
      <c r="C113" s="413"/>
      <c r="D113" s="244"/>
      <c r="E113" s="244"/>
      <c r="F113" s="244"/>
      <c r="G113" s="244"/>
      <c r="H113" s="434"/>
      <c r="I113" s="245"/>
      <c r="J113" s="245"/>
      <c r="K113" s="337"/>
      <c r="L113" s="249"/>
      <c r="M113" s="250"/>
      <c r="N113" s="98" t="e">
        <f t="shared" si="2"/>
        <v>#DIV/0!</v>
      </c>
      <c r="O113" s="321">
        <f>FŐLAP!$E$8</f>
        <v>0</v>
      </c>
      <c r="P113" s="320">
        <f>FŐLAP!$C$10</f>
        <v>0</v>
      </c>
      <c r="Q113" s="322" t="s">
        <v>438</v>
      </c>
    </row>
    <row r="114" spans="1:17" ht="50.1" hidden="1" customHeight="1" x14ac:dyDescent="0.25">
      <c r="A114" s="100" t="s">
        <v>228</v>
      </c>
      <c r="B114" s="337"/>
      <c r="C114" s="413"/>
      <c r="D114" s="244"/>
      <c r="E114" s="244"/>
      <c r="F114" s="244"/>
      <c r="G114" s="244"/>
      <c r="H114" s="434"/>
      <c r="I114" s="245"/>
      <c r="J114" s="245"/>
      <c r="K114" s="337"/>
      <c r="L114" s="249"/>
      <c r="M114" s="250"/>
      <c r="N114" s="98" t="e">
        <f t="shared" si="2"/>
        <v>#DIV/0!</v>
      </c>
      <c r="O114" s="321">
        <f>FŐLAP!$E$8</f>
        <v>0</v>
      </c>
      <c r="P114" s="320">
        <f>FŐLAP!$C$10</f>
        <v>0</v>
      </c>
      <c r="Q114" s="322" t="s">
        <v>438</v>
      </c>
    </row>
    <row r="115" spans="1:17" ht="50.1" hidden="1" customHeight="1" x14ac:dyDescent="0.25">
      <c r="A115" s="100" t="s">
        <v>229</v>
      </c>
      <c r="B115" s="337"/>
      <c r="C115" s="413"/>
      <c r="D115" s="244"/>
      <c r="E115" s="244"/>
      <c r="F115" s="244"/>
      <c r="G115" s="244"/>
      <c r="H115" s="434"/>
      <c r="I115" s="245"/>
      <c r="J115" s="245"/>
      <c r="K115" s="337"/>
      <c r="L115" s="249"/>
      <c r="M115" s="250"/>
      <c r="N115" s="98" t="e">
        <f t="shared" si="2"/>
        <v>#DIV/0!</v>
      </c>
      <c r="O115" s="321">
        <f>FŐLAP!$E$8</f>
        <v>0</v>
      </c>
      <c r="P115" s="320">
        <f>FŐLAP!$C$10</f>
        <v>0</v>
      </c>
      <c r="Q115" s="322" t="s">
        <v>438</v>
      </c>
    </row>
    <row r="116" spans="1:17" ht="50.1" hidden="1" customHeight="1" x14ac:dyDescent="0.25">
      <c r="A116" s="101" t="s">
        <v>230</v>
      </c>
      <c r="B116" s="337"/>
      <c r="C116" s="413"/>
      <c r="D116" s="244"/>
      <c r="E116" s="244"/>
      <c r="F116" s="244"/>
      <c r="G116" s="244"/>
      <c r="H116" s="434"/>
      <c r="I116" s="245"/>
      <c r="J116" s="245"/>
      <c r="K116" s="337"/>
      <c r="L116" s="249"/>
      <c r="M116" s="250"/>
      <c r="N116" s="98" t="e">
        <f t="shared" si="2"/>
        <v>#DIV/0!</v>
      </c>
      <c r="O116" s="321">
        <f>FŐLAP!$E$8</f>
        <v>0</v>
      </c>
      <c r="P116" s="320">
        <f>FŐLAP!$C$10</f>
        <v>0</v>
      </c>
      <c r="Q116" s="322" t="s">
        <v>438</v>
      </c>
    </row>
    <row r="117" spans="1:17" ht="50.1" hidden="1" customHeight="1" x14ac:dyDescent="0.25">
      <c r="A117" s="100" t="s">
        <v>231</v>
      </c>
      <c r="B117" s="337"/>
      <c r="C117" s="413"/>
      <c r="D117" s="244"/>
      <c r="E117" s="244"/>
      <c r="F117" s="244"/>
      <c r="G117" s="244"/>
      <c r="H117" s="434"/>
      <c r="I117" s="245"/>
      <c r="J117" s="245"/>
      <c r="K117" s="337"/>
      <c r="L117" s="249"/>
      <c r="M117" s="250"/>
      <c r="N117" s="98" t="e">
        <f t="shared" si="2"/>
        <v>#DIV/0!</v>
      </c>
      <c r="O117" s="321">
        <f>FŐLAP!$E$8</f>
        <v>0</v>
      </c>
      <c r="P117" s="320">
        <f>FŐLAP!$C$10</f>
        <v>0</v>
      </c>
      <c r="Q117" s="322" t="s">
        <v>438</v>
      </c>
    </row>
    <row r="118" spans="1:17" ht="50.1" hidden="1" customHeight="1" x14ac:dyDescent="0.25">
      <c r="A118" s="100" t="s">
        <v>232</v>
      </c>
      <c r="B118" s="337"/>
      <c r="C118" s="413"/>
      <c r="D118" s="244"/>
      <c r="E118" s="244"/>
      <c r="F118" s="244"/>
      <c r="G118" s="244"/>
      <c r="H118" s="434"/>
      <c r="I118" s="245"/>
      <c r="J118" s="245"/>
      <c r="K118" s="337"/>
      <c r="L118" s="249"/>
      <c r="M118" s="250"/>
      <c r="N118" s="98" t="e">
        <f t="shared" si="2"/>
        <v>#DIV/0!</v>
      </c>
      <c r="O118" s="321">
        <f>FŐLAP!$E$8</f>
        <v>0</v>
      </c>
      <c r="P118" s="320">
        <f>FŐLAP!$C$10</f>
        <v>0</v>
      </c>
      <c r="Q118" s="322" t="s">
        <v>438</v>
      </c>
    </row>
    <row r="119" spans="1:17" ht="50.1" hidden="1" customHeight="1" x14ac:dyDescent="0.25">
      <c r="A119" s="101" t="s">
        <v>233</v>
      </c>
      <c r="B119" s="337"/>
      <c r="C119" s="413"/>
      <c r="D119" s="244"/>
      <c r="E119" s="244"/>
      <c r="F119" s="244"/>
      <c r="G119" s="244"/>
      <c r="H119" s="434"/>
      <c r="I119" s="245"/>
      <c r="J119" s="245"/>
      <c r="K119" s="337"/>
      <c r="L119" s="249"/>
      <c r="M119" s="250"/>
      <c r="N119" s="98" t="e">
        <f t="shared" si="2"/>
        <v>#DIV/0!</v>
      </c>
      <c r="O119" s="321">
        <f>FŐLAP!$E$8</f>
        <v>0</v>
      </c>
      <c r="P119" s="320">
        <f>FŐLAP!$C$10</f>
        <v>0</v>
      </c>
      <c r="Q119" s="322" t="s">
        <v>438</v>
      </c>
    </row>
    <row r="120" spans="1:17" ht="50.1" hidden="1" customHeight="1" x14ac:dyDescent="0.25">
      <c r="A120" s="100" t="s">
        <v>234</v>
      </c>
      <c r="B120" s="337"/>
      <c r="C120" s="413"/>
      <c r="D120" s="244"/>
      <c r="E120" s="244"/>
      <c r="F120" s="244"/>
      <c r="G120" s="244"/>
      <c r="H120" s="434"/>
      <c r="I120" s="245"/>
      <c r="J120" s="245"/>
      <c r="K120" s="337"/>
      <c r="L120" s="249"/>
      <c r="M120" s="250"/>
      <c r="N120" s="98" t="e">
        <f t="shared" si="2"/>
        <v>#DIV/0!</v>
      </c>
      <c r="O120" s="321">
        <f>FŐLAP!$E$8</f>
        <v>0</v>
      </c>
      <c r="P120" s="320">
        <f>FŐLAP!$C$10</f>
        <v>0</v>
      </c>
      <c r="Q120" s="322" t="s">
        <v>438</v>
      </c>
    </row>
    <row r="121" spans="1:17" ht="50.1" hidden="1" customHeight="1" x14ac:dyDescent="0.25">
      <c r="A121" s="100" t="s">
        <v>235</v>
      </c>
      <c r="B121" s="337"/>
      <c r="C121" s="413"/>
      <c r="D121" s="244"/>
      <c r="E121" s="244"/>
      <c r="F121" s="244"/>
      <c r="G121" s="244"/>
      <c r="H121" s="434"/>
      <c r="I121" s="245"/>
      <c r="J121" s="245"/>
      <c r="K121" s="337"/>
      <c r="L121" s="249"/>
      <c r="M121" s="250"/>
      <c r="N121" s="98" t="e">
        <f t="shared" si="2"/>
        <v>#DIV/0!</v>
      </c>
      <c r="O121" s="321">
        <f>FŐLAP!$E$8</f>
        <v>0</v>
      </c>
      <c r="P121" s="320">
        <f>FŐLAP!$C$10</f>
        <v>0</v>
      </c>
      <c r="Q121" s="322" t="s">
        <v>438</v>
      </c>
    </row>
    <row r="122" spans="1:17" ht="50.1" hidden="1" customHeight="1" x14ac:dyDescent="0.25">
      <c r="A122" s="101" t="s">
        <v>236</v>
      </c>
      <c r="B122" s="337"/>
      <c r="C122" s="413"/>
      <c r="D122" s="244"/>
      <c r="E122" s="244"/>
      <c r="F122" s="244"/>
      <c r="G122" s="244"/>
      <c r="H122" s="434"/>
      <c r="I122" s="245"/>
      <c r="J122" s="245"/>
      <c r="K122" s="337"/>
      <c r="L122" s="249"/>
      <c r="M122" s="250"/>
      <c r="N122" s="98" t="e">
        <f t="shared" si="2"/>
        <v>#DIV/0!</v>
      </c>
      <c r="O122" s="321">
        <f>FŐLAP!$E$8</f>
        <v>0</v>
      </c>
      <c r="P122" s="320">
        <f>FŐLAP!$C$10</f>
        <v>0</v>
      </c>
      <c r="Q122" s="322" t="s">
        <v>438</v>
      </c>
    </row>
    <row r="123" spans="1:17" ht="50.1" hidden="1" customHeight="1" collapsed="1" x14ac:dyDescent="0.25">
      <c r="A123" s="100" t="s">
        <v>237</v>
      </c>
      <c r="B123" s="337"/>
      <c r="C123" s="413"/>
      <c r="D123" s="244"/>
      <c r="E123" s="244"/>
      <c r="F123" s="244"/>
      <c r="G123" s="244"/>
      <c r="H123" s="434"/>
      <c r="I123" s="245"/>
      <c r="J123" s="245"/>
      <c r="K123" s="337"/>
      <c r="L123" s="249"/>
      <c r="M123" s="250"/>
      <c r="N123" s="98" t="e">
        <f t="shared" si="2"/>
        <v>#DIV/0!</v>
      </c>
      <c r="O123" s="321">
        <f>FŐLAP!$E$8</f>
        <v>0</v>
      </c>
      <c r="P123" s="320">
        <f>FŐLAP!$C$10</f>
        <v>0</v>
      </c>
      <c r="Q123" s="322" t="s">
        <v>438</v>
      </c>
    </row>
    <row r="124" spans="1:17" ht="50.1" hidden="1" customHeight="1" x14ac:dyDescent="0.25">
      <c r="A124" s="100" t="s">
        <v>238</v>
      </c>
      <c r="B124" s="337"/>
      <c r="C124" s="413"/>
      <c r="D124" s="244"/>
      <c r="E124" s="244"/>
      <c r="F124" s="244"/>
      <c r="G124" s="244"/>
      <c r="H124" s="434"/>
      <c r="I124" s="245"/>
      <c r="J124" s="245"/>
      <c r="K124" s="337"/>
      <c r="L124" s="249"/>
      <c r="M124" s="250"/>
      <c r="N124" s="98" t="e">
        <f t="shared" si="2"/>
        <v>#DIV/0!</v>
      </c>
      <c r="O124" s="321">
        <f>FŐLAP!$E$8</f>
        <v>0</v>
      </c>
      <c r="P124" s="320">
        <f>FŐLAP!$C$10</f>
        <v>0</v>
      </c>
      <c r="Q124" s="322" t="s">
        <v>438</v>
      </c>
    </row>
    <row r="125" spans="1:17" ht="50.1" hidden="1" customHeight="1" x14ac:dyDescent="0.25">
      <c r="A125" s="101" t="s">
        <v>239</v>
      </c>
      <c r="B125" s="337"/>
      <c r="C125" s="413"/>
      <c r="D125" s="244"/>
      <c r="E125" s="244"/>
      <c r="F125" s="244"/>
      <c r="G125" s="244"/>
      <c r="H125" s="434"/>
      <c r="I125" s="245"/>
      <c r="J125" s="245"/>
      <c r="K125" s="337"/>
      <c r="L125" s="249"/>
      <c r="M125" s="250"/>
      <c r="N125" s="98" t="e">
        <f t="shared" si="2"/>
        <v>#DIV/0!</v>
      </c>
      <c r="O125" s="321">
        <f>FŐLAP!$E$8</f>
        <v>0</v>
      </c>
      <c r="P125" s="320">
        <f>FŐLAP!$C$10</f>
        <v>0</v>
      </c>
      <c r="Q125" s="322" t="s">
        <v>438</v>
      </c>
    </row>
    <row r="126" spans="1:17" ht="50.1" hidden="1" customHeight="1" x14ac:dyDescent="0.25">
      <c r="A126" s="100" t="s">
        <v>240</v>
      </c>
      <c r="B126" s="337"/>
      <c r="C126" s="413"/>
      <c r="D126" s="244"/>
      <c r="E126" s="244"/>
      <c r="F126" s="244"/>
      <c r="G126" s="244"/>
      <c r="H126" s="434"/>
      <c r="I126" s="245"/>
      <c r="J126" s="245"/>
      <c r="K126" s="337"/>
      <c r="L126" s="249"/>
      <c r="M126" s="250"/>
      <c r="N126" s="98" t="e">
        <f t="shared" si="2"/>
        <v>#DIV/0!</v>
      </c>
      <c r="O126" s="321">
        <f>FŐLAP!$E$8</f>
        <v>0</v>
      </c>
      <c r="P126" s="320">
        <f>FŐLAP!$C$10</f>
        <v>0</v>
      </c>
      <c r="Q126" s="322" t="s">
        <v>438</v>
      </c>
    </row>
    <row r="127" spans="1:17" ht="50.1" hidden="1" customHeight="1" x14ac:dyDescent="0.25">
      <c r="A127" s="100" t="s">
        <v>241</v>
      </c>
      <c r="B127" s="337"/>
      <c r="C127" s="413"/>
      <c r="D127" s="244"/>
      <c r="E127" s="244"/>
      <c r="F127" s="244"/>
      <c r="G127" s="244"/>
      <c r="H127" s="434"/>
      <c r="I127" s="245"/>
      <c r="J127" s="245"/>
      <c r="K127" s="337"/>
      <c r="L127" s="249"/>
      <c r="M127" s="250"/>
      <c r="N127" s="98" t="e">
        <f t="shared" si="2"/>
        <v>#DIV/0!</v>
      </c>
      <c r="O127" s="321">
        <f>FŐLAP!$E$8</f>
        <v>0</v>
      </c>
      <c r="P127" s="320">
        <f>FŐLAP!$C$10</f>
        <v>0</v>
      </c>
      <c r="Q127" s="322" t="s">
        <v>438</v>
      </c>
    </row>
    <row r="128" spans="1:17" ht="50.1" hidden="1" customHeight="1" x14ac:dyDescent="0.25">
      <c r="A128" s="100" t="s">
        <v>242</v>
      </c>
      <c r="B128" s="337"/>
      <c r="C128" s="413"/>
      <c r="D128" s="244"/>
      <c r="E128" s="244"/>
      <c r="F128" s="244"/>
      <c r="G128" s="244"/>
      <c r="H128" s="434"/>
      <c r="I128" s="245"/>
      <c r="J128" s="245"/>
      <c r="K128" s="337"/>
      <c r="L128" s="249"/>
      <c r="M128" s="250"/>
      <c r="N128" s="98" t="e">
        <f t="shared" si="2"/>
        <v>#DIV/0!</v>
      </c>
      <c r="O128" s="321">
        <f>FŐLAP!$E$8</f>
        <v>0</v>
      </c>
      <c r="P128" s="320">
        <f>FŐLAP!$C$10</f>
        <v>0</v>
      </c>
      <c r="Q128" s="322" t="s">
        <v>438</v>
      </c>
    </row>
    <row r="129" spans="1:17" ht="50.1" hidden="1" customHeight="1" x14ac:dyDescent="0.25">
      <c r="A129" s="100" t="s">
        <v>243</v>
      </c>
      <c r="B129" s="337"/>
      <c r="C129" s="413"/>
      <c r="D129" s="244"/>
      <c r="E129" s="244"/>
      <c r="F129" s="244"/>
      <c r="G129" s="244"/>
      <c r="H129" s="434"/>
      <c r="I129" s="245"/>
      <c r="J129" s="245"/>
      <c r="K129" s="337"/>
      <c r="L129" s="249"/>
      <c r="M129" s="250"/>
      <c r="N129" s="98" t="e">
        <f t="shared" si="2"/>
        <v>#DIV/0!</v>
      </c>
      <c r="O129" s="321">
        <f>FŐLAP!$E$8</f>
        <v>0</v>
      </c>
      <c r="P129" s="320">
        <f>FŐLAP!$C$10</f>
        <v>0</v>
      </c>
      <c r="Q129" s="322" t="s">
        <v>438</v>
      </c>
    </row>
    <row r="130" spans="1:17" ht="50.1" hidden="1" customHeight="1" x14ac:dyDescent="0.25">
      <c r="A130" s="101" t="s">
        <v>244</v>
      </c>
      <c r="B130" s="337"/>
      <c r="C130" s="413"/>
      <c r="D130" s="244"/>
      <c r="E130" s="244"/>
      <c r="F130" s="244"/>
      <c r="G130" s="244"/>
      <c r="H130" s="434"/>
      <c r="I130" s="245"/>
      <c r="J130" s="245"/>
      <c r="K130" s="337"/>
      <c r="L130" s="249"/>
      <c r="M130" s="250"/>
      <c r="N130" s="98" t="e">
        <f t="shared" si="2"/>
        <v>#DIV/0!</v>
      </c>
      <c r="O130" s="321">
        <f>FŐLAP!$E$8</f>
        <v>0</v>
      </c>
      <c r="P130" s="320">
        <f>FŐLAP!$C$10</f>
        <v>0</v>
      </c>
      <c r="Q130" s="322" t="s">
        <v>438</v>
      </c>
    </row>
    <row r="131" spans="1:17" ht="50.1" hidden="1" customHeight="1" x14ac:dyDescent="0.25">
      <c r="A131" s="100" t="s">
        <v>245</v>
      </c>
      <c r="B131" s="337"/>
      <c r="C131" s="413"/>
      <c r="D131" s="244"/>
      <c r="E131" s="244"/>
      <c r="F131" s="244"/>
      <c r="G131" s="244"/>
      <c r="H131" s="434"/>
      <c r="I131" s="245"/>
      <c r="J131" s="245"/>
      <c r="K131" s="337"/>
      <c r="L131" s="249"/>
      <c r="M131" s="250"/>
      <c r="N131" s="98" t="e">
        <f t="shared" si="2"/>
        <v>#DIV/0!</v>
      </c>
      <c r="O131" s="321">
        <f>FŐLAP!$E$8</f>
        <v>0</v>
      </c>
      <c r="P131" s="320">
        <f>FŐLAP!$C$10</f>
        <v>0</v>
      </c>
      <c r="Q131" s="322" t="s">
        <v>438</v>
      </c>
    </row>
    <row r="132" spans="1:17" ht="50.1" hidden="1" customHeight="1" x14ac:dyDescent="0.25">
      <c r="A132" s="100" t="s">
        <v>246</v>
      </c>
      <c r="B132" s="337"/>
      <c r="C132" s="413"/>
      <c r="D132" s="244"/>
      <c r="E132" s="244"/>
      <c r="F132" s="244"/>
      <c r="G132" s="244"/>
      <c r="H132" s="434"/>
      <c r="I132" s="245"/>
      <c r="J132" s="245"/>
      <c r="K132" s="337"/>
      <c r="L132" s="249"/>
      <c r="M132" s="250"/>
      <c r="N132" s="98" t="e">
        <f t="shared" si="2"/>
        <v>#DIV/0!</v>
      </c>
      <c r="O132" s="321">
        <f>FŐLAP!$E$8</f>
        <v>0</v>
      </c>
      <c r="P132" s="320">
        <f>FŐLAP!$C$10</f>
        <v>0</v>
      </c>
      <c r="Q132" s="322" t="s">
        <v>438</v>
      </c>
    </row>
    <row r="133" spans="1:17" ht="50.1" hidden="1" customHeight="1" x14ac:dyDescent="0.25">
      <c r="A133" s="101" t="s">
        <v>247</v>
      </c>
      <c r="B133" s="337"/>
      <c r="C133" s="413"/>
      <c r="D133" s="244"/>
      <c r="E133" s="244"/>
      <c r="F133" s="244"/>
      <c r="G133" s="244"/>
      <c r="H133" s="434"/>
      <c r="I133" s="245"/>
      <c r="J133" s="245"/>
      <c r="K133" s="337"/>
      <c r="L133" s="249"/>
      <c r="M133" s="250"/>
      <c r="N133" s="98" t="e">
        <f t="shared" si="2"/>
        <v>#DIV/0!</v>
      </c>
      <c r="O133" s="321">
        <f>FŐLAP!$E$8</f>
        <v>0</v>
      </c>
      <c r="P133" s="320">
        <f>FŐLAP!$C$10</f>
        <v>0</v>
      </c>
      <c r="Q133" s="322" t="s">
        <v>438</v>
      </c>
    </row>
    <row r="134" spans="1:17" ht="50.1" hidden="1" customHeight="1" x14ac:dyDescent="0.25">
      <c r="A134" s="100" t="s">
        <v>248</v>
      </c>
      <c r="B134" s="337"/>
      <c r="C134" s="413"/>
      <c r="D134" s="244"/>
      <c r="E134" s="244"/>
      <c r="F134" s="244"/>
      <c r="G134" s="244"/>
      <c r="H134" s="434"/>
      <c r="I134" s="245"/>
      <c r="J134" s="245"/>
      <c r="K134" s="337"/>
      <c r="L134" s="249"/>
      <c r="M134" s="250"/>
      <c r="N134" s="98" t="e">
        <f t="shared" si="2"/>
        <v>#DIV/0!</v>
      </c>
      <c r="O134" s="321">
        <f>FŐLAP!$E$8</f>
        <v>0</v>
      </c>
      <c r="P134" s="320">
        <f>FŐLAP!$C$10</f>
        <v>0</v>
      </c>
      <c r="Q134" s="322" t="s">
        <v>438</v>
      </c>
    </row>
    <row r="135" spans="1:17" ht="50.1" hidden="1" customHeight="1" x14ac:dyDescent="0.25">
      <c r="A135" s="100" t="s">
        <v>249</v>
      </c>
      <c r="B135" s="337"/>
      <c r="C135" s="413"/>
      <c r="D135" s="244"/>
      <c r="E135" s="244"/>
      <c r="F135" s="244"/>
      <c r="G135" s="244"/>
      <c r="H135" s="434"/>
      <c r="I135" s="245"/>
      <c r="J135" s="245"/>
      <c r="K135" s="337"/>
      <c r="L135" s="249"/>
      <c r="M135" s="250"/>
      <c r="N135" s="98" t="e">
        <f t="shared" si="2"/>
        <v>#DIV/0!</v>
      </c>
      <c r="O135" s="321">
        <f>FŐLAP!$E$8</f>
        <v>0</v>
      </c>
      <c r="P135" s="320">
        <f>FŐLAP!$C$10</f>
        <v>0</v>
      </c>
      <c r="Q135" s="322" t="s">
        <v>438</v>
      </c>
    </row>
    <row r="136" spans="1:17" ht="50.1" hidden="1" customHeight="1" x14ac:dyDescent="0.25">
      <c r="A136" s="101" t="s">
        <v>250</v>
      </c>
      <c r="B136" s="337"/>
      <c r="C136" s="413"/>
      <c r="D136" s="244"/>
      <c r="E136" s="244"/>
      <c r="F136" s="244"/>
      <c r="G136" s="244"/>
      <c r="H136" s="434"/>
      <c r="I136" s="245"/>
      <c r="J136" s="245"/>
      <c r="K136" s="337"/>
      <c r="L136" s="249"/>
      <c r="M136" s="250"/>
      <c r="N136" s="98" t="e">
        <f t="shared" si="2"/>
        <v>#DIV/0!</v>
      </c>
      <c r="O136" s="321">
        <f>FŐLAP!$E$8</f>
        <v>0</v>
      </c>
      <c r="P136" s="320">
        <f>FŐLAP!$C$10</f>
        <v>0</v>
      </c>
      <c r="Q136" s="322" t="s">
        <v>438</v>
      </c>
    </row>
    <row r="137" spans="1:17" ht="50.1" hidden="1" customHeight="1" x14ac:dyDescent="0.25">
      <c r="A137" s="100" t="s">
        <v>251</v>
      </c>
      <c r="B137" s="337"/>
      <c r="C137" s="413"/>
      <c r="D137" s="244"/>
      <c r="E137" s="244"/>
      <c r="F137" s="244"/>
      <c r="G137" s="244"/>
      <c r="H137" s="434"/>
      <c r="I137" s="245"/>
      <c r="J137" s="245"/>
      <c r="K137" s="337"/>
      <c r="L137" s="249"/>
      <c r="M137" s="250"/>
      <c r="N137" s="98" t="e">
        <f t="shared" si="2"/>
        <v>#DIV/0!</v>
      </c>
      <c r="O137" s="321">
        <f>FŐLAP!$E$8</f>
        <v>0</v>
      </c>
      <c r="P137" s="320">
        <f>FŐLAP!$C$10</f>
        <v>0</v>
      </c>
      <c r="Q137" s="322" t="s">
        <v>438</v>
      </c>
    </row>
    <row r="138" spans="1:17" ht="50.1" hidden="1" customHeight="1" x14ac:dyDescent="0.25">
      <c r="A138" s="100" t="s">
        <v>252</v>
      </c>
      <c r="B138" s="337"/>
      <c r="C138" s="413"/>
      <c r="D138" s="244"/>
      <c r="E138" s="244"/>
      <c r="F138" s="244"/>
      <c r="G138" s="244"/>
      <c r="H138" s="434"/>
      <c r="I138" s="245"/>
      <c r="J138" s="245"/>
      <c r="K138" s="337"/>
      <c r="L138" s="249"/>
      <c r="M138" s="250"/>
      <c r="N138" s="98" t="e">
        <f t="shared" si="2"/>
        <v>#DIV/0!</v>
      </c>
      <c r="O138" s="321">
        <f>FŐLAP!$E$8</f>
        <v>0</v>
      </c>
      <c r="P138" s="320">
        <f>FŐLAP!$C$10</f>
        <v>0</v>
      </c>
      <c r="Q138" s="322" t="s">
        <v>438</v>
      </c>
    </row>
    <row r="139" spans="1:17" ht="50.1" hidden="1" customHeight="1" x14ac:dyDescent="0.25">
      <c r="A139" s="101" t="s">
        <v>253</v>
      </c>
      <c r="B139" s="337"/>
      <c r="C139" s="413"/>
      <c r="D139" s="244"/>
      <c r="E139" s="244"/>
      <c r="F139" s="244"/>
      <c r="G139" s="244"/>
      <c r="H139" s="434"/>
      <c r="I139" s="245"/>
      <c r="J139" s="245"/>
      <c r="K139" s="337"/>
      <c r="L139" s="249"/>
      <c r="M139" s="250"/>
      <c r="N139" s="98" t="e">
        <f t="shared" ref="N139:N202" si="3">IF(M139&lt;0,0,1-(M139/L139))</f>
        <v>#DIV/0!</v>
      </c>
      <c r="O139" s="321">
        <f>FŐLAP!$E$8</f>
        <v>0</v>
      </c>
      <c r="P139" s="320">
        <f>FŐLAP!$C$10</f>
        <v>0</v>
      </c>
      <c r="Q139" s="322" t="s">
        <v>438</v>
      </c>
    </row>
    <row r="140" spans="1:17" ht="50.1" hidden="1" customHeight="1" x14ac:dyDescent="0.25">
      <c r="A140" s="100" t="s">
        <v>254</v>
      </c>
      <c r="B140" s="337"/>
      <c r="C140" s="413"/>
      <c r="D140" s="244"/>
      <c r="E140" s="244"/>
      <c r="F140" s="244"/>
      <c r="G140" s="244"/>
      <c r="H140" s="434"/>
      <c r="I140" s="245"/>
      <c r="J140" s="245"/>
      <c r="K140" s="337"/>
      <c r="L140" s="249"/>
      <c r="M140" s="250"/>
      <c r="N140" s="98" t="e">
        <f t="shared" si="3"/>
        <v>#DIV/0!</v>
      </c>
      <c r="O140" s="321">
        <f>FŐLAP!$E$8</f>
        <v>0</v>
      </c>
      <c r="P140" s="320">
        <f>FŐLAP!$C$10</f>
        <v>0</v>
      </c>
      <c r="Q140" s="322" t="s">
        <v>438</v>
      </c>
    </row>
    <row r="141" spans="1:17" ht="50.1" hidden="1" customHeight="1" x14ac:dyDescent="0.25">
      <c r="A141" s="100" t="s">
        <v>255</v>
      </c>
      <c r="B141" s="337"/>
      <c r="C141" s="413"/>
      <c r="D141" s="244"/>
      <c r="E141" s="244"/>
      <c r="F141" s="244"/>
      <c r="G141" s="244"/>
      <c r="H141" s="434"/>
      <c r="I141" s="245"/>
      <c r="J141" s="245"/>
      <c r="K141" s="337"/>
      <c r="L141" s="249"/>
      <c r="M141" s="250"/>
      <c r="N141" s="98" t="e">
        <f t="shared" si="3"/>
        <v>#DIV/0!</v>
      </c>
      <c r="O141" s="321">
        <f>FŐLAP!$E$8</f>
        <v>0</v>
      </c>
      <c r="P141" s="320">
        <f>FŐLAP!$C$10</f>
        <v>0</v>
      </c>
      <c r="Q141" s="322" t="s">
        <v>438</v>
      </c>
    </row>
    <row r="142" spans="1:17" ht="50.1" hidden="1" customHeight="1" x14ac:dyDescent="0.25">
      <c r="A142" s="101" t="s">
        <v>256</v>
      </c>
      <c r="B142" s="337"/>
      <c r="C142" s="413"/>
      <c r="D142" s="244"/>
      <c r="E142" s="244"/>
      <c r="F142" s="244"/>
      <c r="G142" s="244"/>
      <c r="H142" s="434"/>
      <c r="I142" s="245"/>
      <c r="J142" s="245"/>
      <c r="K142" s="337"/>
      <c r="L142" s="249"/>
      <c r="M142" s="250"/>
      <c r="N142" s="98" t="e">
        <f t="shared" si="3"/>
        <v>#DIV/0!</v>
      </c>
      <c r="O142" s="321">
        <f>FŐLAP!$E$8</f>
        <v>0</v>
      </c>
      <c r="P142" s="320">
        <f>FŐLAP!$C$10</f>
        <v>0</v>
      </c>
      <c r="Q142" s="322" t="s">
        <v>438</v>
      </c>
    </row>
    <row r="143" spans="1:17" ht="50.1" hidden="1" customHeight="1" x14ac:dyDescent="0.25">
      <c r="A143" s="100" t="s">
        <v>257</v>
      </c>
      <c r="B143" s="337"/>
      <c r="C143" s="413"/>
      <c r="D143" s="244"/>
      <c r="E143" s="244"/>
      <c r="F143" s="244"/>
      <c r="G143" s="244"/>
      <c r="H143" s="434"/>
      <c r="I143" s="245"/>
      <c r="J143" s="245"/>
      <c r="K143" s="337"/>
      <c r="L143" s="249"/>
      <c r="M143" s="250"/>
      <c r="N143" s="98" t="e">
        <f t="shared" si="3"/>
        <v>#DIV/0!</v>
      </c>
      <c r="O143" s="321">
        <f>FŐLAP!$E$8</f>
        <v>0</v>
      </c>
      <c r="P143" s="320">
        <f>FŐLAP!$C$10</f>
        <v>0</v>
      </c>
      <c r="Q143" s="322" t="s">
        <v>438</v>
      </c>
    </row>
    <row r="144" spans="1:17" ht="50.1" hidden="1" customHeight="1" collapsed="1" x14ac:dyDescent="0.25">
      <c r="A144" s="100" t="s">
        <v>258</v>
      </c>
      <c r="B144" s="337"/>
      <c r="C144" s="413"/>
      <c r="D144" s="244"/>
      <c r="E144" s="244"/>
      <c r="F144" s="244"/>
      <c r="G144" s="244"/>
      <c r="H144" s="434"/>
      <c r="I144" s="245"/>
      <c r="J144" s="245"/>
      <c r="K144" s="337"/>
      <c r="L144" s="249"/>
      <c r="M144" s="250"/>
      <c r="N144" s="98" t="e">
        <f t="shared" si="3"/>
        <v>#DIV/0!</v>
      </c>
      <c r="O144" s="321">
        <f>FŐLAP!$E$8</f>
        <v>0</v>
      </c>
      <c r="P144" s="320">
        <f>FŐLAP!$C$10</f>
        <v>0</v>
      </c>
      <c r="Q144" s="322" t="s">
        <v>438</v>
      </c>
    </row>
    <row r="145" spans="1:17" ht="50.1" hidden="1" customHeight="1" x14ac:dyDescent="0.25">
      <c r="A145" s="100" t="s">
        <v>259</v>
      </c>
      <c r="B145" s="337"/>
      <c r="C145" s="413"/>
      <c r="D145" s="244"/>
      <c r="E145" s="244"/>
      <c r="F145" s="244"/>
      <c r="G145" s="244"/>
      <c r="H145" s="434"/>
      <c r="I145" s="245"/>
      <c r="J145" s="245"/>
      <c r="K145" s="337"/>
      <c r="L145" s="249"/>
      <c r="M145" s="250"/>
      <c r="N145" s="98" t="e">
        <f t="shared" si="3"/>
        <v>#DIV/0!</v>
      </c>
      <c r="O145" s="321">
        <f>FŐLAP!$E$8</f>
        <v>0</v>
      </c>
      <c r="P145" s="320">
        <f>FŐLAP!$C$10</f>
        <v>0</v>
      </c>
      <c r="Q145" s="322" t="s">
        <v>438</v>
      </c>
    </row>
    <row r="146" spans="1:17" ht="50.1" hidden="1" customHeight="1" x14ac:dyDescent="0.25">
      <c r="A146" s="100" t="s">
        <v>260</v>
      </c>
      <c r="B146" s="337"/>
      <c r="C146" s="413"/>
      <c r="D146" s="244"/>
      <c r="E146" s="244"/>
      <c r="F146" s="244"/>
      <c r="G146" s="244"/>
      <c r="H146" s="434"/>
      <c r="I146" s="245"/>
      <c r="J146" s="245"/>
      <c r="K146" s="337"/>
      <c r="L146" s="249"/>
      <c r="M146" s="250"/>
      <c r="N146" s="98" t="e">
        <f t="shared" si="3"/>
        <v>#DIV/0!</v>
      </c>
      <c r="O146" s="321">
        <f>FŐLAP!$E$8</f>
        <v>0</v>
      </c>
      <c r="P146" s="320">
        <f>FŐLAP!$C$10</f>
        <v>0</v>
      </c>
      <c r="Q146" s="322" t="s">
        <v>438</v>
      </c>
    </row>
    <row r="147" spans="1:17" ht="50.1" hidden="1" customHeight="1" x14ac:dyDescent="0.25">
      <c r="A147" s="101" t="s">
        <v>261</v>
      </c>
      <c r="B147" s="337"/>
      <c r="C147" s="413"/>
      <c r="D147" s="244"/>
      <c r="E147" s="244"/>
      <c r="F147" s="244"/>
      <c r="G147" s="244"/>
      <c r="H147" s="434"/>
      <c r="I147" s="245"/>
      <c r="J147" s="245"/>
      <c r="K147" s="337"/>
      <c r="L147" s="249"/>
      <c r="M147" s="250"/>
      <c r="N147" s="98" t="e">
        <f t="shared" si="3"/>
        <v>#DIV/0!</v>
      </c>
      <c r="O147" s="321">
        <f>FŐLAP!$E$8</f>
        <v>0</v>
      </c>
      <c r="P147" s="320">
        <f>FŐLAP!$C$10</f>
        <v>0</v>
      </c>
      <c r="Q147" s="322" t="s">
        <v>438</v>
      </c>
    </row>
    <row r="148" spans="1:17" ht="50.1" hidden="1" customHeight="1" x14ac:dyDescent="0.25">
      <c r="A148" s="100" t="s">
        <v>262</v>
      </c>
      <c r="B148" s="337"/>
      <c r="C148" s="413"/>
      <c r="D148" s="244"/>
      <c r="E148" s="244"/>
      <c r="F148" s="244"/>
      <c r="G148" s="244"/>
      <c r="H148" s="434"/>
      <c r="I148" s="245"/>
      <c r="J148" s="245"/>
      <c r="K148" s="337"/>
      <c r="L148" s="249"/>
      <c r="M148" s="250"/>
      <c r="N148" s="98" t="e">
        <f t="shared" si="3"/>
        <v>#DIV/0!</v>
      </c>
      <c r="O148" s="321">
        <f>FŐLAP!$E$8</f>
        <v>0</v>
      </c>
      <c r="P148" s="320">
        <f>FŐLAP!$C$10</f>
        <v>0</v>
      </c>
      <c r="Q148" s="322" t="s">
        <v>438</v>
      </c>
    </row>
    <row r="149" spans="1:17" ht="50.1" hidden="1" customHeight="1" x14ac:dyDescent="0.25">
      <c r="A149" s="100" t="s">
        <v>263</v>
      </c>
      <c r="B149" s="337"/>
      <c r="C149" s="413"/>
      <c r="D149" s="244"/>
      <c r="E149" s="244"/>
      <c r="F149" s="244"/>
      <c r="G149" s="244"/>
      <c r="H149" s="434"/>
      <c r="I149" s="245"/>
      <c r="J149" s="245"/>
      <c r="K149" s="337"/>
      <c r="L149" s="249"/>
      <c r="M149" s="250"/>
      <c r="N149" s="98" t="e">
        <f t="shared" si="3"/>
        <v>#DIV/0!</v>
      </c>
      <c r="O149" s="321">
        <f>FŐLAP!$E$8</f>
        <v>0</v>
      </c>
      <c r="P149" s="320">
        <f>FŐLAP!$C$10</f>
        <v>0</v>
      </c>
      <c r="Q149" s="322" t="s">
        <v>438</v>
      </c>
    </row>
    <row r="150" spans="1:17" ht="50.1" hidden="1" customHeight="1" x14ac:dyDescent="0.25">
      <c r="A150" s="101" t="s">
        <v>264</v>
      </c>
      <c r="B150" s="337"/>
      <c r="C150" s="413"/>
      <c r="D150" s="244"/>
      <c r="E150" s="244"/>
      <c r="F150" s="244"/>
      <c r="G150" s="244"/>
      <c r="H150" s="434"/>
      <c r="I150" s="245"/>
      <c r="J150" s="245"/>
      <c r="K150" s="337"/>
      <c r="L150" s="249"/>
      <c r="M150" s="250"/>
      <c r="N150" s="98" t="e">
        <f t="shared" si="3"/>
        <v>#DIV/0!</v>
      </c>
      <c r="O150" s="321">
        <f>FŐLAP!$E$8</f>
        <v>0</v>
      </c>
      <c r="P150" s="320">
        <f>FŐLAP!$C$10</f>
        <v>0</v>
      </c>
      <c r="Q150" s="322" t="s">
        <v>438</v>
      </c>
    </row>
    <row r="151" spans="1:17" ht="50.1" hidden="1" customHeight="1" x14ac:dyDescent="0.25">
      <c r="A151" s="100" t="s">
        <v>265</v>
      </c>
      <c r="B151" s="337"/>
      <c r="C151" s="413"/>
      <c r="D151" s="244"/>
      <c r="E151" s="244"/>
      <c r="F151" s="244"/>
      <c r="G151" s="244"/>
      <c r="H151" s="434"/>
      <c r="I151" s="245"/>
      <c r="J151" s="245"/>
      <c r="K151" s="337"/>
      <c r="L151" s="249"/>
      <c r="M151" s="250"/>
      <c r="N151" s="98" t="e">
        <f t="shared" si="3"/>
        <v>#DIV/0!</v>
      </c>
      <c r="O151" s="321">
        <f>FŐLAP!$E$8</f>
        <v>0</v>
      </c>
      <c r="P151" s="320">
        <f>FŐLAP!$C$10</f>
        <v>0</v>
      </c>
      <c r="Q151" s="322" t="s">
        <v>438</v>
      </c>
    </row>
    <row r="152" spans="1:17" ht="50.1" hidden="1" customHeight="1" x14ac:dyDescent="0.25">
      <c r="A152" s="100" t="s">
        <v>266</v>
      </c>
      <c r="B152" s="337"/>
      <c r="C152" s="413"/>
      <c r="D152" s="244"/>
      <c r="E152" s="244"/>
      <c r="F152" s="244"/>
      <c r="G152" s="244"/>
      <c r="H152" s="434"/>
      <c r="I152" s="245"/>
      <c r="J152" s="245"/>
      <c r="K152" s="337"/>
      <c r="L152" s="249"/>
      <c r="M152" s="250"/>
      <c r="N152" s="98" t="e">
        <f t="shared" si="3"/>
        <v>#DIV/0!</v>
      </c>
      <c r="O152" s="321">
        <f>FŐLAP!$E$8</f>
        <v>0</v>
      </c>
      <c r="P152" s="320">
        <f>FŐLAP!$C$10</f>
        <v>0</v>
      </c>
      <c r="Q152" s="322" t="s">
        <v>438</v>
      </c>
    </row>
    <row r="153" spans="1:17" ht="50.1" hidden="1" customHeight="1" x14ac:dyDescent="0.25">
      <c r="A153" s="101" t="s">
        <v>267</v>
      </c>
      <c r="B153" s="337"/>
      <c r="C153" s="413"/>
      <c r="D153" s="244"/>
      <c r="E153" s="244"/>
      <c r="F153" s="244"/>
      <c r="G153" s="244"/>
      <c r="H153" s="434"/>
      <c r="I153" s="245"/>
      <c r="J153" s="245"/>
      <c r="K153" s="337"/>
      <c r="L153" s="249"/>
      <c r="M153" s="250"/>
      <c r="N153" s="98" t="e">
        <f t="shared" si="3"/>
        <v>#DIV/0!</v>
      </c>
      <c r="O153" s="321">
        <f>FŐLAP!$E$8</f>
        <v>0</v>
      </c>
      <c r="P153" s="320">
        <f>FŐLAP!$C$10</f>
        <v>0</v>
      </c>
      <c r="Q153" s="322" t="s">
        <v>438</v>
      </c>
    </row>
    <row r="154" spans="1:17" ht="50.1" hidden="1" customHeight="1" x14ac:dyDescent="0.25">
      <c r="A154" s="100" t="s">
        <v>268</v>
      </c>
      <c r="B154" s="337"/>
      <c r="C154" s="413"/>
      <c r="D154" s="244"/>
      <c r="E154" s="244"/>
      <c r="F154" s="244"/>
      <c r="G154" s="244"/>
      <c r="H154" s="434"/>
      <c r="I154" s="245"/>
      <c r="J154" s="245"/>
      <c r="K154" s="337"/>
      <c r="L154" s="249"/>
      <c r="M154" s="250"/>
      <c r="N154" s="98" t="e">
        <f t="shared" si="3"/>
        <v>#DIV/0!</v>
      </c>
      <c r="O154" s="321">
        <f>FŐLAP!$E$8</f>
        <v>0</v>
      </c>
      <c r="P154" s="320">
        <f>FŐLAP!$C$10</f>
        <v>0</v>
      </c>
      <c r="Q154" s="322" t="s">
        <v>438</v>
      </c>
    </row>
    <row r="155" spans="1:17" ht="50.1" hidden="1" customHeight="1" x14ac:dyDescent="0.25">
      <c r="A155" s="100" t="s">
        <v>269</v>
      </c>
      <c r="B155" s="337"/>
      <c r="C155" s="413"/>
      <c r="D155" s="244"/>
      <c r="E155" s="244"/>
      <c r="F155" s="244"/>
      <c r="G155" s="244"/>
      <c r="H155" s="434"/>
      <c r="I155" s="245"/>
      <c r="J155" s="245"/>
      <c r="K155" s="337"/>
      <c r="L155" s="249"/>
      <c r="M155" s="250"/>
      <c r="N155" s="98" t="e">
        <f t="shared" si="3"/>
        <v>#DIV/0!</v>
      </c>
      <c r="O155" s="321">
        <f>FŐLAP!$E$8</f>
        <v>0</v>
      </c>
      <c r="P155" s="320">
        <f>FŐLAP!$C$10</f>
        <v>0</v>
      </c>
      <c r="Q155" s="322" t="s">
        <v>438</v>
      </c>
    </row>
    <row r="156" spans="1:17" ht="50.1" hidden="1" customHeight="1" x14ac:dyDescent="0.25">
      <c r="A156" s="101" t="s">
        <v>270</v>
      </c>
      <c r="B156" s="337"/>
      <c r="C156" s="413"/>
      <c r="D156" s="244"/>
      <c r="E156" s="244"/>
      <c r="F156" s="244"/>
      <c r="G156" s="244"/>
      <c r="H156" s="434"/>
      <c r="I156" s="245"/>
      <c r="J156" s="245"/>
      <c r="K156" s="337"/>
      <c r="L156" s="249"/>
      <c r="M156" s="250"/>
      <c r="N156" s="98" t="e">
        <f t="shared" si="3"/>
        <v>#DIV/0!</v>
      </c>
      <c r="O156" s="321">
        <f>FŐLAP!$E$8</f>
        <v>0</v>
      </c>
      <c r="P156" s="320">
        <f>FŐLAP!$C$10</f>
        <v>0</v>
      </c>
      <c r="Q156" s="322" t="s">
        <v>438</v>
      </c>
    </row>
    <row r="157" spans="1:17" ht="50.1" hidden="1" customHeight="1" x14ac:dyDescent="0.25">
      <c r="A157" s="100" t="s">
        <v>271</v>
      </c>
      <c r="B157" s="337"/>
      <c r="C157" s="413"/>
      <c r="D157" s="244"/>
      <c r="E157" s="244"/>
      <c r="F157" s="244"/>
      <c r="G157" s="244"/>
      <c r="H157" s="434"/>
      <c r="I157" s="245"/>
      <c r="J157" s="245"/>
      <c r="K157" s="337"/>
      <c r="L157" s="249"/>
      <c r="M157" s="250"/>
      <c r="N157" s="98" t="e">
        <f t="shared" si="3"/>
        <v>#DIV/0!</v>
      </c>
      <c r="O157" s="321">
        <f>FŐLAP!$E$8</f>
        <v>0</v>
      </c>
      <c r="P157" s="320">
        <f>FŐLAP!$C$10</f>
        <v>0</v>
      </c>
      <c r="Q157" s="322" t="s">
        <v>438</v>
      </c>
    </row>
    <row r="158" spans="1:17" ht="50.1" hidden="1" customHeight="1" x14ac:dyDescent="0.25">
      <c r="A158" s="100" t="s">
        <v>272</v>
      </c>
      <c r="B158" s="337"/>
      <c r="C158" s="413"/>
      <c r="D158" s="244"/>
      <c r="E158" s="244"/>
      <c r="F158" s="244"/>
      <c r="G158" s="244"/>
      <c r="H158" s="434"/>
      <c r="I158" s="245"/>
      <c r="J158" s="245"/>
      <c r="K158" s="337"/>
      <c r="L158" s="249"/>
      <c r="M158" s="250"/>
      <c r="N158" s="98" t="e">
        <f t="shared" si="3"/>
        <v>#DIV/0!</v>
      </c>
      <c r="O158" s="321">
        <f>FŐLAP!$E$8</f>
        <v>0</v>
      </c>
      <c r="P158" s="320">
        <f>FŐLAP!$C$10</f>
        <v>0</v>
      </c>
      <c r="Q158" s="322" t="s">
        <v>438</v>
      </c>
    </row>
    <row r="159" spans="1:17" ht="50.1" hidden="1" customHeight="1" x14ac:dyDescent="0.25">
      <c r="A159" s="101" t="s">
        <v>273</v>
      </c>
      <c r="B159" s="337"/>
      <c r="C159" s="413"/>
      <c r="D159" s="244"/>
      <c r="E159" s="244"/>
      <c r="F159" s="244"/>
      <c r="G159" s="244"/>
      <c r="H159" s="434"/>
      <c r="I159" s="245"/>
      <c r="J159" s="245"/>
      <c r="K159" s="337"/>
      <c r="L159" s="249"/>
      <c r="M159" s="250"/>
      <c r="N159" s="98" t="e">
        <f t="shared" si="3"/>
        <v>#DIV/0!</v>
      </c>
      <c r="O159" s="321">
        <f>FŐLAP!$E$8</f>
        <v>0</v>
      </c>
      <c r="P159" s="320">
        <f>FŐLAP!$C$10</f>
        <v>0</v>
      </c>
      <c r="Q159" s="322" t="s">
        <v>438</v>
      </c>
    </row>
    <row r="160" spans="1:17" ht="50.1" hidden="1" customHeight="1" x14ac:dyDescent="0.25">
      <c r="A160" s="100" t="s">
        <v>274</v>
      </c>
      <c r="B160" s="337"/>
      <c r="C160" s="413"/>
      <c r="D160" s="244"/>
      <c r="E160" s="244"/>
      <c r="F160" s="244"/>
      <c r="G160" s="244"/>
      <c r="H160" s="434"/>
      <c r="I160" s="245"/>
      <c r="J160" s="245"/>
      <c r="K160" s="337"/>
      <c r="L160" s="249"/>
      <c r="M160" s="250"/>
      <c r="N160" s="98" t="e">
        <f t="shared" si="3"/>
        <v>#DIV/0!</v>
      </c>
      <c r="O160" s="321">
        <f>FŐLAP!$E$8</f>
        <v>0</v>
      </c>
      <c r="P160" s="320">
        <f>FŐLAP!$C$10</f>
        <v>0</v>
      </c>
      <c r="Q160" s="322" t="s">
        <v>438</v>
      </c>
    </row>
    <row r="161" spans="1:17" ht="50.1" hidden="1" customHeight="1" x14ac:dyDescent="0.25">
      <c r="A161" s="100" t="s">
        <v>275</v>
      </c>
      <c r="B161" s="337"/>
      <c r="C161" s="413"/>
      <c r="D161" s="244"/>
      <c r="E161" s="244"/>
      <c r="F161" s="244"/>
      <c r="G161" s="244"/>
      <c r="H161" s="434"/>
      <c r="I161" s="245"/>
      <c r="J161" s="245"/>
      <c r="K161" s="337"/>
      <c r="L161" s="249"/>
      <c r="M161" s="250"/>
      <c r="N161" s="98" t="e">
        <f t="shared" si="3"/>
        <v>#DIV/0!</v>
      </c>
      <c r="O161" s="321">
        <f>FŐLAP!$E$8</f>
        <v>0</v>
      </c>
      <c r="P161" s="320">
        <f>FŐLAP!$C$10</f>
        <v>0</v>
      </c>
      <c r="Q161" s="322" t="s">
        <v>438</v>
      </c>
    </row>
    <row r="162" spans="1:17" ht="50.1" hidden="1" customHeight="1" x14ac:dyDescent="0.25">
      <c r="A162" s="100" t="s">
        <v>276</v>
      </c>
      <c r="B162" s="337"/>
      <c r="C162" s="413"/>
      <c r="D162" s="244"/>
      <c r="E162" s="244"/>
      <c r="F162" s="244"/>
      <c r="G162" s="244"/>
      <c r="H162" s="434"/>
      <c r="I162" s="245"/>
      <c r="J162" s="245"/>
      <c r="K162" s="337"/>
      <c r="L162" s="249"/>
      <c r="M162" s="250"/>
      <c r="N162" s="98" t="e">
        <f t="shared" si="3"/>
        <v>#DIV/0!</v>
      </c>
      <c r="O162" s="321">
        <f>FŐLAP!$E$8</f>
        <v>0</v>
      </c>
      <c r="P162" s="320">
        <f>FŐLAP!$C$10</f>
        <v>0</v>
      </c>
      <c r="Q162" s="322" t="s">
        <v>438</v>
      </c>
    </row>
    <row r="163" spans="1:17" ht="50.1" hidden="1" customHeight="1" x14ac:dyDescent="0.25">
      <c r="A163" s="100" t="s">
        <v>277</v>
      </c>
      <c r="B163" s="337"/>
      <c r="C163" s="413"/>
      <c r="D163" s="244"/>
      <c r="E163" s="244"/>
      <c r="F163" s="244"/>
      <c r="G163" s="244"/>
      <c r="H163" s="434"/>
      <c r="I163" s="245"/>
      <c r="J163" s="245"/>
      <c r="K163" s="337"/>
      <c r="L163" s="249"/>
      <c r="M163" s="250"/>
      <c r="N163" s="98" t="e">
        <f t="shared" si="3"/>
        <v>#DIV/0!</v>
      </c>
      <c r="O163" s="321">
        <f>FŐLAP!$E$8</f>
        <v>0</v>
      </c>
      <c r="P163" s="320">
        <f>FŐLAP!$C$10</f>
        <v>0</v>
      </c>
      <c r="Q163" s="322" t="s">
        <v>438</v>
      </c>
    </row>
    <row r="164" spans="1:17" ht="50.1" hidden="1" customHeight="1" x14ac:dyDescent="0.25">
      <c r="A164" s="101" t="s">
        <v>278</v>
      </c>
      <c r="B164" s="337"/>
      <c r="C164" s="413"/>
      <c r="D164" s="244"/>
      <c r="E164" s="244"/>
      <c r="F164" s="244"/>
      <c r="G164" s="244"/>
      <c r="H164" s="434"/>
      <c r="I164" s="245"/>
      <c r="J164" s="245"/>
      <c r="K164" s="337"/>
      <c r="L164" s="249"/>
      <c r="M164" s="250"/>
      <c r="N164" s="98" t="e">
        <f t="shared" si="3"/>
        <v>#DIV/0!</v>
      </c>
      <c r="O164" s="321">
        <f>FŐLAP!$E$8</f>
        <v>0</v>
      </c>
      <c r="P164" s="320">
        <f>FŐLAP!$C$10</f>
        <v>0</v>
      </c>
      <c r="Q164" s="322" t="s">
        <v>438</v>
      </c>
    </row>
    <row r="165" spans="1:17" ht="50.1" hidden="1" customHeight="1" collapsed="1" x14ac:dyDescent="0.25">
      <c r="A165" s="100" t="s">
        <v>279</v>
      </c>
      <c r="B165" s="337"/>
      <c r="C165" s="413"/>
      <c r="D165" s="244"/>
      <c r="E165" s="244"/>
      <c r="F165" s="244"/>
      <c r="G165" s="244"/>
      <c r="H165" s="434"/>
      <c r="I165" s="245"/>
      <c r="J165" s="245"/>
      <c r="K165" s="337"/>
      <c r="L165" s="249"/>
      <c r="M165" s="250"/>
      <c r="N165" s="98" t="e">
        <f t="shared" si="3"/>
        <v>#DIV/0!</v>
      </c>
      <c r="O165" s="321">
        <f>FŐLAP!$E$8</f>
        <v>0</v>
      </c>
      <c r="P165" s="320">
        <f>FŐLAP!$C$10</f>
        <v>0</v>
      </c>
      <c r="Q165" s="322" t="s">
        <v>438</v>
      </c>
    </row>
    <row r="166" spans="1:17" ht="50.1" hidden="1" customHeight="1" x14ac:dyDescent="0.25">
      <c r="A166" s="100" t="s">
        <v>280</v>
      </c>
      <c r="B166" s="337"/>
      <c r="C166" s="413"/>
      <c r="D166" s="244"/>
      <c r="E166" s="244"/>
      <c r="F166" s="244"/>
      <c r="G166" s="244"/>
      <c r="H166" s="434"/>
      <c r="I166" s="245"/>
      <c r="J166" s="245"/>
      <c r="K166" s="337"/>
      <c r="L166" s="249"/>
      <c r="M166" s="250"/>
      <c r="N166" s="98" t="e">
        <f t="shared" si="3"/>
        <v>#DIV/0!</v>
      </c>
      <c r="O166" s="321">
        <f>FŐLAP!$E$8</f>
        <v>0</v>
      </c>
      <c r="P166" s="320">
        <f>FŐLAP!$C$10</f>
        <v>0</v>
      </c>
      <c r="Q166" s="322" t="s">
        <v>438</v>
      </c>
    </row>
    <row r="167" spans="1:17" ht="50.1" hidden="1" customHeight="1" x14ac:dyDescent="0.25">
      <c r="A167" s="101" t="s">
        <v>281</v>
      </c>
      <c r="B167" s="337"/>
      <c r="C167" s="413"/>
      <c r="D167" s="244"/>
      <c r="E167" s="244"/>
      <c r="F167" s="244"/>
      <c r="G167" s="244"/>
      <c r="H167" s="434"/>
      <c r="I167" s="245"/>
      <c r="J167" s="245"/>
      <c r="K167" s="337"/>
      <c r="L167" s="249"/>
      <c r="M167" s="250"/>
      <c r="N167" s="98" t="e">
        <f t="shared" si="3"/>
        <v>#DIV/0!</v>
      </c>
      <c r="O167" s="321">
        <f>FŐLAP!$E$8</f>
        <v>0</v>
      </c>
      <c r="P167" s="320">
        <f>FŐLAP!$C$10</f>
        <v>0</v>
      </c>
      <c r="Q167" s="322" t="s">
        <v>438</v>
      </c>
    </row>
    <row r="168" spans="1:17" ht="50.1" hidden="1" customHeight="1" x14ac:dyDescent="0.25">
      <c r="A168" s="100" t="s">
        <v>282</v>
      </c>
      <c r="B168" s="337"/>
      <c r="C168" s="413"/>
      <c r="D168" s="244"/>
      <c r="E168" s="244"/>
      <c r="F168" s="244"/>
      <c r="G168" s="244"/>
      <c r="H168" s="434"/>
      <c r="I168" s="245"/>
      <c r="J168" s="245"/>
      <c r="K168" s="337"/>
      <c r="L168" s="249"/>
      <c r="M168" s="250"/>
      <c r="N168" s="98" t="e">
        <f t="shared" si="3"/>
        <v>#DIV/0!</v>
      </c>
      <c r="O168" s="321">
        <f>FŐLAP!$E$8</f>
        <v>0</v>
      </c>
      <c r="P168" s="320">
        <f>FŐLAP!$C$10</f>
        <v>0</v>
      </c>
      <c r="Q168" s="322" t="s">
        <v>438</v>
      </c>
    </row>
    <row r="169" spans="1:17" ht="50.1" hidden="1" customHeight="1" x14ac:dyDescent="0.25">
      <c r="A169" s="100" t="s">
        <v>283</v>
      </c>
      <c r="B169" s="337"/>
      <c r="C169" s="413"/>
      <c r="D169" s="244"/>
      <c r="E169" s="244"/>
      <c r="F169" s="244"/>
      <c r="G169" s="244"/>
      <c r="H169" s="434"/>
      <c r="I169" s="245"/>
      <c r="J169" s="245"/>
      <c r="K169" s="337"/>
      <c r="L169" s="249"/>
      <c r="M169" s="250"/>
      <c r="N169" s="98" t="e">
        <f t="shared" si="3"/>
        <v>#DIV/0!</v>
      </c>
      <c r="O169" s="321">
        <f>FŐLAP!$E$8</f>
        <v>0</v>
      </c>
      <c r="P169" s="320">
        <f>FŐLAP!$C$10</f>
        <v>0</v>
      </c>
      <c r="Q169" s="322" t="s">
        <v>438</v>
      </c>
    </row>
    <row r="170" spans="1:17" ht="50.1" hidden="1" customHeight="1" x14ac:dyDescent="0.25">
      <c r="A170" s="101" t="s">
        <v>284</v>
      </c>
      <c r="B170" s="337"/>
      <c r="C170" s="413"/>
      <c r="D170" s="244"/>
      <c r="E170" s="244"/>
      <c r="F170" s="244"/>
      <c r="G170" s="244"/>
      <c r="H170" s="434"/>
      <c r="I170" s="245"/>
      <c r="J170" s="245"/>
      <c r="K170" s="337"/>
      <c r="L170" s="249"/>
      <c r="M170" s="250"/>
      <c r="N170" s="98" t="e">
        <f t="shared" si="3"/>
        <v>#DIV/0!</v>
      </c>
      <c r="O170" s="321">
        <f>FŐLAP!$E$8</f>
        <v>0</v>
      </c>
      <c r="P170" s="320">
        <f>FŐLAP!$C$10</f>
        <v>0</v>
      </c>
      <c r="Q170" s="322" t="s">
        <v>438</v>
      </c>
    </row>
    <row r="171" spans="1:17" ht="50.1" hidden="1" customHeight="1" x14ac:dyDescent="0.25">
      <c r="A171" s="100" t="s">
        <v>285</v>
      </c>
      <c r="B171" s="337"/>
      <c r="C171" s="413"/>
      <c r="D171" s="244"/>
      <c r="E171" s="244"/>
      <c r="F171" s="244"/>
      <c r="G171" s="244"/>
      <c r="H171" s="434"/>
      <c r="I171" s="245"/>
      <c r="J171" s="245"/>
      <c r="K171" s="337"/>
      <c r="L171" s="249"/>
      <c r="M171" s="250"/>
      <c r="N171" s="98" t="e">
        <f t="shared" si="3"/>
        <v>#DIV/0!</v>
      </c>
      <c r="O171" s="321">
        <f>FŐLAP!$E$8</f>
        <v>0</v>
      </c>
      <c r="P171" s="320">
        <f>FŐLAP!$C$10</f>
        <v>0</v>
      </c>
      <c r="Q171" s="322" t="s">
        <v>438</v>
      </c>
    </row>
    <row r="172" spans="1:17" ht="50.1" hidden="1" customHeight="1" x14ac:dyDescent="0.25">
      <c r="A172" s="100" t="s">
        <v>286</v>
      </c>
      <c r="B172" s="337"/>
      <c r="C172" s="413"/>
      <c r="D172" s="244"/>
      <c r="E172" s="244"/>
      <c r="F172" s="244"/>
      <c r="G172" s="244"/>
      <c r="H172" s="434"/>
      <c r="I172" s="245"/>
      <c r="J172" s="245"/>
      <c r="K172" s="337"/>
      <c r="L172" s="249"/>
      <c r="M172" s="250"/>
      <c r="N172" s="98" t="e">
        <f t="shared" si="3"/>
        <v>#DIV/0!</v>
      </c>
      <c r="O172" s="321">
        <f>FŐLAP!$E$8</f>
        <v>0</v>
      </c>
      <c r="P172" s="320">
        <f>FŐLAP!$C$10</f>
        <v>0</v>
      </c>
      <c r="Q172" s="322" t="s">
        <v>438</v>
      </c>
    </row>
    <row r="173" spans="1:17" ht="50.1" hidden="1" customHeight="1" x14ac:dyDescent="0.25">
      <c r="A173" s="101" t="s">
        <v>287</v>
      </c>
      <c r="B173" s="337"/>
      <c r="C173" s="413"/>
      <c r="D173" s="244"/>
      <c r="E173" s="244"/>
      <c r="F173" s="244"/>
      <c r="G173" s="244"/>
      <c r="H173" s="434"/>
      <c r="I173" s="245"/>
      <c r="J173" s="245"/>
      <c r="K173" s="337"/>
      <c r="L173" s="249"/>
      <c r="M173" s="250"/>
      <c r="N173" s="98" t="e">
        <f t="shared" si="3"/>
        <v>#DIV/0!</v>
      </c>
      <c r="O173" s="321">
        <f>FŐLAP!$E$8</f>
        <v>0</v>
      </c>
      <c r="P173" s="320">
        <f>FŐLAP!$C$10</f>
        <v>0</v>
      </c>
      <c r="Q173" s="322" t="s">
        <v>438</v>
      </c>
    </row>
    <row r="174" spans="1:17" ht="50.1" hidden="1" customHeight="1" x14ac:dyDescent="0.25">
      <c r="A174" s="100" t="s">
        <v>288</v>
      </c>
      <c r="B174" s="337"/>
      <c r="C174" s="413"/>
      <c r="D174" s="244"/>
      <c r="E174" s="244"/>
      <c r="F174" s="244"/>
      <c r="G174" s="244"/>
      <c r="H174" s="434"/>
      <c r="I174" s="245"/>
      <c r="J174" s="245"/>
      <c r="K174" s="337"/>
      <c r="L174" s="249"/>
      <c r="M174" s="250"/>
      <c r="N174" s="98" t="e">
        <f t="shared" si="3"/>
        <v>#DIV/0!</v>
      </c>
      <c r="O174" s="321">
        <f>FŐLAP!$E$8</f>
        <v>0</v>
      </c>
      <c r="P174" s="320">
        <f>FŐLAP!$C$10</f>
        <v>0</v>
      </c>
      <c r="Q174" s="322" t="s">
        <v>438</v>
      </c>
    </row>
    <row r="175" spans="1:17" ht="50.1" hidden="1" customHeight="1" x14ac:dyDescent="0.25">
      <c r="A175" s="100" t="s">
        <v>289</v>
      </c>
      <c r="B175" s="337"/>
      <c r="C175" s="413"/>
      <c r="D175" s="244"/>
      <c r="E175" s="244"/>
      <c r="F175" s="244"/>
      <c r="G175" s="244"/>
      <c r="H175" s="434"/>
      <c r="I175" s="245"/>
      <c r="J175" s="245"/>
      <c r="K175" s="337"/>
      <c r="L175" s="249"/>
      <c r="M175" s="250"/>
      <c r="N175" s="98" t="e">
        <f t="shared" si="3"/>
        <v>#DIV/0!</v>
      </c>
      <c r="O175" s="321">
        <f>FŐLAP!$E$8</f>
        <v>0</v>
      </c>
      <c r="P175" s="320">
        <f>FŐLAP!$C$10</f>
        <v>0</v>
      </c>
      <c r="Q175" s="322" t="s">
        <v>438</v>
      </c>
    </row>
    <row r="176" spans="1:17" ht="50.1" hidden="1" customHeight="1" x14ac:dyDescent="0.25">
      <c r="A176" s="101" t="s">
        <v>290</v>
      </c>
      <c r="B176" s="337"/>
      <c r="C176" s="413"/>
      <c r="D176" s="244"/>
      <c r="E176" s="244"/>
      <c r="F176" s="244"/>
      <c r="G176" s="244"/>
      <c r="H176" s="434"/>
      <c r="I176" s="245"/>
      <c r="J176" s="245"/>
      <c r="K176" s="337"/>
      <c r="L176" s="249"/>
      <c r="M176" s="250"/>
      <c r="N176" s="98" t="e">
        <f t="shared" si="3"/>
        <v>#DIV/0!</v>
      </c>
      <c r="O176" s="321">
        <f>FŐLAP!$E$8</f>
        <v>0</v>
      </c>
      <c r="P176" s="320">
        <f>FŐLAP!$C$10</f>
        <v>0</v>
      </c>
      <c r="Q176" s="322" t="s">
        <v>438</v>
      </c>
    </row>
    <row r="177" spans="1:17" ht="50.1" hidden="1" customHeight="1" x14ac:dyDescent="0.25">
      <c r="A177" s="100" t="s">
        <v>291</v>
      </c>
      <c r="B177" s="337"/>
      <c r="C177" s="413"/>
      <c r="D177" s="244"/>
      <c r="E177" s="244"/>
      <c r="F177" s="244"/>
      <c r="G177" s="244"/>
      <c r="H177" s="434"/>
      <c r="I177" s="245"/>
      <c r="J177" s="245"/>
      <c r="K177" s="337"/>
      <c r="L177" s="249"/>
      <c r="M177" s="250"/>
      <c r="N177" s="98" t="e">
        <f t="shared" si="3"/>
        <v>#DIV/0!</v>
      </c>
      <c r="O177" s="321">
        <f>FŐLAP!$E$8</f>
        <v>0</v>
      </c>
      <c r="P177" s="320">
        <f>FŐLAP!$C$10</f>
        <v>0</v>
      </c>
      <c r="Q177" s="322" t="s">
        <v>438</v>
      </c>
    </row>
    <row r="178" spans="1:17" ht="50.1" hidden="1" customHeight="1" x14ac:dyDescent="0.25">
      <c r="A178" s="100" t="s">
        <v>292</v>
      </c>
      <c r="B178" s="337"/>
      <c r="C178" s="413"/>
      <c r="D178" s="244"/>
      <c r="E178" s="244"/>
      <c r="F178" s="244"/>
      <c r="G178" s="244"/>
      <c r="H178" s="434"/>
      <c r="I178" s="245"/>
      <c r="J178" s="245"/>
      <c r="K178" s="337"/>
      <c r="L178" s="249"/>
      <c r="M178" s="250"/>
      <c r="N178" s="98" t="e">
        <f t="shared" si="3"/>
        <v>#DIV/0!</v>
      </c>
      <c r="O178" s="321">
        <f>FŐLAP!$E$8</f>
        <v>0</v>
      </c>
      <c r="P178" s="320">
        <f>FŐLAP!$C$10</f>
        <v>0</v>
      </c>
      <c r="Q178" s="322" t="s">
        <v>438</v>
      </c>
    </row>
    <row r="179" spans="1:17" ht="50.1" hidden="1" customHeight="1" x14ac:dyDescent="0.25">
      <c r="A179" s="100" t="s">
        <v>293</v>
      </c>
      <c r="B179" s="337"/>
      <c r="C179" s="413"/>
      <c r="D179" s="244"/>
      <c r="E179" s="244"/>
      <c r="F179" s="244"/>
      <c r="G179" s="244"/>
      <c r="H179" s="434"/>
      <c r="I179" s="245"/>
      <c r="J179" s="245"/>
      <c r="K179" s="337"/>
      <c r="L179" s="249"/>
      <c r="M179" s="250"/>
      <c r="N179" s="98" t="e">
        <f t="shared" si="3"/>
        <v>#DIV/0!</v>
      </c>
      <c r="O179" s="321">
        <f>FŐLAP!$E$8</f>
        <v>0</v>
      </c>
      <c r="P179" s="320">
        <f>FŐLAP!$C$10</f>
        <v>0</v>
      </c>
      <c r="Q179" s="322" t="s">
        <v>438</v>
      </c>
    </row>
    <row r="180" spans="1:17" ht="50.1" hidden="1" customHeight="1" x14ac:dyDescent="0.25">
      <c r="A180" s="100" t="s">
        <v>294</v>
      </c>
      <c r="B180" s="337"/>
      <c r="C180" s="413"/>
      <c r="D180" s="244"/>
      <c r="E180" s="244"/>
      <c r="F180" s="244"/>
      <c r="G180" s="244"/>
      <c r="H180" s="434"/>
      <c r="I180" s="245"/>
      <c r="J180" s="245"/>
      <c r="K180" s="337"/>
      <c r="L180" s="249"/>
      <c r="M180" s="250"/>
      <c r="N180" s="98" t="e">
        <f t="shared" si="3"/>
        <v>#DIV/0!</v>
      </c>
      <c r="O180" s="321">
        <f>FŐLAP!$E$8</f>
        <v>0</v>
      </c>
      <c r="P180" s="320">
        <f>FŐLAP!$C$10</f>
        <v>0</v>
      </c>
      <c r="Q180" s="322" t="s">
        <v>438</v>
      </c>
    </row>
    <row r="181" spans="1:17" ht="50.1" hidden="1" customHeight="1" x14ac:dyDescent="0.25">
      <c r="A181" s="101" t="s">
        <v>295</v>
      </c>
      <c r="B181" s="337"/>
      <c r="C181" s="413"/>
      <c r="D181" s="244"/>
      <c r="E181" s="244"/>
      <c r="F181" s="244"/>
      <c r="G181" s="244"/>
      <c r="H181" s="434"/>
      <c r="I181" s="245"/>
      <c r="J181" s="245"/>
      <c r="K181" s="337"/>
      <c r="L181" s="249"/>
      <c r="M181" s="250"/>
      <c r="N181" s="98" t="e">
        <f t="shared" si="3"/>
        <v>#DIV/0!</v>
      </c>
      <c r="O181" s="321">
        <f>FŐLAP!$E$8</f>
        <v>0</v>
      </c>
      <c r="P181" s="320">
        <f>FŐLAP!$C$10</f>
        <v>0</v>
      </c>
      <c r="Q181" s="322" t="s">
        <v>438</v>
      </c>
    </row>
    <row r="182" spans="1:17" ht="50.1" hidden="1" customHeight="1" x14ac:dyDescent="0.25">
      <c r="A182" s="100" t="s">
        <v>296</v>
      </c>
      <c r="B182" s="337"/>
      <c r="C182" s="413"/>
      <c r="D182" s="244"/>
      <c r="E182" s="244"/>
      <c r="F182" s="244"/>
      <c r="G182" s="244"/>
      <c r="H182" s="434"/>
      <c r="I182" s="245"/>
      <c r="J182" s="245"/>
      <c r="K182" s="337"/>
      <c r="L182" s="249"/>
      <c r="M182" s="250"/>
      <c r="N182" s="98" t="e">
        <f t="shared" si="3"/>
        <v>#DIV/0!</v>
      </c>
      <c r="O182" s="321">
        <f>FŐLAP!$E$8</f>
        <v>0</v>
      </c>
      <c r="P182" s="320">
        <f>FŐLAP!$C$10</f>
        <v>0</v>
      </c>
      <c r="Q182" s="322" t="s">
        <v>438</v>
      </c>
    </row>
    <row r="183" spans="1:17" ht="50.1" hidden="1" customHeight="1" x14ac:dyDescent="0.25">
      <c r="A183" s="100" t="s">
        <v>297</v>
      </c>
      <c r="B183" s="337"/>
      <c r="C183" s="413"/>
      <c r="D183" s="244"/>
      <c r="E183" s="244"/>
      <c r="F183" s="244"/>
      <c r="G183" s="244"/>
      <c r="H183" s="434"/>
      <c r="I183" s="245"/>
      <c r="J183" s="245"/>
      <c r="K183" s="337"/>
      <c r="L183" s="249"/>
      <c r="M183" s="250"/>
      <c r="N183" s="98" t="e">
        <f t="shared" si="3"/>
        <v>#DIV/0!</v>
      </c>
      <c r="O183" s="321">
        <f>FŐLAP!$E$8</f>
        <v>0</v>
      </c>
      <c r="P183" s="320">
        <f>FŐLAP!$C$10</f>
        <v>0</v>
      </c>
      <c r="Q183" s="322" t="s">
        <v>438</v>
      </c>
    </row>
    <row r="184" spans="1:17" ht="50.1" hidden="1" customHeight="1" x14ac:dyDescent="0.25">
      <c r="A184" s="101" t="s">
        <v>298</v>
      </c>
      <c r="B184" s="337"/>
      <c r="C184" s="413"/>
      <c r="D184" s="244"/>
      <c r="E184" s="244"/>
      <c r="F184" s="244"/>
      <c r="G184" s="244"/>
      <c r="H184" s="434"/>
      <c r="I184" s="245"/>
      <c r="J184" s="245"/>
      <c r="K184" s="337"/>
      <c r="L184" s="249"/>
      <c r="M184" s="250"/>
      <c r="N184" s="98" t="e">
        <f t="shared" si="3"/>
        <v>#DIV/0!</v>
      </c>
      <c r="O184" s="321">
        <f>FŐLAP!$E$8</f>
        <v>0</v>
      </c>
      <c r="P184" s="320">
        <f>FŐLAP!$C$10</f>
        <v>0</v>
      </c>
      <c r="Q184" s="322" t="s">
        <v>438</v>
      </c>
    </row>
    <row r="185" spans="1:17" ht="50.1" hidden="1" customHeight="1" x14ac:dyDescent="0.25">
      <c r="A185" s="100" t="s">
        <v>299</v>
      </c>
      <c r="B185" s="337"/>
      <c r="C185" s="413"/>
      <c r="D185" s="244"/>
      <c r="E185" s="244"/>
      <c r="F185" s="244"/>
      <c r="G185" s="244"/>
      <c r="H185" s="434"/>
      <c r="I185" s="245"/>
      <c r="J185" s="245"/>
      <c r="K185" s="337"/>
      <c r="L185" s="249"/>
      <c r="M185" s="250"/>
      <c r="N185" s="98" t="e">
        <f t="shared" si="3"/>
        <v>#DIV/0!</v>
      </c>
      <c r="O185" s="321">
        <f>FŐLAP!$E$8</f>
        <v>0</v>
      </c>
      <c r="P185" s="320">
        <f>FŐLAP!$C$10</f>
        <v>0</v>
      </c>
      <c r="Q185" s="322" t="s">
        <v>438</v>
      </c>
    </row>
    <row r="186" spans="1:17" ht="50.1" hidden="1" customHeight="1" collapsed="1" x14ac:dyDescent="0.25">
      <c r="A186" s="100" t="s">
        <v>300</v>
      </c>
      <c r="B186" s="337"/>
      <c r="C186" s="413"/>
      <c r="D186" s="244"/>
      <c r="E186" s="244"/>
      <c r="F186" s="244"/>
      <c r="G186" s="244"/>
      <c r="H186" s="434"/>
      <c r="I186" s="245"/>
      <c r="J186" s="245"/>
      <c r="K186" s="337"/>
      <c r="L186" s="249"/>
      <c r="M186" s="250"/>
      <c r="N186" s="98" t="e">
        <f t="shared" si="3"/>
        <v>#DIV/0!</v>
      </c>
      <c r="O186" s="321">
        <f>FŐLAP!$E$8</f>
        <v>0</v>
      </c>
      <c r="P186" s="320">
        <f>FŐLAP!$C$10</f>
        <v>0</v>
      </c>
      <c r="Q186" s="322" t="s">
        <v>438</v>
      </c>
    </row>
    <row r="187" spans="1:17" ht="50.1" hidden="1" customHeight="1" x14ac:dyDescent="0.25">
      <c r="A187" s="101" t="s">
        <v>301</v>
      </c>
      <c r="B187" s="337"/>
      <c r="C187" s="413"/>
      <c r="D187" s="244"/>
      <c r="E187" s="244"/>
      <c r="F187" s="244"/>
      <c r="G187" s="244"/>
      <c r="H187" s="434"/>
      <c r="I187" s="245"/>
      <c r="J187" s="245"/>
      <c r="K187" s="337"/>
      <c r="L187" s="249"/>
      <c r="M187" s="250"/>
      <c r="N187" s="98" t="e">
        <f t="shared" si="3"/>
        <v>#DIV/0!</v>
      </c>
      <c r="O187" s="321">
        <f>FŐLAP!$E$8</f>
        <v>0</v>
      </c>
      <c r="P187" s="320">
        <f>FŐLAP!$C$10</f>
        <v>0</v>
      </c>
      <c r="Q187" s="322" t="s">
        <v>438</v>
      </c>
    </row>
    <row r="188" spans="1:17" ht="50.1" hidden="1" customHeight="1" x14ac:dyDescent="0.25">
      <c r="A188" s="100" t="s">
        <v>302</v>
      </c>
      <c r="B188" s="337"/>
      <c r="C188" s="413"/>
      <c r="D188" s="244"/>
      <c r="E188" s="244"/>
      <c r="F188" s="244"/>
      <c r="G188" s="244"/>
      <c r="H188" s="434"/>
      <c r="I188" s="245"/>
      <c r="J188" s="245"/>
      <c r="K188" s="337"/>
      <c r="L188" s="249"/>
      <c r="M188" s="250"/>
      <c r="N188" s="98" t="e">
        <f t="shared" si="3"/>
        <v>#DIV/0!</v>
      </c>
      <c r="O188" s="321">
        <f>FŐLAP!$E$8</f>
        <v>0</v>
      </c>
      <c r="P188" s="320">
        <f>FŐLAP!$C$10</f>
        <v>0</v>
      </c>
      <c r="Q188" s="322" t="s">
        <v>438</v>
      </c>
    </row>
    <row r="189" spans="1:17" ht="50.1" hidden="1" customHeight="1" x14ac:dyDescent="0.25">
      <c r="A189" s="100" t="s">
        <v>303</v>
      </c>
      <c r="B189" s="337"/>
      <c r="C189" s="413"/>
      <c r="D189" s="244"/>
      <c r="E189" s="244"/>
      <c r="F189" s="244"/>
      <c r="G189" s="244"/>
      <c r="H189" s="434"/>
      <c r="I189" s="245"/>
      <c r="J189" s="245"/>
      <c r="K189" s="337"/>
      <c r="L189" s="249"/>
      <c r="M189" s="250"/>
      <c r="N189" s="98" t="e">
        <f t="shared" si="3"/>
        <v>#DIV/0!</v>
      </c>
      <c r="O189" s="321">
        <f>FŐLAP!$E$8</f>
        <v>0</v>
      </c>
      <c r="P189" s="320">
        <f>FŐLAP!$C$10</f>
        <v>0</v>
      </c>
      <c r="Q189" s="322" t="s">
        <v>438</v>
      </c>
    </row>
    <row r="190" spans="1:17" ht="50.1" hidden="1" customHeight="1" x14ac:dyDescent="0.25">
      <c r="A190" s="101" t="s">
        <v>304</v>
      </c>
      <c r="B190" s="337"/>
      <c r="C190" s="413"/>
      <c r="D190" s="244"/>
      <c r="E190" s="244"/>
      <c r="F190" s="244"/>
      <c r="G190" s="244"/>
      <c r="H190" s="434"/>
      <c r="I190" s="245"/>
      <c r="J190" s="245"/>
      <c r="K190" s="337"/>
      <c r="L190" s="249"/>
      <c r="M190" s="250"/>
      <c r="N190" s="98" t="e">
        <f t="shared" si="3"/>
        <v>#DIV/0!</v>
      </c>
      <c r="O190" s="321">
        <f>FŐLAP!$E$8</f>
        <v>0</v>
      </c>
      <c r="P190" s="320">
        <f>FŐLAP!$C$10</f>
        <v>0</v>
      </c>
      <c r="Q190" s="322" t="s">
        <v>438</v>
      </c>
    </row>
    <row r="191" spans="1:17" ht="50.1" hidden="1" customHeight="1" x14ac:dyDescent="0.25">
      <c r="A191" s="100" t="s">
        <v>305</v>
      </c>
      <c r="B191" s="337"/>
      <c r="C191" s="413"/>
      <c r="D191" s="244"/>
      <c r="E191" s="244"/>
      <c r="F191" s="244"/>
      <c r="G191" s="244"/>
      <c r="H191" s="434"/>
      <c r="I191" s="245"/>
      <c r="J191" s="245"/>
      <c r="K191" s="337"/>
      <c r="L191" s="249"/>
      <c r="M191" s="250"/>
      <c r="N191" s="98" t="e">
        <f t="shared" si="3"/>
        <v>#DIV/0!</v>
      </c>
      <c r="O191" s="321">
        <f>FŐLAP!$E$8</f>
        <v>0</v>
      </c>
      <c r="P191" s="320">
        <f>FŐLAP!$C$10</f>
        <v>0</v>
      </c>
      <c r="Q191" s="322" t="s">
        <v>438</v>
      </c>
    </row>
    <row r="192" spans="1:17" ht="50.1" hidden="1" customHeight="1" x14ac:dyDescent="0.25">
      <c r="A192" s="100" t="s">
        <v>306</v>
      </c>
      <c r="B192" s="337"/>
      <c r="C192" s="413"/>
      <c r="D192" s="244"/>
      <c r="E192" s="244"/>
      <c r="F192" s="244"/>
      <c r="G192" s="244"/>
      <c r="H192" s="434"/>
      <c r="I192" s="245"/>
      <c r="J192" s="245"/>
      <c r="K192" s="337"/>
      <c r="L192" s="249"/>
      <c r="M192" s="250"/>
      <c r="N192" s="98" t="e">
        <f t="shared" si="3"/>
        <v>#DIV/0!</v>
      </c>
      <c r="O192" s="321">
        <f>FŐLAP!$E$8</f>
        <v>0</v>
      </c>
      <c r="P192" s="320">
        <f>FŐLAP!$C$10</f>
        <v>0</v>
      </c>
      <c r="Q192" s="322" t="s">
        <v>438</v>
      </c>
    </row>
    <row r="193" spans="1:17" ht="50.1" hidden="1" customHeight="1" x14ac:dyDescent="0.25">
      <c r="A193" s="101" t="s">
        <v>307</v>
      </c>
      <c r="B193" s="337"/>
      <c r="C193" s="413"/>
      <c r="D193" s="244"/>
      <c r="E193" s="244"/>
      <c r="F193" s="244"/>
      <c r="G193" s="244"/>
      <c r="H193" s="434"/>
      <c r="I193" s="245"/>
      <c r="J193" s="245"/>
      <c r="K193" s="337"/>
      <c r="L193" s="249"/>
      <c r="M193" s="250"/>
      <c r="N193" s="98" t="e">
        <f t="shared" si="3"/>
        <v>#DIV/0!</v>
      </c>
      <c r="O193" s="321">
        <f>FŐLAP!$E$8</f>
        <v>0</v>
      </c>
      <c r="P193" s="320">
        <f>FŐLAP!$C$10</f>
        <v>0</v>
      </c>
      <c r="Q193" s="322" t="s">
        <v>438</v>
      </c>
    </row>
    <row r="194" spans="1:17" ht="50.1" hidden="1" customHeight="1" x14ac:dyDescent="0.25">
      <c r="A194" s="100" t="s">
        <v>308</v>
      </c>
      <c r="B194" s="337"/>
      <c r="C194" s="413"/>
      <c r="D194" s="244"/>
      <c r="E194" s="244"/>
      <c r="F194" s="244"/>
      <c r="G194" s="244"/>
      <c r="H194" s="434"/>
      <c r="I194" s="245"/>
      <c r="J194" s="245"/>
      <c r="K194" s="337"/>
      <c r="L194" s="249"/>
      <c r="M194" s="250"/>
      <c r="N194" s="98" t="e">
        <f t="shared" si="3"/>
        <v>#DIV/0!</v>
      </c>
      <c r="O194" s="321">
        <f>FŐLAP!$E$8</f>
        <v>0</v>
      </c>
      <c r="P194" s="320">
        <f>FŐLAP!$C$10</f>
        <v>0</v>
      </c>
      <c r="Q194" s="322" t="s">
        <v>438</v>
      </c>
    </row>
    <row r="195" spans="1:17" ht="50.1" hidden="1" customHeight="1" x14ac:dyDescent="0.25">
      <c r="A195" s="100" t="s">
        <v>309</v>
      </c>
      <c r="B195" s="337"/>
      <c r="C195" s="413"/>
      <c r="D195" s="244"/>
      <c r="E195" s="244"/>
      <c r="F195" s="244"/>
      <c r="G195" s="244"/>
      <c r="H195" s="434"/>
      <c r="I195" s="245"/>
      <c r="J195" s="245"/>
      <c r="K195" s="337"/>
      <c r="L195" s="249"/>
      <c r="M195" s="250"/>
      <c r="N195" s="98" t="e">
        <f t="shared" si="3"/>
        <v>#DIV/0!</v>
      </c>
      <c r="O195" s="321">
        <f>FŐLAP!$E$8</f>
        <v>0</v>
      </c>
      <c r="P195" s="320">
        <f>FŐLAP!$C$10</f>
        <v>0</v>
      </c>
      <c r="Q195" s="322" t="s">
        <v>438</v>
      </c>
    </row>
    <row r="196" spans="1:17" ht="50.1" hidden="1" customHeight="1" x14ac:dyDescent="0.25">
      <c r="A196" s="100" t="s">
        <v>310</v>
      </c>
      <c r="B196" s="337"/>
      <c r="C196" s="413"/>
      <c r="D196" s="244"/>
      <c r="E196" s="244"/>
      <c r="F196" s="244"/>
      <c r="G196" s="244"/>
      <c r="H196" s="434"/>
      <c r="I196" s="245"/>
      <c r="J196" s="245"/>
      <c r="K196" s="337"/>
      <c r="L196" s="249"/>
      <c r="M196" s="250"/>
      <c r="N196" s="98" t="e">
        <f t="shared" si="3"/>
        <v>#DIV/0!</v>
      </c>
      <c r="O196" s="321">
        <f>FŐLAP!$E$8</f>
        <v>0</v>
      </c>
      <c r="P196" s="320">
        <f>FŐLAP!$C$10</f>
        <v>0</v>
      </c>
      <c r="Q196" s="322" t="s">
        <v>438</v>
      </c>
    </row>
    <row r="197" spans="1:17" ht="50.1" hidden="1" customHeight="1" x14ac:dyDescent="0.25">
      <c r="A197" s="100" t="s">
        <v>311</v>
      </c>
      <c r="B197" s="337"/>
      <c r="C197" s="413"/>
      <c r="D197" s="244"/>
      <c r="E197" s="244"/>
      <c r="F197" s="244"/>
      <c r="G197" s="244"/>
      <c r="H197" s="434"/>
      <c r="I197" s="245"/>
      <c r="J197" s="245"/>
      <c r="K197" s="337"/>
      <c r="L197" s="249"/>
      <c r="M197" s="250"/>
      <c r="N197" s="98" t="e">
        <f t="shared" si="3"/>
        <v>#DIV/0!</v>
      </c>
      <c r="O197" s="321">
        <f>FŐLAP!$E$8</f>
        <v>0</v>
      </c>
      <c r="P197" s="320">
        <f>FŐLAP!$C$10</f>
        <v>0</v>
      </c>
      <c r="Q197" s="322" t="s">
        <v>438</v>
      </c>
    </row>
    <row r="198" spans="1:17" ht="50.1" hidden="1" customHeight="1" x14ac:dyDescent="0.25">
      <c r="A198" s="101" t="s">
        <v>312</v>
      </c>
      <c r="B198" s="337"/>
      <c r="C198" s="413"/>
      <c r="D198" s="244"/>
      <c r="E198" s="244"/>
      <c r="F198" s="244"/>
      <c r="G198" s="244"/>
      <c r="H198" s="434"/>
      <c r="I198" s="245"/>
      <c r="J198" s="245"/>
      <c r="K198" s="337"/>
      <c r="L198" s="249"/>
      <c r="M198" s="250"/>
      <c r="N198" s="98" t="e">
        <f t="shared" si="3"/>
        <v>#DIV/0!</v>
      </c>
      <c r="O198" s="321">
        <f>FŐLAP!$E$8</f>
        <v>0</v>
      </c>
      <c r="P198" s="320">
        <f>FŐLAP!$C$10</f>
        <v>0</v>
      </c>
      <c r="Q198" s="322" t="s">
        <v>438</v>
      </c>
    </row>
    <row r="199" spans="1:17" ht="50.1" hidden="1" customHeight="1" x14ac:dyDescent="0.25">
      <c r="A199" s="100" t="s">
        <v>313</v>
      </c>
      <c r="B199" s="337"/>
      <c r="C199" s="413"/>
      <c r="D199" s="244"/>
      <c r="E199" s="244"/>
      <c r="F199" s="244"/>
      <c r="G199" s="244"/>
      <c r="H199" s="434"/>
      <c r="I199" s="245"/>
      <c r="J199" s="245"/>
      <c r="K199" s="337"/>
      <c r="L199" s="249"/>
      <c r="M199" s="250"/>
      <c r="N199" s="98" t="e">
        <f t="shared" si="3"/>
        <v>#DIV/0!</v>
      </c>
      <c r="O199" s="321">
        <f>FŐLAP!$E$8</f>
        <v>0</v>
      </c>
      <c r="P199" s="320">
        <f>FŐLAP!$C$10</f>
        <v>0</v>
      </c>
      <c r="Q199" s="322" t="s">
        <v>438</v>
      </c>
    </row>
    <row r="200" spans="1:17" ht="50.1" hidden="1" customHeight="1" x14ac:dyDescent="0.25">
      <c r="A200" s="100" t="s">
        <v>314</v>
      </c>
      <c r="B200" s="337"/>
      <c r="C200" s="413"/>
      <c r="D200" s="244"/>
      <c r="E200" s="244"/>
      <c r="F200" s="244"/>
      <c r="G200" s="244"/>
      <c r="H200" s="434"/>
      <c r="I200" s="245"/>
      <c r="J200" s="245"/>
      <c r="K200" s="337"/>
      <c r="L200" s="249"/>
      <c r="M200" s="250"/>
      <c r="N200" s="98" t="e">
        <f t="shared" si="3"/>
        <v>#DIV/0!</v>
      </c>
      <c r="O200" s="321">
        <f>FŐLAP!$E$8</f>
        <v>0</v>
      </c>
      <c r="P200" s="320">
        <f>FŐLAP!$C$10</f>
        <v>0</v>
      </c>
      <c r="Q200" s="322" t="s">
        <v>438</v>
      </c>
    </row>
    <row r="201" spans="1:17" ht="50.1" hidden="1" customHeight="1" x14ac:dyDescent="0.25">
      <c r="A201" s="101" t="s">
        <v>315</v>
      </c>
      <c r="B201" s="337"/>
      <c r="C201" s="413"/>
      <c r="D201" s="244"/>
      <c r="E201" s="244"/>
      <c r="F201" s="244"/>
      <c r="G201" s="244"/>
      <c r="H201" s="434"/>
      <c r="I201" s="245"/>
      <c r="J201" s="245"/>
      <c r="K201" s="337"/>
      <c r="L201" s="249"/>
      <c r="M201" s="250"/>
      <c r="N201" s="98" t="e">
        <f t="shared" si="3"/>
        <v>#DIV/0!</v>
      </c>
      <c r="O201" s="321">
        <f>FŐLAP!$E$8</f>
        <v>0</v>
      </c>
      <c r="P201" s="320">
        <f>FŐLAP!$C$10</f>
        <v>0</v>
      </c>
      <c r="Q201" s="322" t="s">
        <v>438</v>
      </c>
    </row>
    <row r="202" spans="1:17" ht="50.1" hidden="1" customHeight="1" x14ac:dyDescent="0.25">
      <c r="A202" s="100" t="s">
        <v>316</v>
      </c>
      <c r="B202" s="337"/>
      <c r="C202" s="413"/>
      <c r="D202" s="244"/>
      <c r="E202" s="244"/>
      <c r="F202" s="244"/>
      <c r="G202" s="244"/>
      <c r="H202" s="434"/>
      <c r="I202" s="245"/>
      <c r="J202" s="245"/>
      <c r="K202" s="337"/>
      <c r="L202" s="249"/>
      <c r="M202" s="250"/>
      <c r="N202" s="98" t="e">
        <f t="shared" si="3"/>
        <v>#DIV/0!</v>
      </c>
      <c r="O202" s="321">
        <f>FŐLAP!$E$8</f>
        <v>0</v>
      </c>
      <c r="P202" s="320">
        <f>FŐLAP!$C$10</f>
        <v>0</v>
      </c>
      <c r="Q202" s="322" t="s">
        <v>438</v>
      </c>
    </row>
    <row r="203" spans="1:17" ht="50.1" hidden="1" customHeight="1" x14ac:dyDescent="0.25">
      <c r="A203" s="100" t="s">
        <v>317</v>
      </c>
      <c r="B203" s="337"/>
      <c r="C203" s="413"/>
      <c r="D203" s="244"/>
      <c r="E203" s="244"/>
      <c r="F203" s="244"/>
      <c r="G203" s="244"/>
      <c r="H203" s="434"/>
      <c r="I203" s="245"/>
      <c r="J203" s="245"/>
      <c r="K203" s="337"/>
      <c r="L203" s="249"/>
      <c r="M203" s="250"/>
      <c r="N203" s="98" t="e">
        <f t="shared" ref="N203:N266" si="4">IF(M203&lt;0,0,1-(M203/L203))</f>
        <v>#DIV/0!</v>
      </c>
      <c r="O203" s="321">
        <f>FŐLAP!$E$8</f>
        <v>0</v>
      </c>
      <c r="P203" s="320">
        <f>FŐLAP!$C$10</f>
        <v>0</v>
      </c>
      <c r="Q203" s="322" t="s">
        <v>438</v>
      </c>
    </row>
    <row r="204" spans="1:17" ht="50.1" hidden="1" customHeight="1" x14ac:dyDescent="0.25">
      <c r="A204" s="101" t="s">
        <v>318</v>
      </c>
      <c r="B204" s="337"/>
      <c r="C204" s="413"/>
      <c r="D204" s="244"/>
      <c r="E204" s="244"/>
      <c r="F204" s="244"/>
      <c r="G204" s="244"/>
      <c r="H204" s="434"/>
      <c r="I204" s="245"/>
      <c r="J204" s="245"/>
      <c r="K204" s="337"/>
      <c r="L204" s="249"/>
      <c r="M204" s="250"/>
      <c r="N204" s="98" t="e">
        <f t="shared" si="4"/>
        <v>#DIV/0!</v>
      </c>
      <c r="O204" s="321">
        <f>FŐLAP!$E$8</f>
        <v>0</v>
      </c>
      <c r="P204" s="320">
        <f>FŐLAP!$C$10</f>
        <v>0</v>
      </c>
      <c r="Q204" s="322" t="s">
        <v>438</v>
      </c>
    </row>
    <row r="205" spans="1:17" ht="50.1" hidden="1" customHeight="1" x14ac:dyDescent="0.25">
      <c r="A205" s="100" t="s">
        <v>319</v>
      </c>
      <c r="B205" s="337"/>
      <c r="C205" s="413"/>
      <c r="D205" s="244"/>
      <c r="E205" s="244"/>
      <c r="F205" s="244"/>
      <c r="G205" s="244"/>
      <c r="H205" s="434"/>
      <c r="I205" s="245"/>
      <c r="J205" s="245"/>
      <c r="K205" s="337"/>
      <c r="L205" s="249"/>
      <c r="M205" s="250"/>
      <c r="N205" s="98" t="e">
        <f t="shared" si="4"/>
        <v>#DIV/0!</v>
      </c>
      <c r="O205" s="321">
        <f>FŐLAP!$E$8</f>
        <v>0</v>
      </c>
      <c r="P205" s="320">
        <f>FŐLAP!$C$10</f>
        <v>0</v>
      </c>
      <c r="Q205" s="322" t="s">
        <v>438</v>
      </c>
    </row>
    <row r="206" spans="1:17" ht="50.1" hidden="1" customHeight="1" x14ac:dyDescent="0.25">
      <c r="A206" s="100" t="s">
        <v>320</v>
      </c>
      <c r="B206" s="337"/>
      <c r="C206" s="413"/>
      <c r="D206" s="244"/>
      <c r="E206" s="244"/>
      <c r="F206" s="244"/>
      <c r="G206" s="244"/>
      <c r="H206" s="434"/>
      <c r="I206" s="245"/>
      <c r="J206" s="245"/>
      <c r="K206" s="337"/>
      <c r="L206" s="249"/>
      <c r="M206" s="250"/>
      <c r="N206" s="98" t="e">
        <f t="shared" si="4"/>
        <v>#DIV/0!</v>
      </c>
      <c r="O206" s="321">
        <f>FŐLAP!$E$8</f>
        <v>0</v>
      </c>
      <c r="P206" s="320">
        <f>FŐLAP!$C$10</f>
        <v>0</v>
      </c>
      <c r="Q206" s="322" t="s">
        <v>438</v>
      </c>
    </row>
    <row r="207" spans="1:17" ht="50.1" hidden="1" customHeight="1" collapsed="1" x14ac:dyDescent="0.25">
      <c r="A207" s="101" t="s">
        <v>321</v>
      </c>
      <c r="B207" s="337"/>
      <c r="C207" s="413"/>
      <c r="D207" s="244"/>
      <c r="E207" s="244"/>
      <c r="F207" s="244"/>
      <c r="G207" s="244"/>
      <c r="H207" s="434"/>
      <c r="I207" s="245"/>
      <c r="J207" s="245"/>
      <c r="K207" s="337"/>
      <c r="L207" s="249"/>
      <c r="M207" s="250"/>
      <c r="N207" s="98" t="e">
        <f t="shared" si="4"/>
        <v>#DIV/0!</v>
      </c>
      <c r="O207" s="321">
        <f>FŐLAP!$E$8</f>
        <v>0</v>
      </c>
      <c r="P207" s="320">
        <f>FŐLAP!$C$10</f>
        <v>0</v>
      </c>
      <c r="Q207" s="322" t="s">
        <v>438</v>
      </c>
    </row>
    <row r="208" spans="1:17" ht="50.1" hidden="1" customHeight="1" x14ac:dyDescent="0.25">
      <c r="A208" s="100" t="s">
        <v>322</v>
      </c>
      <c r="B208" s="337"/>
      <c r="C208" s="413"/>
      <c r="D208" s="244"/>
      <c r="E208" s="244"/>
      <c r="F208" s="244"/>
      <c r="G208" s="244"/>
      <c r="H208" s="434"/>
      <c r="I208" s="245"/>
      <c r="J208" s="245"/>
      <c r="K208" s="337"/>
      <c r="L208" s="249"/>
      <c r="M208" s="250"/>
      <c r="N208" s="98" t="e">
        <f t="shared" si="4"/>
        <v>#DIV/0!</v>
      </c>
      <c r="O208" s="321">
        <f>FŐLAP!$E$8</f>
        <v>0</v>
      </c>
      <c r="P208" s="320">
        <f>FŐLAP!$C$10</f>
        <v>0</v>
      </c>
      <c r="Q208" s="322" t="s">
        <v>438</v>
      </c>
    </row>
    <row r="209" spans="1:17" ht="50.1" hidden="1" customHeight="1" x14ac:dyDescent="0.25">
      <c r="A209" s="100" t="s">
        <v>323</v>
      </c>
      <c r="B209" s="337"/>
      <c r="C209" s="413"/>
      <c r="D209" s="244"/>
      <c r="E209" s="244"/>
      <c r="F209" s="244"/>
      <c r="G209" s="244"/>
      <c r="H209" s="434"/>
      <c r="I209" s="245"/>
      <c r="J209" s="245"/>
      <c r="K209" s="337"/>
      <c r="L209" s="249"/>
      <c r="M209" s="250"/>
      <c r="N209" s="98" t="e">
        <f t="shared" si="4"/>
        <v>#DIV/0!</v>
      </c>
      <c r="O209" s="321">
        <f>FŐLAP!$E$8</f>
        <v>0</v>
      </c>
      <c r="P209" s="320">
        <f>FŐLAP!$C$10</f>
        <v>0</v>
      </c>
      <c r="Q209" s="322" t="s">
        <v>438</v>
      </c>
    </row>
    <row r="210" spans="1:17" ht="50.1" hidden="1" customHeight="1" x14ac:dyDescent="0.25">
      <c r="A210" s="101" t="s">
        <v>324</v>
      </c>
      <c r="B210" s="337"/>
      <c r="C210" s="413"/>
      <c r="D210" s="244"/>
      <c r="E210" s="244"/>
      <c r="F210" s="244"/>
      <c r="G210" s="244"/>
      <c r="H210" s="434"/>
      <c r="I210" s="245"/>
      <c r="J210" s="245"/>
      <c r="K210" s="337"/>
      <c r="L210" s="249"/>
      <c r="M210" s="250"/>
      <c r="N210" s="98" t="e">
        <f t="shared" si="4"/>
        <v>#DIV/0!</v>
      </c>
      <c r="O210" s="321">
        <f>FŐLAP!$E$8</f>
        <v>0</v>
      </c>
      <c r="P210" s="320">
        <f>FŐLAP!$C$10</f>
        <v>0</v>
      </c>
      <c r="Q210" s="322" t="s">
        <v>438</v>
      </c>
    </row>
    <row r="211" spans="1:17" ht="50.1" hidden="1" customHeight="1" x14ac:dyDescent="0.25">
      <c r="A211" s="100" t="s">
        <v>325</v>
      </c>
      <c r="B211" s="337"/>
      <c r="C211" s="413"/>
      <c r="D211" s="244"/>
      <c r="E211" s="244"/>
      <c r="F211" s="244"/>
      <c r="G211" s="244"/>
      <c r="H211" s="434"/>
      <c r="I211" s="245"/>
      <c r="J211" s="245"/>
      <c r="K211" s="337"/>
      <c r="L211" s="249"/>
      <c r="M211" s="250"/>
      <c r="N211" s="98" t="e">
        <f t="shared" si="4"/>
        <v>#DIV/0!</v>
      </c>
      <c r="O211" s="321">
        <f>FŐLAP!$E$8</f>
        <v>0</v>
      </c>
      <c r="P211" s="320">
        <f>FŐLAP!$C$10</f>
        <v>0</v>
      </c>
      <c r="Q211" s="322" t="s">
        <v>438</v>
      </c>
    </row>
    <row r="212" spans="1:17" ht="50.1" hidden="1" customHeight="1" x14ac:dyDescent="0.25">
      <c r="A212" s="100" t="s">
        <v>326</v>
      </c>
      <c r="B212" s="337"/>
      <c r="C212" s="413"/>
      <c r="D212" s="244"/>
      <c r="E212" s="244"/>
      <c r="F212" s="244"/>
      <c r="G212" s="244"/>
      <c r="H212" s="434"/>
      <c r="I212" s="245"/>
      <c r="J212" s="245"/>
      <c r="K212" s="337"/>
      <c r="L212" s="249"/>
      <c r="M212" s="250"/>
      <c r="N212" s="98" t="e">
        <f t="shared" si="4"/>
        <v>#DIV/0!</v>
      </c>
      <c r="O212" s="321">
        <f>FŐLAP!$E$8</f>
        <v>0</v>
      </c>
      <c r="P212" s="320">
        <f>FŐLAP!$C$10</f>
        <v>0</v>
      </c>
      <c r="Q212" s="322" t="s">
        <v>438</v>
      </c>
    </row>
    <row r="213" spans="1:17" ht="50.1" hidden="1" customHeight="1" x14ac:dyDescent="0.25">
      <c r="A213" s="100" t="s">
        <v>327</v>
      </c>
      <c r="B213" s="337"/>
      <c r="C213" s="413"/>
      <c r="D213" s="244"/>
      <c r="E213" s="244"/>
      <c r="F213" s="244"/>
      <c r="G213" s="244"/>
      <c r="H213" s="434"/>
      <c r="I213" s="245"/>
      <c r="J213" s="245"/>
      <c r="K213" s="337"/>
      <c r="L213" s="249"/>
      <c r="M213" s="250"/>
      <c r="N213" s="98" t="e">
        <f t="shared" si="4"/>
        <v>#DIV/0!</v>
      </c>
      <c r="O213" s="321">
        <f>FŐLAP!$E$8</f>
        <v>0</v>
      </c>
      <c r="P213" s="320">
        <f>FŐLAP!$C$10</f>
        <v>0</v>
      </c>
      <c r="Q213" s="322" t="s">
        <v>438</v>
      </c>
    </row>
    <row r="214" spans="1:17" ht="50.1" hidden="1" customHeight="1" x14ac:dyDescent="0.25">
      <c r="A214" s="100" t="s">
        <v>328</v>
      </c>
      <c r="B214" s="337"/>
      <c r="C214" s="413"/>
      <c r="D214" s="244"/>
      <c r="E214" s="244"/>
      <c r="F214" s="244"/>
      <c r="G214" s="244"/>
      <c r="H214" s="434"/>
      <c r="I214" s="245"/>
      <c r="J214" s="245"/>
      <c r="K214" s="337"/>
      <c r="L214" s="249"/>
      <c r="M214" s="250"/>
      <c r="N214" s="98" t="e">
        <f t="shared" si="4"/>
        <v>#DIV/0!</v>
      </c>
      <c r="O214" s="321">
        <f>FŐLAP!$E$8</f>
        <v>0</v>
      </c>
      <c r="P214" s="320">
        <f>FŐLAP!$C$10</f>
        <v>0</v>
      </c>
      <c r="Q214" s="322" t="s">
        <v>438</v>
      </c>
    </row>
    <row r="215" spans="1:17" ht="50.1" hidden="1" customHeight="1" x14ac:dyDescent="0.25">
      <c r="A215" s="101" t="s">
        <v>329</v>
      </c>
      <c r="B215" s="337"/>
      <c r="C215" s="413"/>
      <c r="D215" s="244"/>
      <c r="E215" s="244"/>
      <c r="F215" s="244"/>
      <c r="G215" s="244"/>
      <c r="H215" s="434"/>
      <c r="I215" s="245"/>
      <c r="J215" s="245"/>
      <c r="K215" s="337"/>
      <c r="L215" s="249"/>
      <c r="M215" s="250"/>
      <c r="N215" s="98" t="e">
        <f t="shared" si="4"/>
        <v>#DIV/0!</v>
      </c>
      <c r="O215" s="321">
        <f>FŐLAP!$E$8</f>
        <v>0</v>
      </c>
      <c r="P215" s="320">
        <f>FŐLAP!$C$10</f>
        <v>0</v>
      </c>
      <c r="Q215" s="322" t="s">
        <v>438</v>
      </c>
    </row>
    <row r="216" spans="1:17" ht="50.1" hidden="1" customHeight="1" x14ac:dyDescent="0.25">
      <c r="A216" s="100" t="s">
        <v>330</v>
      </c>
      <c r="B216" s="337"/>
      <c r="C216" s="413"/>
      <c r="D216" s="244"/>
      <c r="E216" s="244"/>
      <c r="F216" s="244"/>
      <c r="G216" s="244"/>
      <c r="H216" s="434"/>
      <c r="I216" s="245"/>
      <c r="J216" s="245"/>
      <c r="K216" s="337"/>
      <c r="L216" s="249"/>
      <c r="M216" s="250"/>
      <c r="N216" s="98" t="e">
        <f t="shared" si="4"/>
        <v>#DIV/0!</v>
      </c>
      <c r="O216" s="321">
        <f>FŐLAP!$E$8</f>
        <v>0</v>
      </c>
      <c r="P216" s="320">
        <f>FŐLAP!$C$10</f>
        <v>0</v>
      </c>
      <c r="Q216" s="322" t="s">
        <v>438</v>
      </c>
    </row>
    <row r="217" spans="1:17" ht="50.1" hidden="1" customHeight="1" x14ac:dyDescent="0.25">
      <c r="A217" s="100" t="s">
        <v>331</v>
      </c>
      <c r="B217" s="337"/>
      <c r="C217" s="413"/>
      <c r="D217" s="244"/>
      <c r="E217" s="244"/>
      <c r="F217" s="244"/>
      <c r="G217" s="244"/>
      <c r="H217" s="434"/>
      <c r="I217" s="245"/>
      <c r="J217" s="245"/>
      <c r="K217" s="337"/>
      <c r="L217" s="249"/>
      <c r="M217" s="250"/>
      <c r="N217" s="98" t="e">
        <f t="shared" si="4"/>
        <v>#DIV/0!</v>
      </c>
      <c r="O217" s="321">
        <f>FŐLAP!$E$8</f>
        <v>0</v>
      </c>
      <c r="P217" s="320">
        <f>FŐLAP!$C$10</f>
        <v>0</v>
      </c>
      <c r="Q217" s="322" t="s">
        <v>438</v>
      </c>
    </row>
    <row r="218" spans="1:17" ht="50.1" hidden="1" customHeight="1" x14ac:dyDescent="0.25">
      <c r="A218" s="101" t="s">
        <v>332</v>
      </c>
      <c r="B218" s="337"/>
      <c r="C218" s="413"/>
      <c r="D218" s="244"/>
      <c r="E218" s="244"/>
      <c r="F218" s="244"/>
      <c r="G218" s="244"/>
      <c r="H218" s="434"/>
      <c r="I218" s="245"/>
      <c r="J218" s="245"/>
      <c r="K218" s="337"/>
      <c r="L218" s="249"/>
      <c r="M218" s="250"/>
      <c r="N218" s="98" t="e">
        <f t="shared" si="4"/>
        <v>#DIV/0!</v>
      </c>
      <c r="O218" s="321">
        <f>FŐLAP!$E$8</f>
        <v>0</v>
      </c>
      <c r="P218" s="320">
        <f>FŐLAP!$C$10</f>
        <v>0</v>
      </c>
      <c r="Q218" s="322" t="s">
        <v>438</v>
      </c>
    </row>
    <row r="219" spans="1:17" ht="50.1" hidden="1" customHeight="1" x14ac:dyDescent="0.25">
      <c r="A219" s="100" t="s">
        <v>333</v>
      </c>
      <c r="B219" s="337"/>
      <c r="C219" s="413"/>
      <c r="D219" s="244"/>
      <c r="E219" s="244"/>
      <c r="F219" s="244"/>
      <c r="G219" s="244"/>
      <c r="H219" s="434"/>
      <c r="I219" s="245"/>
      <c r="J219" s="245"/>
      <c r="K219" s="337"/>
      <c r="L219" s="249"/>
      <c r="M219" s="250"/>
      <c r="N219" s="98" t="e">
        <f t="shared" si="4"/>
        <v>#DIV/0!</v>
      </c>
      <c r="O219" s="321">
        <f>FŐLAP!$E$8</f>
        <v>0</v>
      </c>
      <c r="P219" s="320">
        <f>FŐLAP!$C$10</f>
        <v>0</v>
      </c>
      <c r="Q219" s="322" t="s">
        <v>438</v>
      </c>
    </row>
    <row r="220" spans="1:17" ht="50.1" hidden="1" customHeight="1" x14ac:dyDescent="0.25">
      <c r="A220" s="100" t="s">
        <v>334</v>
      </c>
      <c r="B220" s="337"/>
      <c r="C220" s="413"/>
      <c r="D220" s="244"/>
      <c r="E220" s="244"/>
      <c r="F220" s="244"/>
      <c r="G220" s="244"/>
      <c r="H220" s="434"/>
      <c r="I220" s="245"/>
      <c r="J220" s="245"/>
      <c r="K220" s="337"/>
      <c r="L220" s="249"/>
      <c r="M220" s="250"/>
      <c r="N220" s="98" t="e">
        <f t="shared" si="4"/>
        <v>#DIV/0!</v>
      </c>
      <c r="O220" s="321">
        <f>FŐLAP!$E$8</f>
        <v>0</v>
      </c>
      <c r="P220" s="320">
        <f>FŐLAP!$C$10</f>
        <v>0</v>
      </c>
      <c r="Q220" s="322" t="s">
        <v>438</v>
      </c>
    </row>
    <row r="221" spans="1:17" ht="50.1" hidden="1" customHeight="1" x14ac:dyDescent="0.25">
      <c r="A221" s="101" t="s">
        <v>335</v>
      </c>
      <c r="B221" s="337"/>
      <c r="C221" s="413"/>
      <c r="D221" s="244"/>
      <c r="E221" s="244"/>
      <c r="F221" s="244"/>
      <c r="G221" s="244"/>
      <c r="H221" s="434"/>
      <c r="I221" s="245"/>
      <c r="J221" s="245"/>
      <c r="K221" s="337"/>
      <c r="L221" s="249"/>
      <c r="M221" s="250"/>
      <c r="N221" s="98" t="e">
        <f t="shared" si="4"/>
        <v>#DIV/0!</v>
      </c>
      <c r="O221" s="321">
        <f>FŐLAP!$E$8</f>
        <v>0</v>
      </c>
      <c r="P221" s="320">
        <f>FŐLAP!$C$10</f>
        <v>0</v>
      </c>
      <c r="Q221" s="322" t="s">
        <v>438</v>
      </c>
    </row>
    <row r="222" spans="1:17" ht="50.1" hidden="1" customHeight="1" x14ac:dyDescent="0.25">
      <c r="A222" s="100" t="s">
        <v>336</v>
      </c>
      <c r="B222" s="337"/>
      <c r="C222" s="413"/>
      <c r="D222" s="244"/>
      <c r="E222" s="244"/>
      <c r="F222" s="244"/>
      <c r="G222" s="244"/>
      <c r="H222" s="434"/>
      <c r="I222" s="245"/>
      <c r="J222" s="245"/>
      <c r="K222" s="337"/>
      <c r="L222" s="249"/>
      <c r="M222" s="250"/>
      <c r="N222" s="98" t="e">
        <f t="shared" si="4"/>
        <v>#DIV/0!</v>
      </c>
      <c r="O222" s="321">
        <f>FŐLAP!$E$8</f>
        <v>0</v>
      </c>
      <c r="P222" s="320">
        <f>FŐLAP!$C$10</f>
        <v>0</v>
      </c>
      <c r="Q222" s="322" t="s">
        <v>438</v>
      </c>
    </row>
    <row r="223" spans="1:17" ht="50.1" hidden="1" customHeight="1" x14ac:dyDescent="0.25">
      <c r="A223" s="100" t="s">
        <v>337</v>
      </c>
      <c r="B223" s="337"/>
      <c r="C223" s="413"/>
      <c r="D223" s="244"/>
      <c r="E223" s="244"/>
      <c r="F223" s="244"/>
      <c r="G223" s="244"/>
      <c r="H223" s="434"/>
      <c r="I223" s="245"/>
      <c r="J223" s="245"/>
      <c r="K223" s="337"/>
      <c r="L223" s="249"/>
      <c r="M223" s="250"/>
      <c r="N223" s="98" t="e">
        <f t="shared" si="4"/>
        <v>#DIV/0!</v>
      </c>
      <c r="O223" s="321">
        <f>FŐLAP!$E$8</f>
        <v>0</v>
      </c>
      <c r="P223" s="320">
        <f>FŐLAP!$C$10</f>
        <v>0</v>
      </c>
      <c r="Q223" s="322" t="s">
        <v>438</v>
      </c>
    </row>
    <row r="224" spans="1:17" ht="50.1" hidden="1" customHeight="1" x14ac:dyDescent="0.25">
      <c r="A224" s="101" t="s">
        <v>338</v>
      </c>
      <c r="B224" s="337"/>
      <c r="C224" s="413"/>
      <c r="D224" s="244"/>
      <c r="E224" s="244"/>
      <c r="F224" s="244"/>
      <c r="G224" s="244"/>
      <c r="H224" s="434"/>
      <c r="I224" s="245"/>
      <c r="J224" s="245"/>
      <c r="K224" s="337"/>
      <c r="L224" s="249"/>
      <c r="M224" s="250"/>
      <c r="N224" s="98" t="e">
        <f t="shared" si="4"/>
        <v>#DIV/0!</v>
      </c>
      <c r="O224" s="321">
        <f>FŐLAP!$E$8</f>
        <v>0</v>
      </c>
      <c r="P224" s="320">
        <f>FŐLAP!$C$10</f>
        <v>0</v>
      </c>
      <c r="Q224" s="322" t="s">
        <v>438</v>
      </c>
    </row>
    <row r="225" spans="1:17" ht="50.1" hidden="1" customHeight="1" x14ac:dyDescent="0.25">
      <c r="A225" s="100" t="s">
        <v>339</v>
      </c>
      <c r="B225" s="337"/>
      <c r="C225" s="413"/>
      <c r="D225" s="244"/>
      <c r="E225" s="244"/>
      <c r="F225" s="244"/>
      <c r="G225" s="244"/>
      <c r="H225" s="434"/>
      <c r="I225" s="245"/>
      <c r="J225" s="245"/>
      <c r="K225" s="337"/>
      <c r="L225" s="249"/>
      <c r="M225" s="250"/>
      <c r="N225" s="98" t="e">
        <f t="shared" si="4"/>
        <v>#DIV/0!</v>
      </c>
      <c r="O225" s="321">
        <f>FŐLAP!$E$8</f>
        <v>0</v>
      </c>
      <c r="P225" s="320">
        <f>FŐLAP!$C$10</f>
        <v>0</v>
      </c>
      <c r="Q225" s="322" t="s">
        <v>438</v>
      </c>
    </row>
    <row r="226" spans="1:17" ht="50.1" hidden="1" customHeight="1" x14ac:dyDescent="0.25">
      <c r="A226" s="100" t="s">
        <v>340</v>
      </c>
      <c r="B226" s="337"/>
      <c r="C226" s="413"/>
      <c r="D226" s="244"/>
      <c r="E226" s="244"/>
      <c r="F226" s="244"/>
      <c r="G226" s="244"/>
      <c r="H226" s="434"/>
      <c r="I226" s="245"/>
      <c r="J226" s="245"/>
      <c r="K226" s="337"/>
      <c r="L226" s="249"/>
      <c r="M226" s="250"/>
      <c r="N226" s="98" t="e">
        <f t="shared" si="4"/>
        <v>#DIV/0!</v>
      </c>
      <c r="O226" s="321">
        <f>FŐLAP!$E$8</f>
        <v>0</v>
      </c>
      <c r="P226" s="320">
        <f>FŐLAP!$C$10</f>
        <v>0</v>
      </c>
      <c r="Q226" s="322" t="s">
        <v>438</v>
      </c>
    </row>
    <row r="227" spans="1:17" ht="50.1" hidden="1" customHeight="1" x14ac:dyDescent="0.25">
      <c r="A227" s="101" t="s">
        <v>341</v>
      </c>
      <c r="B227" s="337"/>
      <c r="C227" s="413"/>
      <c r="D227" s="244"/>
      <c r="E227" s="244"/>
      <c r="F227" s="244"/>
      <c r="G227" s="244"/>
      <c r="H227" s="434"/>
      <c r="I227" s="245"/>
      <c r="J227" s="245"/>
      <c r="K227" s="337"/>
      <c r="L227" s="249"/>
      <c r="M227" s="250"/>
      <c r="N227" s="98" t="e">
        <f t="shared" si="4"/>
        <v>#DIV/0!</v>
      </c>
      <c r="O227" s="321">
        <f>FŐLAP!$E$8</f>
        <v>0</v>
      </c>
      <c r="P227" s="320">
        <f>FŐLAP!$C$10</f>
        <v>0</v>
      </c>
      <c r="Q227" s="322" t="s">
        <v>438</v>
      </c>
    </row>
    <row r="228" spans="1:17" ht="50.1" hidden="1" customHeight="1" collapsed="1" x14ac:dyDescent="0.25">
      <c r="A228" s="100" t="s">
        <v>342</v>
      </c>
      <c r="B228" s="337"/>
      <c r="C228" s="413"/>
      <c r="D228" s="244"/>
      <c r="E228" s="244"/>
      <c r="F228" s="244"/>
      <c r="G228" s="244"/>
      <c r="H228" s="434"/>
      <c r="I228" s="245"/>
      <c r="J228" s="245"/>
      <c r="K228" s="337"/>
      <c r="L228" s="249"/>
      <c r="M228" s="250"/>
      <c r="N228" s="98" t="e">
        <f t="shared" si="4"/>
        <v>#DIV/0!</v>
      </c>
      <c r="O228" s="321">
        <f>FŐLAP!$E$8</f>
        <v>0</v>
      </c>
      <c r="P228" s="320">
        <f>FŐLAP!$C$10</f>
        <v>0</v>
      </c>
      <c r="Q228" s="322" t="s">
        <v>438</v>
      </c>
    </row>
    <row r="229" spans="1:17" ht="50.1" hidden="1" customHeight="1" x14ac:dyDescent="0.25">
      <c r="A229" s="100" t="s">
        <v>343</v>
      </c>
      <c r="B229" s="337"/>
      <c r="C229" s="413"/>
      <c r="D229" s="244"/>
      <c r="E229" s="244"/>
      <c r="F229" s="244"/>
      <c r="G229" s="244"/>
      <c r="H229" s="434"/>
      <c r="I229" s="245"/>
      <c r="J229" s="245"/>
      <c r="K229" s="337"/>
      <c r="L229" s="249"/>
      <c r="M229" s="250"/>
      <c r="N229" s="98" t="e">
        <f t="shared" si="4"/>
        <v>#DIV/0!</v>
      </c>
      <c r="O229" s="321">
        <f>FŐLAP!$E$8</f>
        <v>0</v>
      </c>
      <c r="P229" s="320">
        <f>FŐLAP!$C$10</f>
        <v>0</v>
      </c>
      <c r="Q229" s="322" t="s">
        <v>438</v>
      </c>
    </row>
    <row r="230" spans="1:17" ht="50.1" hidden="1" customHeight="1" x14ac:dyDescent="0.25">
      <c r="A230" s="100" t="s">
        <v>344</v>
      </c>
      <c r="B230" s="337"/>
      <c r="C230" s="413"/>
      <c r="D230" s="244"/>
      <c r="E230" s="244"/>
      <c r="F230" s="244"/>
      <c r="G230" s="244"/>
      <c r="H230" s="434"/>
      <c r="I230" s="245"/>
      <c r="J230" s="245"/>
      <c r="K230" s="337"/>
      <c r="L230" s="249"/>
      <c r="M230" s="250"/>
      <c r="N230" s="98" t="e">
        <f t="shared" si="4"/>
        <v>#DIV/0!</v>
      </c>
      <c r="O230" s="321">
        <f>FŐLAP!$E$8</f>
        <v>0</v>
      </c>
      <c r="P230" s="320">
        <f>FŐLAP!$C$10</f>
        <v>0</v>
      </c>
      <c r="Q230" s="322" t="s">
        <v>438</v>
      </c>
    </row>
    <row r="231" spans="1:17" ht="50.1" hidden="1" customHeight="1" x14ac:dyDescent="0.25">
      <c r="A231" s="100" t="s">
        <v>345</v>
      </c>
      <c r="B231" s="337"/>
      <c r="C231" s="413"/>
      <c r="D231" s="244"/>
      <c r="E231" s="244"/>
      <c r="F231" s="244"/>
      <c r="G231" s="244"/>
      <c r="H231" s="434"/>
      <c r="I231" s="245"/>
      <c r="J231" s="245"/>
      <c r="K231" s="337"/>
      <c r="L231" s="249"/>
      <c r="M231" s="250"/>
      <c r="N231" s="98" t="e">
        <f t="shared" si="4"/>
        <v>#DIV/0!</v>
      </c>
      <c r="O231" s="321">
        <f>FŐLAP!$E$8</f>
        <v>0</v>
      </c>
      <c r="P231" s="320">
        <f>FŐLAP!$C$10</f>
        <v>0</v>
      </c>
      <c r="Q231" s="322" t="s">
        <v>438</v>
      </c>
    </row>
    <row r="232" spans="1:17" ht="50.1" hidden="1" customHeight="1" x14ac:dyDescent="0.25">
      <c r="A232" s="101" t="s">
        <v>346</v>
      </c>
      <c r="B232" s="337"/>
      <c r="C232" s="413"/>
      <c r="D232" s="244"/>
      <c r="E232" s="244"/>
      <c r="F232" s="244"/>
      <c r="G232" s="244"/>
      <c r="H232" s="434"/>
      <c r="I232" s="245"/>
      <c r="J232" s="245"/>
      <c r="K232" s="337"/>
      <c r="L232" s="249"/>
      <c r="M232" s="250"/>
      <c r="N232" s="98" t="e">
        <f t="shared" si="4"/>
        <v>#DIV/0!</v>
      </c>
      <c r="O232" s="321">
        <f>FŐLAP!$E$8</f>
        <v>0</v>
      </c>
      <c r="P232" s="320">
        <f>FŐLAP!$C$10</f>
        <v>0</v>
      </c>
      <c r="Q232" s="322" t="s">
        <v>438</v>
      </c>
    </row>
    <row r="233" spans="1:17" ht="50.1" hidden="1" customHeight="1" x14ac:dyDescent="0.25">
      <c r="A233" s="100" t="s">
        <v>347</v>
      </c>
      <c r="B233" s="337"/>
      <c r="C233" s="413"/>
      <c r="D233" s="244"/>
      <c r="E233" s="244"/>
      <c r="F233" s="244"/>
      <c r="G233" s="244"/>
      <c r="H233" s="434"/>
      <c r="I233" s="245"/>
      <c r="J233" s="245"/>
      <c r="K233" s="337"/>
      <c r="L233" s="249"/>
      <c r="M233" s="250"/>
      <c r="N233" s="98" t="e">
        <f t="shared" si="4"/>
        <v>#DIV/0!</v>
      </c>
      <c r="O233" s="321">
        <f>FŐLAP!$E$8</f>
        <v>0</v>
      </c>
      <c r="P233" s="320">
        <f>FŐLAP!$C$10</f>
        <v>0</v>
      </c>
      <c r="Q233" s="322" t="s">
        <v>438</v>
      </c>
    </row>
    <row r="234" spans="1:17" ht="50.1" hidden="1" customHeight="1" x14ac:dyDescent="0.25">
      <c r="A234" s="100" t="s">
        <v>348</v>
      </c>
      <c r="B234" s="337"/>
      <c r="C234" s="413"/>
      <c r="D234" s="244"/>
      <c r="E234" s="244"/>
      <c r="F234" s="244"/>
      <c r="G234" s="244"/>
      <c r="H234" s="434"/>
      <c r="I234" s="245"/>
      <c r="J234" s="245"/>
      <c r="K234" s="337"/>
      <c r="L234" s="249"/>
      <c r="M234" s="250"/>
      <c r="N234" s="98" t="e">
        <f t="shared" si="4"/>
        <v>#DIV/0!</v>
      </c>
      <c r="O234" s="321">
        <f>FŐLAP!$E$8</f>
        <v>0</v>
      </c>
      <c r="P234" s="320">
        <f>FŐLAP!$C$10</f>
        <v>0</v>
      </c>
      <c r="Q234" s="322" t="s">
        <v>438</v>
      </c>
    </row>
    <row r="235" spans="1:17" ht="50.1" hidden="1" customHeight="1" x14ac:dyDescent="0.25">
      <c r="A235" s="101" t="s">
        <v>349</v>
      </c>
      <c r="B235" s="337"/>
      <c r="C235" s="413"/>
      <c r="D235" s="244"/>
      <c r="E235" s="244"/>
      <c r="F235" s="244"/>
      <c r="G235" s="244"/>
      <c r="H235" s="434"/>
      <c r="I235" s="245"/>
      <c r="J235" s="245"/>
      <c r="K235" s="337"/>
      <c r="L235" s="249"/>
      <c r="M235" s="250"/>
      <c r="N235" s="98" t="e">
        <f t="shared" si="4"/>
        <v>#DIV/0!</v>
      </c>
      <c r="O235" s="321">
        <f>FŐLAP!$E$8</f>
        <v>0</v>
      </c>
      <c r="P235" s="320">
        <f>FŐLAP!$C$10</f>
        <v>0</v>
      </c>
      <c r="Q235" s="322" t="s">
        <v>438</v>
      </c>
    </row>
    <row r="236" spans="1:17" ht="50.1" hidden="1" customHeight="1" x14ac:dyDescent="0.25">
      <c r="A236" s="100" t="s">
        <v>350</v>
      </c>
      <c r="B236" s="337"/>
      <c r="C236" s="413"/>
      <c r="D236" s="244"/>
      <c r="E236" s="244"/>
      <c r="F236" s="244"/>
      <c r="G236" s="244"/>
      <c r="H236" s="434"/>
      <c r="I236" s="245"/>
      <c r="J236" s="245"/>
      <c r="K236" s="337"/>
      <c r="L236" s="249"/>
      <c r="M236" s="250"/>
      <c r="N236" s="98" t="e">
        <f t="shared" si="4"/>
        <v>#DIV/0!</v>
      </c>
      <c r="O236" s="321">
        <f>FŐLAP!$E$8</f>
        <v>0</v>
      </c>
      <c r="P236" s="320">
        <f>FŐLAP!$C$10</f>
        <v>0</v>
      </c>
      <c r="Q236" s="322" t="s">
        <v>438</v>
      </c>
    </row>
    <row r="237" spans="1:17" ht="50.1" hidden="1" customHeight="1" x14ac:dyDescent="0.25">
      <c r="A237" s="100" t="s">
        <v>351</v>
      </c>
      <c r="B237" s="337"/>
      <c r="C237" s="413"/>
      <c r="D237" s="244"/>
      <c r="E237" s="244"/>
      <c r="F237" s="244"/>
      <c r="G237" s="244"/>
      <c r="H237" s="434"/>
      <c r="I237" s="245"/>
      <c r="J237" s="245"/>
      <c r="K237" s="337"/>
      <c r="L237" s="249"/>
      <c r="M237" s="250"/>
      <c r="N237" s="98" t="e">
        <f t="shared" si="4"/>
        <v>#DIV/0!</v>
      </c>
      <c r="O237" s="321">
        <f>FŐLAP!$E$8</f>
        <v>0</v>
      </c>
      <c r="P237" s="320">
        <f>FŐLAP!$C$10</f>
        <v>0</v>
      </c>
      <c r="Q237" s="322" t="s">
        <v>438</v>
      </c>
    </row>
    <row r="238" spans="1:17" ht="50.1" hidden="1" customHeight="1" x14ac:dyDescent="0.25">
      <c r="A238" s="101" t="s">
        <v>352</v>
      </c>
      <c r="B238" s="337"/>
      <c r="C238" s="413"/>
      <c r="D238" s="244"/>
      <c r="E238" s="244"/>
      <c r="F238" s="244"/>
      <c r="G238" s="244"/>
      <c r="H238" s="434"/>
      <c r="I238" s="245"/>
      <c r="J238" s="245"/>
      <c r="K238" s="337"/>
      <c r="L238" s="249"/>
      <c r="M238" s="250"/>
      <c r="N238" s="98" t="e">
        <f t="shared" si="4"/>
        <v>#DIV/0!</v>
      </c>
      <c r="O238" s="321">
        <f>FŐLAP!$E$8</f>
        <v>0</v>
      </c>
      <c r="P238" s="320">
        <f>FŐLAP!$C$10</f>
        <v>0</v>
      </c>
      <c r="Q238" s="322" t="s">
        <v>438</v>
      </c>
    </row>
    <row r="239" spans="1:17" ht="50.1" hidden="1" customHeight="1" x14ac:dyDescent="0.25">
      <c r="A239" s="100" t="s">
        <v>353</v>
      </c>
      <c r="B239" s="337"/>
      <c r="C239" s="413"/>
      <c r="D239" s="244"/>
      <c r="E239" s="244"/>
      <c r="F239" s="244"/>
      <c r="G239" s="244"/>
      <c r="H239" s="434"/>
      <c r="I239" s="245"/>
      <c r="J239" s="245"/>
      <c r="K239" s="337"/>
      <c r="L239" s="249"/>
      <c r="M239" s="250"/>
      <c r="N239" s="98" t="e">
        <f t="shared" si="4"/>
        <v>#DIV/0!</v>
      </c>
      <c r="O239" s="321">
        <f>FŐLAP!$E$8</f>
        <v>0</v>
      </c>
      <c r="P239" s="320">
        <f>FŐLAP!$C$10</f>
        <v>0</v>
      </c>
      <c r="Q239" s="322" t="s">
        <v>438</v>
      </c>
    </row>
    <row r="240" spans="1:17" ht="50.1" hidden="1" customHeight="1" x14ac:dyDescent="0.25">
      <c r="A240" s="100" t="s">
        <v>354</v>
      </c>
      <c r="B240" s="337"/>
      <c r="C240" s="413"/>
      <c r="D240" s="244"/>
      <c r="E240" s="244"/>
      <c r="F240" s="244"/>
      <c r="G240" s="244"/>
      <c r="H240" s="434"/>
      <c r="I240" s="245"/>
      <c r="J240" s="245"/>
      <c r="K240" s="337"/>
      <c r="L240" s="249"/>
      <c r="M240" s="250"/>
      <c r="N240" s="98" t="e">
        <f t="shared" si="4"/>
        <v>#DIV/0!</v>
      </c>
      <c r="O240" s="321">
        <f>FŐLAP!$E$8</f>
        <v>0</v>
      </c>
      <c r="P240" s="320">
        <f>FŐLAP!$C$10</f>
        <v>0</v>
      </c>
      <c r="Q240" s="322" t="s">
        <v>438</v>
      </c>
    </row>
    <row r="241" spans="1:17" ht="50.1" hidden="1" customHeight="1" x14ac:dyDescent="0.25">
      <c r="A241" s="101" t="s">
        <v>355</v>
      </c>
      <c r="B241" s="337"/>
      <c r="C241" s="413"/>
      <c r="D241" s="244"/>
      <c r="E241" s="244"/>
      <c r="F241" s="244"/>
      <c r="G241" s="244"/>
      <c r="H241" s="434"/>
      <c r="I241" s="245"/>
      <c r="J241" s="245"/>
      <c r="K241" s="337"/>
      <c r="L241" s="249"/>
      <c r="M241" s="250"/>
      <c r="N241" s="98" t="e">
        <f t="shared" si="4"/>
        <v>#DIV/0!</v>
      </c>
      <c r="O241" s="321">
        <f>FŐLAP!$E$8</f>
        <v>0</v>
      </c>
      <c r="P241" s="320">
        <f>FŐLAP!$C$10</f>
        <v>0</v>
      </c>
      <c r="Q241" s="322" t="s">
        <v>438</v>
      </c>
    </row>
    <row r="242" spans="1:17" ht="50.1" hidden="1" customHeight="1" x14ac:dyDescent="0.25">
      <c r="A242" s="100" t="s">
        <v>356</v>
      </c>
      <c r="B242" s="337"/>
      <c r="C242" s="413"/>
      <c r="D242" s="244"/>
      <c r="E242" s="244"/>
      <c r="F242" s="244"/>
      <c r="G242" s="244"/>
      <c r="H242" s="434"/>
      <c r="I242" s="245"/>
      <c r="J242" s="245"/>
      <c r="K242" s="337"/>
      <c r="L242" s="249"/>
      <c r="M242" s="250"/>
      <c r="N242" s="98" t="e">
        <f t="shared" si="4"/>
        <v>#DIV/0!</v>
      </c>
      <c r="O242" s="321">
        <f>FŐLAP!$E$8</f>
        <v>0</v>
      </c>
      <c r="P242" s="320">
        <f>FŐLAP!$C$10</f>
        <v>0</v>
      </c>
      <c r="Q242" s="322" t="s">
        <v>438</v>
      </c>
    </row>
    <row r="243" spans="1:17" ht="50.1" hidden="1" customHeight="1" x14ac:dyDescent="0.25">
      <c r="A243" s="100" t="s">
        <v>357</v>
      </c>
      <c r="B243" s="337"/>
      <c r="C243" s="413"/>
      <c r="D243" s="244"/>
      <c r="E243" s="244"/>
      <c r="F243" s="244"/>
      <c r="G243" s="244"/>
      <c r="H243" s="434"/>
      <c r="I243" s="245"/>
      <c r="J243" s="245"/>
      <c r="K243" s="337"/>
      <c r="L243" s="249"/>
      <c r="M243" s="250"/>
      <c r="N243" s="98" t="e">
        <f t="shared" si="4"/>
        <v>#DIV/0!</v>
      </c>
      <c r="O243" s="321">
        <f>FŐLAP!$E$8</f>
        <v>0</v>
      </c>
      <c r="P243" s="320">
        <f>FŐLAP!$C$10</f>
        <v>0</v>
      </c>
      <c r="Q243" s="322" t="s">
        <v>438</v>
      </c>
    </row>
    <row r="244" spans="1:17" ht="50.1" hidden="1" customHeight="1" x14ac:dyDescent="0.25">
      <c r="A244" s="101" t="s">
        <v>358</v>
      </c>
      <c r="B244" s="337"/>
      <c r="C244" s="413"/>
      <c r="D244" s="244"/>
      <c r="E244" s="244"/>
      <c r="F244" s="244"/>
      <c r="G244" s="244"/>
      <c r="H244" s="434"/>
      <c r="I244" s="245"/>
      <c r="J244" s="245"/>
      <c r="K244" s="337"/>
      <c r="L244" s="249"/>
      <c r="M244" s="250"/>
      <c r="N244" s="98" t="e">
        <f t="shared" si="4"/>
        <v>#DIV/0!</v>
      </c>
      <c r="O244" s="321">
        <f>FŐLAP!$E$8</f>
        <v>0</v>
      </c>
      <c r="P244" s="320">
        <f>FŐLAP!$C$10</f>
        <v>0</v>
      </c>
      <c r="Q244" s="322" t="s">
        <v>438</v>
      </c>
    </row>
    <row r="245" spans="1:17" ht="50.1" hidden="1" customHeight="1" x14ac:dyDescent="0.25">
      <c r="A245" s="100" t="s">
        <v>359</v>
      </c>
      <c r="B245" s="337"/>
      <c r="C245" s="413"/>
      <c r="D245" s="244"/>
      <c r="E245" s="244"/>
      <c r="F245" s="244"/>
      <c r="G245" s="244"/>
      <c r="H245" s="434"/>
      <c r="I245" s="245"/>
      <c r="J245" s="245"/>
      <c r="K245" s="337"/>
      <c r="L245" s="249"/>
      <c r="M245" s="250"/>
      <c r="N245" s="98" t="e">
        <f t="shared" si="4"/>
        <v>#DIV/0!</v>
      </c>
      <c r="O245" s="321">
        <f>FŐLAP!$E$8</f>
        <v>0</v>
      </c>
      <c r="P245" s="320">
        <f>FŐLAP!$C$10</f>
        <v>0</v>
      </c>
      <c r="Q245" s="322" t="s">
        <v>438</v>
      </c>
    </row>
    <row r="246" spans="1:17" ht="50.1" hidden="1" customHeight="1" x14ac:dyDescent="0.25">
      <c r="A246" s="100" t="s">
        <v>360</v>
      </c>
      <c r="B246" s="337"/>
      <c r="C246" s="413"/>
      <c r="D246" s="244"/>
      <c r="E246" s="244"/>
      <c r="F246" s="244"/>
      <c r="G246" s="244"/>
      <c r="H246" s="434"/>
      <c r="I246" s="245"/>
      <c r="J246" s="245"/>
      <c r="K246" s="337"/>
      <c r="L246" s="249"/>
      <c r="M246" s="250"/>
      <c r="N246" s="98" t="e">
        <f t="shared" si="4"/>
        <v>#DIV/0!</v>
      </c>
      <c r="O246" s="321">
        <f>FŐLAP!$E$8</f>
        <v>0</v>
      </c>
      <c r="P246" s="320">
        <f>FŐLAP!$C$10</f>
        <v>0</v>
      </c>
      <c r="Q246" s="322" t="s">
        <v>438</v>
      </c>
    </row>
    <row r="247" spans="1:17" ht="50.1" hidden="1" customHeight="1" x14ac:dyDescent="0.25">
      <c r="A247" s="100" t="s">
        <v>361</v>
      </c>
      <c r="B247" s="337"/>
      <c r="C247" s="413"/>
      <c r="D247" s="244"/>
      <c r="E247" s="244"/>
      <c r="F247" s="244"/>
      <c r="G247" s="244"/>
      <c r="H247" s="434"/>
      <c r="I247" s="245"/>
      <c r="J247" s="245"/>
      <c r="K247" s="337"/>
      <c r="L247" s="249"/>
      <c r="M247" s="250"/>
      <c r="N247" s="98" t="e">
        <f t="shared" si="4"/>
        <v>#DIV/0!</v>
      </c>
      <c r="O247" s="321">
        <f>FŐLAP!$E$8</f>
        <v>0</v>
      </c>
      <c r="P247" s="320">
        <f>FŐLAP!$C$10</f>
        <v>0</v>
      </c>
      <c r="Q247" s="322" t="s">
        <v>438</v>
      </c>
    </row>
    <row r="248" spans="1:17" ht="50.1" hidden="1" customHeight="1" x14ac:dyDescent="0.25">
      <c r="A248" s="100" t="s">
        <v>362</v>
      </c>
      <c r="B248" s="337"/>
      <c r="C248" s="413"/>
      <c r="D248" s="244"/>
      <c r="E248" s="244"/>
      <c r="F248" s="244"/>
      <c r="G248" s="244"/>
      <c r="H248" s="434"/>
      <c r="I248" s="245"/>
      <c r="J248" s="245"/>
      <c r="K248" s="337"/>
      <c r="L248" s="249"/>
      <c r="M248" s="250"/>
      <c r="N248" s="98" t="e">
        <f t="shared" si="4"/>
        <v>#DIV/0!</v>
      </c>
      <c r="O248" s="321">
        <f>FŐLAP!$E$8</f>
        <v>0</v>
      </c>
      <c r="P248" s="320">
        <f>FŐLAP!$C$10</f>
        <v>0</v>
      </c>
      <c r="Q248" s="322" t="s">
        <v>438</v>
      </c>
    </row>
    <row r="249" spans="1:17" ht="50.1" hidden="1" customHeight="1" collapsed="1" x14ac:dyDescent="0.25">
      <c r="A249" s="101" t="s">
        <v>363</v>
      </c>
      <c r="B249" s="337"/>
      <c r="C249" s="413"/>
      <c r="D249" s="244"/>
      <c r="E249" s="244"/>
      <c r="F249" s="244"/>
      <c r="G249" s="244"/>
      <c r="H249" s="434"/>
      <c r="I249" s="245"/>
      <c r="J249" s="245"/>
      <c r="K249" s="337"/>
      <c r="L249" s="249"/>
      <c r="M249" s="250"/>
      <c r="N249" s="98" t="e">
        <f t="shared" si="4"/>
        <v>#DIV/0!</v>
      </c>
      <c r="O249" s="321">
        <f>FŐLAP!$E$8</f>
        <v>0</v>
      </c>
      <c r="P249" s="320">
        <f>FŐLAP!$C$10</f>
        <v>0</v>
      </c>
      <c r="Q249" s="322" t="s">
        <v>438</v>
      </c>
    </row>
    <row r="250" spans="1:17" ht="50.1" hidden="1" customHeight="1" x14ac:dyDescent="0.25">
      <c r="A250" s="100" t="s">
        <v>364</v>
      </c>
      <c r="B250" s="337"/>
      <c r="C250" s="413"/>
      <c r="D250" s="244"/>
      <c r="E250" s="244"/>
      <c r="F250" s="244"/>
      <c r="G250" s="244"/>
      <c r="H250" s="434"/>
      <c r="I250" s="245"/>
      <c r="J250" s="245"/>
      <c r="K250" s="337"/>
      <c r="L250" s="249"/>
      <c r="M250" s="250"/>
      <c r="N250" s="98" t="e">
        <f t="shared" si="4"/>
        <v>#DIV/0!</v>
      </c>
      <c r="O250" s="321">
        <f>FŐLAP!$E$8</f>
        <v>0</v>
      </c>
      <c r="P250" s="320">
        <f>FŐLAP!$C$10</f>
        <v>0</v>
      </c>
      <c r="Q250" s="322" t="s">
        <v>438</v>
      </c>
    </row>
    <row r="251" spans="1:17" ht="50.1" hidden="1" customHeight="1" x14ac:dyDescent="0.25">
      <c r="A251" s="100" t="s">
        <v>365</v>
      </c>
      <c r="B251" s="337"/>
      <c r="C251" s="413"/>
      <c r="D251" s="244"/>
      <c r="E251" s="244"/>
      <c r="F251" s="244"/>
      <c r="G251" s="244"/>
      <c r="H251" s="434"/>
      <c r="I251" s="245"/>
      <c r="J251" s="245"/>
      <c r="K251" s="337"/>
      <c r="L251" s="249"/>
      <c r="M251" s="250"/>
      <c r="N251" s="98" t="e">
        <f t="shared" si="4"/>
        <v>#DIV/0!</v>
      </c>
      <c r="O251" s="321">
        <f>FŐLAP!$E$8</f>
        <v>0</v>
      </c>
      <c r="P251" s="320">
        <f>FŐLAP!$C$10</f>
        <v>0</v>
      </c>
      <c r="Q251" s="322" t="s">
        <v>438</v>
      </c>
    </row>
    <row r="252" spans="1:17" ht="50.1" hidden="1" customHeight="1" x14ac:dyDescent="0.25">
      <c r="A252" s="101" t="s">
        <v>366</v>
      </c>
      <c r="B252" s="337"/>
      <c r="C252" s="413"/>
      <c r="D252" s="244"/>
      <c r="E252" s="244"/>
      <c r="F252" s="244"/>
      <c r="G252" s="244"/>
      <c r="H252" s="434"/>
      <c r="I252" s="245"/>
      <c r="J252" s="245"/>
      <c r="K252" s="337"/>
      <c r="L252" s="249"/>
      <c r="M252" s="250"/>
      <c r="N252" s="98" t="e">
        <f t="shared" si="4"/>
        <v>#DIV/0!</v>
      </c>
      <c r="O252" s="321">
        <f>FŐLAP!$E$8</f>
        <v>0</v>
      </c>
      <c r="P252" s="320">
        <f>FŐLAP!$C$10</f>
        <v>0</v>
      </c>
      <c r="Q252" s="322" t="s">
        <v>438</v>
      </c>
    </row>
    <row r="253" spans="1:17" ht="50.1" hidden="1" customHeight="1" x14ac:dyDescent="0.25">
      <c r="A253" s="100" t="s">
        <v>367</v>
      </c>
      <c r="B253" s="337"/>
      <c r="C253" s="413"/>
      <c r="D253" s="244"/>
      <c r="E253" s="244"/>
      <c r="F253" s="244"/>
      <c r="G253" s="244"/>
      <c r="H253" s="434"/>
      <c r="I253" s="245"/>
      <c r="J253" s="245"/>
      <c r="K253" s="337"/>
      <c r="L253" s="249"/>
      <c r="M253" s="250"/>
      <c r="N253" s="98" t="e">
        <f t="shared" si="4"/>
        <v>#DIV/0!</v>
      </c>
      <c r="O253" s="321">
        <f>FŐLAP!$E$8</f>
        <v>0</v>
      </c>
      <c r="P253" s="320">
        <f>FŐLAP!$C$10</f>
        <v>0</v>
      </c>
      <c r="Q253" s="322" t="s">
        <v>438</v>
      </c>
    </row>
    <row r="254" spans="1:17" ht="50.1" hidden="1" customHeight="1" x14ac:dyDescent="0.25">
      <c r="A254" s="100" t="s">
        <v>368</v>
      </c>
      <c r="B254" s="337"/>
      <c r="C254" s="413"/>
      <c r="D254" s="244"/>
      <c r="E254" s="244"/>
      <c r="F254" s="244"/>
      <c r="G254" s="244"/>
      <c r="H254" s="434"/>
      <c r="I254" s="245"/>
      <c r="J254" s="245"/>
      <c r="K254" s="337"/>
      <c r="L254" s="249"/>
      <c r="M254" s="250"/>
      <c r="N254" s="98" t="e">
        <f t="shared" si="4"/>
        <v>#DIV/0!</v>
      </c>
      <c r="O254" s="321">
        <f>FŐLAP!$E$8</f>
        <v>0</v>
      </c>
      <c r="P254" s="320">
        <f>FŐLAP!$C$10</f>
        <v>0</v>
      </c>
      <c r="Q254" s="322" t="s">
        <v>438</v>
      </c>
    </row>
    <row r="255" spans="1:17" ht="50.1" hidden="1" customHeight="1" x14ac:dyDescent="0.25">
      <c r="A255" s="101" t="s">
        <v>369</v>
      </c>
      <c r="B255" s="337"/>
      <c r="C255" s="413"/>
      <c r="D255" s="244"/>
      <c r="E255" s="244"/>
      <c r="F255" s="244"/>
      <c r="G255" s="244"/>
      <c r="H255" s="434"/>
      <c r="I255" s="245"/>
      <c r="J255" s="245"/>
      <c r="K255" s="337"/>
      <c r="L255" s="249"/>
      <c r="M255" s="250"/>
      <c r="N255" s="98" t="e">
        <f t="shared" si="4"/>
        <v>#DIV/0!</v>
      </c>
      <c r="O255" s="321">
        <f>FŐLAP!$E$8</f>
        <v>0</v>
      </c>
      <c r="P255" s="320">
        <f>FŐLAP!$C$10</f>
        <v>0</v>
      </c>
      <c r="Q255" s="322" t="s">
        <v>438</v>
      </c>
    </row>
    <row r="256" spans="1:17" ht="50.1" hidden="1" customHeight="1" x14ac:dyDescent="0.25">
      <c r="A256" s="100" t="s">
        <v>370</v>
      </c>
      <c r="B256" s="337"/>
      <c r="C256" s="413"/>
      <c r="D256" s="244"/>
      <c r="E256" s="244"/>
      <c r="F256" s="244"/>
      <c r="G256" s="244"/>
      <c r="H256" s="434"/>
      <c r="I256" s="245"/>
      <c r="J256" s="245"/>
      <c r="K256" s="337"/>
      <c r="L256" s="249"/>
      <c r="M256" s="250"/>
      <c r="N256" s="98" t="e">
        <f t="shared" si="4"/>
        <v>#DIV/0!</v>
      </c>
      <c r="O256" s="321">
        <f>FŐLAP!$E$8</f>
        <v>0</v>
      </c>
      <c r="P256" s="320">
        <f>FŐLAP!$C$10</f>
        <v>0</v>
      </c>
      <c r="Q256" s="322" t="s">
        <v>438</v>
      </c>
    </row>
    <row r="257" spans="1:17" ht="50.1" hidden="1" customHeight="1" x14ac:dyDescent="0.25">
      <c r="A257" s="100" t="s">
        <v>371</v>
      </c>
      <c r="B257" s="337"/>
      <c r="C257" s="413"/>
      <c r="D257" s="244"/>
      <c r="E257" s="244"/>
      <c r="F257" s="244"/>
      <c r="G257" s="244"/>
      <c r="H257" s="434"/>
      <c r="I257" s="245"/>
      <c r="J257" s="245"/>
      <c r="K257" s="337"/>
      <c r="L257" s="249"/>
      <c r="M257" s="250"/>
      <c r="N257" s="98" t="e">
        <f t="shared" si="4"/>
        <v>#DIV/0!</v>
      </c>
      <c r="O257" s="321">
        <f>FŐLAP!$E$8</f>
        <v>0</v>
      </c>
      <c r="P257" s="320">
        <f>FŐLAP!$C$10</f>
        <v>0</v>
      </c>
      <c r="Q257" s="322" t="s">
        <v>438</v>
      </c>
    </row>
    <row r="258" spans="1:17" ht="50.1" hidden="1" customHeight="1" x14ac:dyDescent="0.25">
      <c r="A258" s="101" t="s">
        <v>372</v>
      </c>
      <c r="B258" s="337"/>
      <c r="C258" s="413"/>
      <c r="D258" s="244"/>
      <c r="E258" s="244"/>
      <c r="F258" s="244"/>
      <c r="G258" s="244"/>
      <c r="H258" s="434"/>
      <c r="I258" s="245"/>
      <c r="J258" s="245"/>
      <c r="K258" s="337"/>
      <c r="L258" s="249"/>
      <c r="M258" s="250"/>
      <c r="N258" s="98" t="e">
        <f t="shared" si="4"/>
        <v>#DIV/0!</v>
      </c>
      <c r="O258" s="321">
        <f>FŐLAP!$E$8</f>
        <v>0</v>
      </c>
      <c r="P258" s="320">
        <f>FŐLAP!$C$10</f>
        <v>0</v>
      </c>
      <c r="Q258" s="322" t="s">
        <v>438</v>
      </c>
    </row>
    <row r="259" spans="1:17" ht="50.1" hidden="1" customHeight="1" x14ac:dyDescent="0.25">
      <c r="A259" s="100" t="s">
        <v>373</v>
      </c>
      <c r="B259" s="337"/>
      <c r="C259" s="413"/>
      <c r="D259" s="244"/>
      <c r="E259" s="244"/>
      <c r="F259" s="244"/>
      <c r="G259" s="244"/>
      <c r="H259" s="434"/>
      <c r="I259" s="245"/>
      <c r="J259" s="245"/>
      <c r="K259" s="337"/>
      <c r="L259" s="249"/>
      <c r="M259" s="250"/>
      <c r="N259" s="98" t="e">
        <f t="shared" si="4"/>
        <v>#DIV/0!</v>
      </c>
      <c r="O259" s="321">
        <f>FŐLAP!$E$8</f>
        <v>0</v>
      </c>
      <c r="P259" s="320">
        <f>FŐLAP!$C$10</f>
        <v>0</v>
      </c>
      <c r="Q259" s="322" t="s">
        <v>438</v>
      </c>
    </row>
    <row r="260" spans="1:17" ht="50.1" hidden="1" customHeight="1" x14ac:dyDescent="0.25">
      <c r="A260" s="100" t="s">
        <v>374</v>
      </c>
      <c r="B260" s="337"/>
      <c r="C260" s="413"/>
      <c r="D260" s="244"/>
      <c r="E260" s="244"/>
      <c r="F260" s="244"/>
      <c r="G260" s="244"/>
      <c r="H260" s="434"/>
      <c r="I260" s="245"/>
      <c r="J260" s="245"/>
      <c r="K260" s="337"/>
      <c r="L260" s="249"/>
      <c r="M260" s="250"/>
      <c r="N260" s="98" t="e">
        <f t="shared" si="4"/>
        <v>#DIV/0!</v>
      </c>
      <c r="O260" s="321">
        <f>FŐLAP!$E$8</f>
        <v>0</v>
      </c>
      <c r="P260" s="320">
        <f>FŐLAP!$C$10</f>
        <v>0</v>
      </c>
      <c r="Q260" s="322" t="s">
        <v>438</v>
      </c>
    </row>
    <row r="261" spans="1:17" ht="50.1" hidden="1" customHeight="1" x14ac:dyDescent="0.25">
      <c r="A261" s="101" t="s">
        <v>375</v>
      </c>
      <c r="B261" s="337"/>
      <c r="C261" s="413"/>
      <c r="D261" s="244"/>
      <c r="E261" s="244"/>
      <c r="F261" s="244"/>
      <c r="G261" s="244"/>
      <c r="H261" s="434"/>
      <c r="I261" s="245"/>
      <c r="J261" s="245"/>
      <c r="K261" s="337"/>
      <c r="L261" s="249"/>
      <c r="M261" s="250"/>
      <c r="N261" s="98" t="e">
        <f t="shared" si="4"/>
        <v>#DIV/0!</v>
      </c>
      <c r="O261" s="321">
        <f>FŐLAP!$E$8</f>
        <v>0</v>
      </c>
      <c r="P261" s="320">
        <f>FŐLAP!$C$10</f>
        <v>0</v>
      </c>
      <c r="Q261" s="322" t="s">
        <v>438</v>
      </c>
    </row>
    <row r="262" spans="1:17" ht="50.1" hidden="1" customHeight="1" x14ac:dyDescent="0.25">
      <c r="A262" s="100" t="s">
        <v>376</v>
      </c>
      <c r="B262" s="337"/>
      <c r="C262" s="413"/>
      <c r="D262" s="244"/>
      <c r="E262" s="244"/>
      <c r="F262" s="244"/>
      <c r="G262" s="244"/>
      <c r="H262" s="434"/>
      <c r="I262" s="245"/>
      <c r="J262" s="245"/>
      <c r="K262" s="337"/>
      <c r="L262" s="249"/>
      <c r="M262" s="250"/>
      <c r="N262" s="98" t="e">
        <f t="shared" si="4"/>
        <v>#DIV/0!</v>
      </c>
      <c r="O262" s="321">
        <f>FŐLAP!$E$8</f>
        <v>0</v>
      </c>
      <c r="P262" s="320">
        <f>FŐLAP!$C$10</f>
        <v>0</v>
      </c>
      <c r="Q262" s="322" t="s">
        <v>438</v>
      </c>
    </row>
    <row r="263" spans="1:17" ht="50.1" hidden="1" customHeight="1" x14ac:dyDescent="0.25">
      <c r="A263" s="100" t="s">
        <v>377</v>
      </c>
      <c r="B263" s="337"/>
      <c r="C263" s="413"/>
      <c r="D263" s="244"/>
      <c r="E263" s="244"/>
      <c r="F263" s="244"/>
      <c r="G263" s="244"/>
      <c r="H263" s="434"/>
      <c r="I263" s="245"/>
      <c r="J263" s="245"/>
      <c r="K263" s="337"/>
      <c r="L263" s="249"/>
      <c r="M263" s="250"/>
      <c r="N263" s="98" t="e">
        <f t="shared" si="4"/>
        <v>#DIV/0!</v>
      </c>
      <c r="O263" s="321">
        <f>FŐLAP!$E$8</f>
        <v>0</v>
      </c>
      <c r="P263" s="320">
        <f>FŐLAP!$C$10</f>
        <v>0</v>
      </c>
      <c r="Q263" s="322" t="s">
        <v>438</v>
      </c>
    </row>
    <row r="264" spans="1:17" ht="50.1" hidden="1" customHeight="1" x14ac:dyDescent="0.25">
      <c r="A264" s="100" t="s">
        <v>378</v>
      </c>
      <c r="B264" s="337"/>
      <c r="C264" s="413"/>
      <c r="D264" s="244"/>
      <c r="E264" s="244"/>
      <c r="F264" s="244"/>
      <c r="G264" s="244"/>
      <c r="H264" s="434"/>
      <c r="I264" s="245"/>
      <c r="J264" s="245"/>
      <c r="K264" s="337"/>
      <c r="L264" s="249"/>
      <c r="M264" s="250"/>
      <c r="N264" s="98" t="e">
        <f t="shared" si="4"/>
        <v>#DIV/0!</v>
      </c>
      <c r="O264" s="321">
        <f>FŐLAP!$E$8</f>
        <v>0</v>
      </c>
      <c r="P264" s="320">
        <f>FŐLAP!$C$10</f>
        <v>0</v>
      </c>
      <c r="Q264" s="322" t="s">
        <v>438</v>
      </c>
    </row>
    <row r="265" spans="1:17" ht="50.1" hidden="1" customHeight="1" x14ac:dyDescent="0.25">
      <c r="A265" s="100" t="s">
        <v>379</v>
      </c>
      <c r="B265" s="337"/>
      <c r="C265" s="413"/>
      <c r="D265" s="244"/>
      <c r="E265" s="244"/>
      <c r="F265" s="244"/>
      <c r="G265" s="244"/>
      <c r="H265" s="434"/>
      <c r="I265" s="245"/>
      <c r="J265" s="245"/>
      <c r="K265" s="337"/>
      <c r="L265" s="249"/>
      <c r="M265" s="250"/>
      <c r="N265" s="98" t="e">
        <f t="shared" si="4"/>
        <v>#DIV/0!</v>
      </c>
      <c r="O265" s="321">
        <f>FŐLAP!$E$8</f>
        <v>0</v>
      </c>
      <c r="P265" s="320">
        <f>FŐLAP!$C$10</f>
        <v>0</v>
      </c>
      <c r="Q265" s="322" t="s">
        <v>438</v>
      </c>
    </row>
    <row r="266" spans="1:17" ht="50.1" hidden="1" customHeight="1" x14ac:dyDescent="0.25">
      <c r="A266" s="101" t="s">
        <v>380</v>
      </c>
      <c r="B266" s="337"/>
      <c r="C266" s="413"/>
      <c r="D266" s="244"/>
      <c r="E266" s="244"/>
      <c r="F266" s="244"/>
      <c r="G266" s="244"/>
      <c r="H266" s="434"/>
      <c r="I266" s="245"/>
      <c r="J266" s="245"/>
      <c r="K266" s="337"/>
      <c r="L266" s="249"/>
      <c r="M266" s="250"/>
      <c r="N266" s="98" t="e">
        <f t="shared" si="4"/>
        <v>#DIV/0!</v>
      </c>
      <c r="O266" s="321">
        <f>FŐLAP!$E$8</f>
        <v>0</v>
      </c>
      <c r="P266" s="320">
        <f>FŐLAP!$C$10</f>
        <v>0</v>
      </c>
      <c r="Q266" s="322" t="s">
        <v>438</v>
      </c>
    </row>
    <row r="267" spans="1:17" ht="50.1" hidden="1" customHeight="1" x14ac:dyDescent="0.25">
      <c r="A267" s="100" t="s">
        <v>381</v>
      </c>
      <c r="B267" s="337"/>
      <c r="C267" s="413"/>
      <c r="D267" s="244"/>
      <c r="E267" s="244"/>
      <c r="F267" s="244"/>
      <c r="G267" s="244"/>
      <c r="H267" s="434"/>
      <c r="I267" s="245"/>
      <c r="J267" s="245"/>
      <c r="K267" s="337"/>
      <c r="L267" s="249"/>
      <c r="M267" s="250"/>
      <c r="N267" s="98" t="e">
        <f t="shared" ref="N267:N307" si="5">IF(M267&lt;0,0,1-(M267/L267))</f>
        <v>#DIV/0!</v>
      </c>
      <c r="O267" s="321">
        <f>FŐLAP!$E$8</f>
        <v>0</v>
      </c>
      <c r="P267" s="320">
        <f>FŐLAP!$C$10</f>
        <v>0</v>
      </c>
      <c r="Q267" s="322" t="s">
        <v>438</v>
      </c>
    </row>
    <row r="268" spans="1:17" ht="50.1" hidden="1" customHeight="1" x14ac:dyDescent="0.25">
      <c r="A268" s="100" t="s">
        <v>382</v>
      </c>
      <c r="B268" s="337"/>
      <c r="C268" s="413"/>
      <c r="D268" s="244"/>
      <c r="E268" s="244"/>
      <c r="F268" s="244"/>
      <c r="G268" s="244"/>
      <c r="H268" s="434"/>
      <c r="I268" s="245"/>
      <c r="J268" s="245"/>
      <c r="K268" s="337"/>
      <c r="L268" s="249"/>
      <c r="M268" s="250"/>
      <c r="N268" s="98" t="e">
        <f t="shared" si="5"/>
        <v>#DIV/0!</v>
      </c>
      <c r="O268" s="321">
        <f>FŐLAP!$E$8</f>
        <v>0</v>
      </c>
      <c r="P268" s="320">
        <f>FŐLAP!$C$10</f>
        <v>0</v>
      </c>
      <c r="Q268" s="322" t="s">
        <v>438</v>
      </c>
    </row>
    <row r="269" spans="1:17" ht="50.1" hidden="1" customHeight="1" x14ac:dyDescent="0.25">
      <c r="A269" s="101" t="s">
        <v>383</v>
      </c>
      <c r="B269" s="337"/>
      <c r="C269" s="413"/>
      <c r="D269" s="244"/>
      <c r="E269" s="244"/>
      <c r="F269" s="244"/>
      <c r="G269" s="244"/>
      <c r="H269" s="434"/>
      <c r="I269" s="245"/>
      <c r="J269" s="245"/>
      <c r="K269" s="337"/>
      <c r="L269" s="249"/>
      <c r="M269" s="250"/>
      <c r="N269" s="98" t="e">
        <f t="shared" si="5"/>
        <v>#DIV/0!</v>
      </c>
      <c r="O269" s="321">
        <f>FŐLAP!$E$8</f>
        <v>0</v>
      </c>
      <c r="P269" s="320">
        <f>FŐLAP!$C$10</f>
        <v>0</v>
      </c>
      <c r="Q269" s="322" t="s">
        <v>438</v>
      </c>
    </row>
    <row r="270" spans="1:17" ht="49.5" hidden="1" customHeight="1" collapsed="1" x14ac:dyDescent="0.25">
      <c r="A270" s="100" t="s">
        <v>384</v>
      </c>
      <c r="B270" s="337"/>
      <c r="C270" s="413"/>
      <c r="D270" s="244"/>
      <c r="E270" s="244"/>
      <c r="F270" s="244"/>
      <c r="G270" s="244"/>
      <c r="H270" s="434"/>
      <c r="I270" s="245"/>
      <c r="J270" s="245"/>
      <c r="K270" s="337"/>
      <c r="L270" s="249"/>
      <c r="M270" s="250"/>
      <c r="N270" s="98" t="e">
        <f t="shared" si="5"/>
        <v>#DIV/0!</v>
      </c>
      <c r="O270" s="321">
        <f>FŐLAP!$E$8</f>
        <v>0</v>
      </c>
      <c r="P270" s="320">
        <f>FŐLAP!$C$10</f>
        <v>0</v>
      </c>
      <c r="Q270" s="322" t="s">
        <v>438</v>
      </c>
    </row>
    <row r="271" spans="1:17" ht="50.1" hidden="1" customHeight="1" x14ac:dyDescent="0.25">
      <c r="A271" s="100" t="s">
        <v>385</v>
      </c>
      <c r="B271" s="337"/>
      <c r="C271" s="413"/>
      <c r="D271" s="244"/>
      <c r="E271" s="244"/>
      <c r="F271" s="244"/>
      <c r="G271" s="244"/>
      <c r="H271" s="434"/>
      <c r="I271" s="245"/>
      <c r="J271" s="245"/>
      <c r="K271" s="337"/>
      <c r="L271" s="249"/>
      <c r="M271" s="250"/>
      <c r="N271" s="98" t="e">
        <f t="shared" si="5"/>
        <v>#DIV/0!</v>
      </c>
      <c r="O271" s="321">
        <f>FŐLAP!$E$8</f>
        <v>0</v>
      </c>
      <c r="P271" s="320">
        <f>FŐLAP!$C$10</f>
        <v>0</v>
      </c>
      <c r="Q271" s="322" t="s">
        <v>438</v>
      </c>
    </row>
    <row r="272" spans="1:17" ht="50.1" hidden="1" customHeight="1" x14ac:dyDescent="0.25">
      <c r="A272" s="101" t="s">
        <v>386</v>
      </c>
      <c r="B272" s="337"/>
      <c r="C272" s="413"/>
      <c r="D272" s="244"/>
      <c r="E272" s="244"/>
      <c r="F272" s="244"/>
      <c r="G272" s="244"/>
      <c r="H272" s="434"/>
      <c r="I272" s="245"/>
      <c r="J272" s="245"/>
      <c r="K272" s="337"/>
      <c r="L272" s="249"/>
      <c r="M272" s="250"/>
      <c r="N272" s="98" t="e">
        <f t="shared" si="5"/>
        <v>#DIV/0!</v>
      </c>
      <c r="O272" s="321">
        <f>FŐLAP!$E$8</f>
        <v>0</v>
      </c>
      <c r="P272" s="320">
        <f>FŐLAP!$C$10</f>
        <v>0</v>
      </c>
      <c r="Q272" s="322" t="s">
        <v>438</v>
      </c>
    </row>
    <row r="273" spans="1:17" ht="50.1" hidden="1" customHeight="1" x14ac:dyDescent="0.25">
      <c r="A273" s="100" t="s">
        <v>387</v>
      </c>
      <c r="B273" s="337"/>
      <c r="C273" s="413"/>
      <c r="D273" s="244"/>
      <c r="E273" s="244"/>
      <c r="F273" s="244"/>
      <c r="G273" s="244"/>
      <c r="H273" s="434"/>
      <c r="I273" s="245"/>
      <c r="J273" s="245"/>
      <c r="K273" s="337"/>
      <c r="L273" s="249"/>
      <c r="M273" s="250"/>
      <c r="N273" s="98" t="e">
        <f t="shared" si="5"/>
        <v>#DIV/0!</v>
      </c>
      <c r="O273" s="321">
        <f>FŐLAP!$E$8</f>
        <v>0</v>
      </c>
      <c r="P273" s="320">
        <f>FŐLAP!$C$10</f>
        <v>0</v>
      </c>
      <c r="Q273" s="322" t="s">
        <v>438</v>
      </c>
    </row>
    <row r="274" spans="1:17" ht="50.1" hidden="1" customHeight="1" x14ac:dyDescent="0.25">
      <c r="A274" s="100" t="s">
        <v>388</v>
      </c>
      <c r="B274" s="337"/>
      <c r="C274" s="413"/>
      <c r="D274" s="244"/>
      <c r="E274" s="244"/>
      <c r="F274" s="244"/>
      <c r="G274" s="244"/>
      <c r="H274" s="434"/>
      <c r="I274" s="245"/>
      <c r="J274" s="245"/>
      <c r="K274" s="337"/>
      <c r="L274" s="249"/>
      <c r="M274" s="250"/>
      <c r="N274" s="98" t="e">
        <f t="shared" si="5"/>
        <v>#DIV/0!</v>
      </c>
      <c r="O274" s="321">
        <f>FŐLAP!$E$8</f>
        <v>0</v>
      </c>
      <c r="P274" s="320">
        <f>FŐLAP!$C$10</f>
        <v>0</v>
      </c>
      <c r="Q274" s="322" t="s">
        <v>438</v>
      </c>
    </row>
    <row r="275" spans="1:17" ht="50.1" hidden="1" customHeight="1" x14ac:dyDescent="0.25">
      <c r="A275" s="101" t="s">
        <v>389</v>
      </c>
      <c r="B275" s="337"/>
      <c r="C275" s="413"/>
      <c r="D275" s="244"/>
      <c r="E275" s="244"/>
      <c r="F275" s="244"/>
      <c r="G275" s="244"/>
      <c r="H275" s="434"/>
      <c r="I275" s="245"/>
      <c r="J275" s="245"/>
      <c r="K275" s="337"/>
      <c r="L275" s="249"/>
      <c r="M275" s="250"/>
      <c r="N275" s="98" t="e">
        <f t="shared" si="5"/>
        <v>#DIV/0!</v>
      </c>
      <c r="O275" s="321">
        <f>FŐLAP!$E$8</f>
        <v>0</v>
      </c>
      <c r="P275" s="320">
        <f>FŐLAP!$C$10</f>
        <v>0</v>
      </c>
      <c r="Q275" s="322" t="s">
        <v>438</v>
      </c>
    </row>
    <row r="276" spans="1:17" ht="50.1" hidden="1" customHeight="1" x14ac:dyDescent="0.25">
      <c r="A276" s="100" t="s">
        <v>390</v>
      </c>
      <c r="B276" s="337"/>
      <c r="C276" s="413"/>
      <c r="D276" s="244"/>
      <c r="E276" s="244"/>
      <c r="F276" s="244"/>
      <c r="G276" s="244"/>
      <c r="H276" s="434"/>
      <c r="I276" s="245"/>
      <c r="J276" s="245"/>
      <c r="K276" s="337"/>
      <c r="L276" s="249"/>
      <c r="M276" s="250"/>
      <c r="N276" s="98" t="e">
        <f t="shared" si="5"/>
        <v>#DIV/0!</v>
      </c>
      <c r="O276" s="321">
        <f>FŐLAP!$E$8</f>
        <v>0</v>
      </c>
      <c r="P276" s="320">
        <f>FŐLAP!$C$10</f>
        <v>0</v>
      </c>
      <c r="Q276" s="322" t="s">
        <v>438</v>
      </c>
    </row>
    <row r="277" spans="1:17" ht="50.1" hidden="1" customHeight="1" x14ac:dyDescent="0.25">
      <c r="A277" s="100" t="s">
        <v>391</v>
      </c>
      <c r="B277" s="337"/>
      <c r="C277" s="413"/>
      <c r="D277" s="244"/>
      <c r="E277" s="244"/>
      <c r="F277" s="244"/>
      <c r="G277" s="244"/>
      <c r="H277" s="434"/>
      <c r="I277" s="245"/>
      <c r="J277" s="245"/>
      <c r="K277" s="337"/>
      <c r="L277" s="249"/>
      <c r="M277" s="250"/>
      <c r="N277" s="98" t="e">
        <f t="shared" si="5"/>
        <v>#DIV/0!</v>
      </c>
      <c r="O277" s="321">
        <f>FŐLAP!$E$8</f>
        <v>0</v>
      </c>
      <c r="P277" s="320">
        <f>FŐLAP!$C$10</f>
        <v>0</v>
      </c>
      <c r="Q277" s="322" t="s">
        <v>438</v>
      </c>
    </row>
    <row r="278" spans="1:17" ht="50.1" hidden="1" customHeight="1" x14ac:dyDescent="0.25">
      <c r="A278" s="101" t="s">
        <v>392</v>
      </c>
      <c r="B278" s="337"/>
      <c r="C278" s="413"/>
      <c r="D278" s="244"/>
      <c r="E278" s="244"/>
      <c r="F278" s="244"/>
      <c r="G278" s="244"/>
      <c r="H278" s="434"/>
      <c r="I278" s="245"/>
      <c r="J278" s="245"/>
      <c r="K278" s="337"/>
      <c r="L278" s="249"/>
      <c r="M278" s="250"/>
      <c r="N278" s="98" t="e">
        <f t="shared" si="5"/>
        <v>#DIV/0!</v>
      </c>
      <c r="O278" s="321">
        <f>FŐLAP!$E$8</f>
        <v>0</v>
      </c>
      <c r="P278" s="320">
        <f>FŐLAP!$C$10</f>
        <v>0</v>
      </c>
      <c r="Q278" s="322" t="s">
        <v>438</v>
      </c>
    </row>
    <row r="279" spans="1:17" ht="50.1" hidden="1" customHeight="1" x14ac:dyDescent="0.25">
      <c r="A279" s="100" t="s">
        <v>393</v>
      </c>
      <c r="B279" s="337"/>
      <c r="C279" s="413"/>
      <c r="D279" s="244"/>
      <c r="E279" s="244"/>
      <c r="F279" s="244"/>
      <c r="G279" s="244"/>
      <c r="H279" s="434"/>
      <c r="I279" s="245"/>
      <c r="J279" s="245"/>
      <c r="K279" s="337"/>
      <c r="L279" s="249"/>
      <c r="M279" s="250"/>
      <c r="N279" s="98" t="e">
        <f t="shared" si="5"/>
        <v>#DIV/0!</v>
      </c>
      <c r="O279" s="321">
        <f>FŐLAP!$E$8</f>
        <v>0</v>
      </c>
      <c r="P279" s="320">
        <f>FŐLAP!$C$10</f>
        <v>0</v>
      </c>
      <c r="Q279" s="322" t="s">
        <v>438</v>
      </c>
    </row>
    <row r="280" spans="1:17" ht="50.1" hidden="1" customHeight="1" x14ac:dyDescent="0.25">
      <c r="A280" s="100" t="s">
        <v>394</v>
      </c>
      <c r="B280" s="337"/>
      <c r="C280" s="413"/>
      <c r="D280" s="244"/>
      <c r="E280" s="244"/>
      <c r="F280" s="244"/>
      <c r="G280" s="244"/>
      <c r="H280" s="434"/>
      <c r="I280" s="245"/>
      <c r="J280" s="245"/>
      <c r="K280" s="337"/>
      <c r="L280" s="249"/>
      <c r="M280" s="250"/>
      <c r="N280" s="98" t="e">
        <f t="shared" si="5"/>
        <v>#DIV/0!</v>
      </c>
      <c r="O280" s="321">
        <f>FŐLAP!$E$8</f>
        <v>0</v>
      </c>
      <c r="P280" s="320">
        <f>FŐLAP!$C$10</f>
        <v>0</v>
      </c>
      <c r="Q280" s="322" t="s">
        <v>438</v>
      </c>
    </row>
    <row r="281" spans="1:17" ht="50.1" hidden="1" customHeight="1" x14ac:dyDescent="0.25">
      <c r="A281" s="101" t="s">
        <v>395</v>
      </c>
      <c r="B281" s="337"/>
      <c r="C281" s="413"/>
      <c r="D281" s="244"/>
      <c r="E281" s="244"/>
      <c r="F281" s="244"/>
      <c r="G281" s="244"/>
      <c r="H281" s="434"/>
      <c r="I281" s="245"/>
      <c r="J281" s="245"/>
      <c r="K281" s="337"/>
      <c r="L281" s="249"/>
      <c r="M281" s="250"/>
      <c r="N281" s="98" t="e">
        <f t="shared" si="5"/>
        <v>#DIV/0!</v>
      </c>
      <c r="O281" s="321">
        <f>FŐLAP!$E$8</f>
        <v>0</v>
      </c>
      <c r="P281" s="320">
        <f>FŐLAP!$C$10</f>
        <v>0</v>
      </c>
      <c r="Q281" s="322" t="s">
        <v>438</v>
      </c>
    </row>
    <row r="282" spans="1:17" ht="50.1" hidden="1" customHeight="1" x14ac:dyDescent="0.25">
      <c r="A282" s="100" t="s">
        <v>396</v>
      </c>
      <c r="B282" s="337"/>
      <c r="C282" s="413"/>
      <c r="D282" s="244"/>
      <c r="E282" s="244"/>
      <c r="F282" s="244"/>
      <c r="G282" s="244"/>
      <c r="H282" s="434"/>
      <c r="I282" s="245"/>
      <c r="J282" s="245"/>
      <c r="K282" s="337"/>
      <c r="L282" s="249"/>
      <c r="M282" s="250"/>
      <c r="N282" s="98" t="e">
        <f t="shared" si="5"/>
        <v>#DIV/0!</v>
      </c>
      <c r="O282" s="321">
        <f>FŐLAP!$E$8</f>
        <v>0</v>
      </c>
      <c r="P282" s="320">
        <f>FŐLAP!$C$10</f>
        <v>0</v>
      </c>
      <c r="Q282" s="322" t="s">
        <v>438</v>
      </c>
    </row>
    <row r="283" spans="1:17" ht="50.1" hidden="1" customHeight="1" x14ac:dyDescent="0.25">
      <c r="A283" s="100" t="s">
        <v>397</v>
      </c>
      <c r="B283" s="337"/>
      <c r="C283" s="413"/>
      <c r="D283" s="244"/>
      <c r="E283" s="244"/>
      <c r="F283" s="244"/>
      <c r="G283" s="244"/>
      <c r="H283" s="434"/>
      <c r="I283" s="245"/>
      <c r="J283" s="245"/>
      <c r="K283" s="337"/>
      <c r="L283" s="249"/>
      <c r="M283" s="250"/>
      <c r="N283" s="98" t="e">
        <f t="shared" si="5"/>
        <v>#DIV/0!</v>
      </c>
      <c r="O283" s="321">
        <f>FŐLAP!$E$8</f>
        <v>0</v>
      </c>
      <c r="P283" s="320">
        <f>FŐLAP!$C$10</f>
        <v>0</v>
      </c>
      <c r="Q283" s="322" t="s">
        <v>438</v>
      </c>
    </row>
    <row r="284" spans="1:17" ht="50.1" hidden="1" customHeight="1" x14ac:dyDescent="0.25">
      <c r="A284" s="101" t="s">
        <v>398</v>
      </c>
      <c r="B284" s="337"/>
      <c r="C284" s="413"/>
      <c r="D284" s="244"/>
      <c r="E284" s="244"/>
      <c r="F284" s="244"/>
      <c r="G284" s="244"/>
      <c r="H284" s="434"/>
      <c r="I284" s="245"/>
      <c r="J284" s="245"/>
      <c r="K284" s="337"/>
      <c r="L284" s="249"/>
      <c r="M284" s="250"/>
      <c r="N284" s="98" t="e">
        <f t="shared" si="5"/>
        <v>#DIV/0!</v>
      </c>
      <c r="O284" s="321">
        <f>FŐLAP!$E$8</f>
        <v>0</v>
      </c>
      <c r="P284" s="320">
        <f>FŐLAP!$C$10</f>
        <v>0</v>
      </c>
      <c r="Q284" s="322" t="s">
        <v>438</v>
      </c>
    </row>
    <row r="285" spans="1:17" ht="50.1" hidden="1" customHeight="1" x14ac:dyDescent="0.25">
      <c r="A285" s="100" t="s">
        <v>399</v>
      </c>
      <c r="B285" s="337"/>
      <c r="C285" s="413"/>
      <c r="D285" s="244"/>
      <c r="E285" s="244"/>
      <c r="F285" s="244"/>
      <c r="G285" s="244"/>
      <c r="H285" s="434"/>
      <c r="I285" s="245"/>
      <c r="J285" s="245"/>
      <c r="K285" s="337"/>
      <c r="L285" s="249"/>
      <c r="M285" s="250"/>
      <c r="N285" s="98" t="e">
        <f t="shared" si="5"/>
        <v>#DIV/0!</v>
      </c>
      <c r="O285" s="321">
        <f>FŐLAP!$E$8</f>
        <v>0</v>
      </c>
      <c r="P285" s="320">
        <f>FŐLAP!$C$10</f>
        <v>0</v>
      </c>
      <c r="Q285" s="322" t="s">
        <v>438</v>
      </c>
    </row>
    <row r="286" spans="1:17" ht="50.1" hidden="1" customHeight="1" x14ac:dyDescent="0.25">
      <c r="A286" s="100" t="s">
        <v>400</v>
      </c>
      <c r="B286" s="337"/>
      <c r="C286" s="413"/>
      <c r="D286" s="244"/>
      <c r="E286" s="244"/>
      <c r="F286" s="244"/>
      <c r="G286" s="244"/>
      <c r="H286" s="434"/>
      <c r="I286" s="245"/>
      <c r="J286" s="245"/>
      <c r="K286" s="337"/>
      <c r="L286" s="249"/>
      <c r="M286" s="250"/>
      <c r="N286" s="98" t="e">
        <f t="shared" si="5"/>
        <v>#DIV/0!</v>
      </c>
      <c r="O286" s="321">
        <f>FŐLAP!$E$8</f>
        <v>0</v>
      </c>
      <c r="P286" s="320">
        <f>FŐLAP!$C$10</f>
        <v>0</v>
      </c>
      <c r="Q286" s="322" t="s">
        <v>438</v>
      </c>
    </row>
    <row r="287" spans="1:17" ht="50.1" hidden="1" customHeight="1" x14ac:dyDescent="0.25">
      <c r="A287" s="101" t="s">
        <v>401</v>
      </c>
      <c r="B287" s="337"/>
      <c r="C287" s="413"/>
      <c r="D287" s="244"/>
      <c r="E287" s="244"/>
      <c r="F287" s="244"/>
      <c r="G287" s="244"/>
      <c r="H287" s="434"/>
      <c r="I287" s="245"/>
      <c r="J287" s="245"/>
      <c r="K287" s="337"/>
      <c r="L287" s="249"/>
      <c r="M287" s="250"/>
      <c r="N287" s="98" t="e">
        <f t="shared" si="5"/>
        <v>#DIV/0!</v>
      </c>
      <c r="O287" s="321">
        <f>FŐLAP!$E$8</f>
        <v>0</v>
      </c>
      <c r="P287" s="320">
        <f>FŐLAP!$C$10</f>
        <v>0</v>
      </c>
      <c r="Q287" s="322" t="s">
        <v>438</v>
      </c>
    </row>
    <row r="288" spans="1:17" ht="50.1" hidden="1" customHeight="1" x14ac:dyDescent="0.25">
      <c r="A288" s="100" t="s">
        <v>402</v>
      </c>
      <c r="B288" s="337"/>
      <c r="C288" s="413"/>
      <c r="D288" s="244"/>
      <c r="E288" s="244"/>
      <c r="F288" s="244"/>
      <c r="G288" s="244"/>
      <c r="H288" s="434"/>
      <c r="I288" s="245"/>
      <c r="J288" s="245"/>
      <c r="K288" s="337"/>
      <c r="L288" s="249"/>
      <c r="M288" s="250"/>
      <c r="N288" s="98" t="e">
        <f t="shared" si="5"/>
        <v>#DIV/0!</v>
      </c>
      <c r="O288" s="321">
        <f>FŐLAP!$E$8</f>
        <v>0</v>
      </c>
      <c r="P288" s="320">
        <f>FŐLAP!$C$10</f>
        <v>0</v>
      </c>
      <c r="Q288" s="322" t="s">
        <v>438</v>
      </c>
    </row>
    <row r="289" spans="1:17" ht="50.1" hidden="1" customHeight="1" x14ac:dyDescent="0.25">
      <c r="A289" s="100" t="s">
        <v>403</v>
      </c>
      <c r="B289" s="337"/>
      <c r="C289" s="413"/>
      <c r="D289" s="244"/>
      <c r="E289" s="244"/>
      <c r="F289" s="244"/>
      <c r="G289" s="244"/>
      <c r="H289" s="434"/>
      <c r="I289" s="245"/>
      <c r="J289" s="245"/>
      <c r="K289" s="337"/>
      <c r="L289" s="249"/>
      <c r="M289" s="250"/>
      <c r="N289" s="98" t="e">
        <f t="shared" si="5"/>
        <v>#DIV/0!</v>
      </c>
      <c r="O289" s="321">
        <f>FŐLAP!$E$8</f>
        <v>0</v>
      </c>
      <c r="P289" s="320">
        <f>FŐLAP!$C$10</f>
        <v>0</v>
      </c>
      <c r="Q289" s="322" t="s">
        <v>438</v>
      </c>
    </row>
    <row r="290" spans="1:17" ht="50.1" hidden="1" customHeight="1" x14ac:dyDescent="0.25">
      <c r="A290" s="101" t="s">
        <v>404</v>
      </c>
      <c r="B290" s="337"/>
      <c r="C290" s="413"/>
      <c r="D290" s="244"/>
      <c r="E290" s="244"/>
      <c r="F290" s="244"/>
      <c r="G290" s="244"/>
      <c r="H290" s="434"/>
      <c r="I290" s="245"/>
      <c r="J290" s="245"/>
      <c r="K290" s="337"/>
      <c r="L290" s="249"/>
      <c r="M290" s="250"/>
      <c r="N290" s="98" t="e">
        <f t="shared" si="5"/>
        <v>#DIV/0!</v>
      </c>
      <c r="O290" s="321">
        <f>FŐLAP!$E$8</f>
        <v>0</v>
      </c>
      <c r="P290" s="320">
        <f>FŐLAP!$C$10</f>
        <v>0</v>
      </c>
      <c r="Q290" s="322" t="s">
        <v>438</v>
      </c>
    </row>
    <row r="291" spans="1:17" ht="50.1" hidden="1" customHeight="1" x14ac:dyDescent="0.25">
      <c r="A291" s="100" t="s">
        <v>405</v>
      </c>
      <c r="B291" s="337"/>
      <c r="C291" s="413"/>
      <c r="D291" s="244"/>
      <c r="E291" s="244"/>
      <c r="F291" s="244"/>
      <c r="G291" s="244"/>
      <c r="H291" s="434"/>
      <c r="I291" s="245"/>
      <c r="J291" s="245"/>
      <c r="K291" s="337"/>
      <c r="L291" s="249"/>
      <c r="M291" s="250"/>
      <c r="N291" s="98" t="e">
        <f t="shared" si="5"/>
        <v>#DIV/0!</v>
      </c>
      <c r="O291" s="321">
        <f>FŐLAP!$E$8</f>
        <v>0</v>
      </c>
      <c r="P291" s="320">
        <f>FŐLAP!$C$10</f>
        <v>0</v>
      </c>
      <c r="Q291" s="322" t="s">
        <v>438</v>
      </c>
    </row>
    <row r="292" spans="1:17" ht="50.1" hidden="1" customHeight="1" x14ac:dyDescent="0.25">
      <c r="A292" s="100" t="s">
        <v>406</v>
      </c>
      <c r="B292" s="337"/>
      <c r="C292" s="413"/>
      <c r="D292" s="244"/>
      <c r="E292" s="244"/>
      <c r="F292" s="244"/>
      <c r="G292" s="244"/>
      <c r="H292" s="434"/>
      <c r="I292" s="245"/>
      <c r="J292" s="245"/>
      <c r="K292" s="337"/>
      <c r="L292" s="249"/>
      <c r="M292" s="250"/>
      <c r="N292" s="98" t="e">
        <f t="shared" si="5"/>
        <v>#DIV/0!</v>
      </c>
      <c r="O292" s="321">
        <f>FŐLAP!$E$8</f>
        <v>0</v>
      </c>
      <c r="P292" s="320">
        <f>FŐLAP!$C$10</f>
        <v>0</v>
      </c>
      <c r="Q292" s="322" t="s">
        <v>438</v>
      </c>
    </row>
    <row r="293" spans="1:17" ht="50.1" hidden="1" customHeight="1" x14ac:dyDescent="0.25">
      <c r="A293" s="101" t="s">
        <v>407</v>
      </c>
      <c r="B293" s="337"/>
      <c r="C293" s="413"/>
      <c r="D293" s="244"/>
      <c r="E293" s="244"/>
      <c r="F293" s="244"/>
      <c r="G293" s="244"/>
      <c r="H293" s="434"/>
      <c r="I293" s="245"/>
      <c r="J293" s="245"/>
      <c r="K293" s="337"/>
      <c r="L293" s="249"/>
      <c r="M293" s="250"/>
      <c r="N293" s="98" t="e">
        <f t="shared" si="5"/>
        <v>#DIV/0!</v>
      </c>
      <c r="O293" s="321">
        <f>FŐLAP!$E$8</f>
        <v>0</v>
      </c>
      <c r="P293" s="320">
        <f>FŐLAP!$C$10</f>
        <v>0</v>
      </c>
      <c r="Q293" s="322" t="s">
        <v>438</v>
      </c>
    </row>
    <row r="294" spans="1:17" ht="50.1" hidden="1" customHeight="1" x14ac:dyDescent="0.25">
      <c r="A294" s="100" t="s">
        <v>408</v>
      </c>
      <c r="B294" s="337"/>
      <c r="C294" s="413"/>
      <c r="D294" s="244"/>
      <c r="E294" s="244"/>
      <c r="F294" s="244"/>
      <c r="G294" s="244"/>
      <c r="H294" s="434"/>
      <c r="I294" s="245"/>
      <c r="J294" s="245"/>
      <c r="K294" s="337"/>
      <c r="L294" s="249"/>
      <c r="M294" s="250"/>
      <c r="N294" s="98" t="e">
        <f t="shared" si="5"/>
        <v>#DIV/0!</v>
      </c>
      <c r="O294" s="321">
        <f>FŐLAP!$E$8</f>
        <v>0</v>
      </c>
      <c r="P294" s="320">
        <f>FŐLAP!$C$10</f>
        <v>0</v>
      </c>
      <c r="Q294" s="322" t="s">
        <v>438</v>
      </c>
    </row>
    <row r="295" spans="1:17" ht="50.1" hidden="1" customHeight="1" x14ac:dyDescent="0.25">
      <c r="A295" s="100" t="s">
        <v>409</v>
      </c>
      <c r="B295" s="337"/>
      <c r="C295" s="413"/>
      <c r="D295" s="244"/>
      <c r="E295" s="244"/>
      <c r="F295" s="244"/>
      <c r="G295" s="244"/>
      <c r="H295" s="434"/>
      <c r="I295" s="245"/>
      <c r="J295" s="245"/>
      <c r="K295" s="337"/>
      <c r="L295" s="249"/>
      <c r="M295" s="250"/>
      <c r="N295" s="98" t="e">
        <f t="shared" si="5"/>
        <v>#DIV/0!</v>
      </c>
      <c r="O295" s="321">
        <f>FŐLAP!$E$8</f>
        <v>0</v>
      </c>
      <c r="P295" s="320">
        <f>FŐLAP!$C$10</f>
        <v>0</v>
      </c>
      <c r="Q295" s="322" t="s">
        <v>438</v>
      </c>
    </row>
    <row r="296" spans="1:17" ht="50.1" hidden="1" customHeight="1" x14ac:dyDescent="0.25">
      <c r="A296" s="101" t="s">
        <v>410</v>
      </c>
      <c r="B296" s="337"/>
      <c r="C296" s="413"/>
      <c r="D296" s="244"/>
      <c r="E296" s="244"/>
      <c r="F296" s="244"/>
      <c r="G296" s="244"/>
      <c r="H296" s="434"/>
      <c r="I296" s="245"/>
      <c r="J296" s="245"/>
      <c r="K296" s="337"/>
      <c r="L296" s="249"/>
      <c r="M296" s="250"/>
      <c r="N296" s="98" t="e">
        <f t="shared" si="5"/>
        <v>#DIV/0!</v>
      </c>
      <c r="O296" s="321">
        <f>FŐLAP!$E$8</f>
        <v>0</v>
      </c>
      <c r="P296" s="320">
        <f>FŐLAP!$C$10</f>
        <v>0</v>
      </c>
      <c r="Q296" s="322" t="s">
        <v>438</v>
      </c>
    </row>
    <row r="297" spans="1:17" ht="50.1" hidden="1" customHeight="1" x14ac:dyDescent="0.25">
      <c r="A297" s="100" t="s">
        <v>411</v>
      </c>
      <c r="B297" s="337"/>
      <c r="C297" s="413"/>
      <c r="D297" s="244"/>
      <c r="E297" s="244"/>
      <c r="F297" s="244"/>
      <c r="G297" s="244"/>
      <c r="H297" s="434"/>
      <c r="I297" s="245"/>
      <c r="J297" s="245"/>
      <c r="K297" s="337"/>
      <c r="L297" s="249"/>
      <c r="M297" s="250"/>
      <c r="N297" s="98" t="e">
        <f t="shared" si="5"/>
        <v>#DIV/0!</v>
      </c>
      <c r="O297" s="321">
        <f>FŐLAP!$E$8</f>
        <v>0</v>
      </c>
      <c r="P297" s="320">
        <f>FŐLAP!$C$10</f>
        <v>0</v>
      </c>
      <c r="Q297" s="322" t="s">
        <v>438</v>
      </c>
    </row>
    <row r="298" spans="1:17" ht="50.1" hidden="1" customHeight="1" x14ac:dyDescent="0.25">
      <c r="A298" s="100" t="s">
        <v>412</v>
      </c>
      <c r="B298" s="337"/>
      <c r="C298" s="413"/>
      <c r="D298" s="244"/>
      <c r="E298" s="244"/>
      <c r="F298" s="244"/>
      <c r="G298" s="244"/>
      <c r="H298" s="434"/>
      <c r="I298" s="245"/>
      <c r="J298" s="245"/>
      <c r="K298" s="337"/>
      <c r="L298" s="249"/>
      <c r="M298" s="250"/>
      <c r="N298" s="98" t="e">
        <f t="shared" si="5"/>
        <v>#DIV/0!</v>
      </c>
      <c r="O298" s="321">
        <f>FŐLAP!$E$8</f>
        <v>0</v>
      </c>
      <c r="P298" s="320">
        <f>FŐLAP!$C$10</f>
        <v>0</v>
      </c>
      <c r="Q298" s="322" t="s">
        <v>438</v>
      </c>
    </row>
    <row r="299" spans="1:17" ht="50.1" hidden="1" customHeight="1" x14ac:dyDescent="0.25">
      <c r="A299" s="101" t="s">
        <v>413</v>
      </c>
      <c r="B299" s="337"/>
      <c r="C299" s="413"/>
      <c r="D299" s="244"/>
      <c r="E299" s="244"/>
      <c r="F299" s="244"/>
      <c r="G299" s="244"/>
      <c r="H299" s="434"/>
      <c r="I299" s="245"/>
      <c r="J299" s="245"/>
      <c r="K299" s="337"/>
      <c r="L299" s="249"/>
      <c r="M299" s="250"/>
      <c r="N299" s="98" t="e">
        <f t="shared" si="5"/>
        <v>#DIV/0!</v>
      </c>
      <c r="O299" s="321">
        <f>FŐLAP!$E$8</f>
        <v>0</v>
      </c>
      <c r="P299" s="320">
        <f>FŐLAP!$C$10</f>
        <v>0</v>
      </c>
      <c r="Q299" s="322" t="s">
        <v>438</v>
      </c>
    </row>
    <row r="300" spans="1:17" ht="50.1" hidden="1" customHeight="1" x14ac:dyDescent="0.25">
      <c r="A300" s="100" t="s">
        <v>414</v>
      </c>
      <c r="B300" s="337"/>
      <c r="C300" s="413"/>
      <c r="D300" s="244"/>
      <c r="E300" s="244"/>
      <c r="F300" s="244"/>
      <c r="G300" s="244"/>
      <c r="H300" s="434"/>
      <c r="I300" s="245"/>
      <c r="J300" s="245"/>
      <c r="K300" s="337"/>
      <c r="L300" s="249"/>
      <c r="M300" s="250"/>
      <c r="N300" s="98" t="e">
        <f t="shared" si="5"/>
        <v>#DIV/0!</v>
      </c>
      <c r="O300" s="321">
        <f>FŐLAP!$E$8</f>
        <v>0</v>
      </c>
      <c r="P300" s="320">
        <f>FŐLAP!$C$10</f>
        <v>0</v>
      </c>
      <c r="Q300" s="322" t="s">
        <v>438</v>
      </c>
    </row>
    <row r="301" spans="1:17" ht="50.1" hidden="1" customHeight="1" x14ac:dyDescent="0.25">
      <c r="A301" s="100" t="s">
        <v>415</v>
      </c>
      <c r="B301" s="337"/>
      <c r="C301" s="413"/>
      <c r="D301" s="244"/>
      <c r="E301" s="244"/>
      <c r="F301" s="244"/>
      <c r="G301" s="244"/>
      <c r="H301" s="434"/>
      <c r="I301" s="245"/>
      <c r="J301" s="245"/>
      <c r="K301" s="337"/>
      <c r="L301" s="249"/>
      <c r="M301" s="250"/>
      <c r="N301" s="98" t="e">
        <f t="shared" si="5"/>
        <v>#DIV/0!</v>
      </c>
      <c r="O301" s="321">
        <f>FŐLAP!$E$8</f>
        <v>0</v>
      </c>
      <c r="P301" s="320">
        <f>FŐLAP!$C$10</f>
        <v>0</v>
      </c>
      <c r="Q301" s="322" t="s">
        <v>438</v>
      </c>
    </row>
    <row r="302" spans="1:17" ht="49.5" hidden="1" customHeight="1" x14ac:dyDescent="0.25">
      <c r="A302" s="100" t="s">
        <v>416</v>
      </c>
      <c r="B302" s="337"/>
      <c r="C302" s="413"/>
      <c r="D302" s="244"/>
      <c r="E302" s="244"/>
      <c r="F302" s="244"/>
      <c r="G302" s="244"/>
      <c r="H302" s="434"/>
      <c r="I302" s="245"/>
      <c r="J302" s="245"/>
      <c r="K302" s="337"/>
      <c r="L302" s="249"/>
      <c r="M302" s="250"/>
      <c r="N302" s="98" t="e">
        <f t="shared" si="5"/>
        <v>#DIV/0!</v>
      </c>
      <c r="O302" s="321">
        <f>FŐLAP!$E$8</f>
        <v>0</v>
      </c>
      <c r="P302" s="320">
        <f>FŐLAP!$C$10</f>
        <v>0</v>
      </c>
      <c r="Q302" s="322" t="s">
        <v>438</v>
      </c>
    </row>
    <row r="303" spans="1:17" ht="50.1" hidden="1" customHeight="1" x14ac:dyDescent="0.25">
      <c r="A303" s="101" t="s">
        <v>417</v>
      </c>
      <c r="B303" s="337"/>
      <c r="C303" s="413"/>
      <c r="D303" s="244"/>
      <c r="E303" s="244"/>
      <c r="F303" s="244"/>
      <c r="G303" s="244"/>
      <c r="H303" s="434"/>
      <c r="I303" s="245"/>
      <c r="J303" s="245"/>
      <c r="K303" s="337"/>
      <c r="L303" s="249"/>
      <c r="M303" s="250"/>
      <c r="N303" s="98" t="e">
        <f t="shared" si="5"/>
        <v>#DIV/0!</v>
      </c>
      <c r="O303" s="321">
        <f>FŐLAP!$E$8</f>
        <v>0</v>
      </c>
      <c r="P303" s="320">
        <f>FŐLAP!$C$10</f>
        <v>0</v>
      </c>
      <c r="Q303" s="322" t="s">
        <v>438</v>
      </c>
    </row>
    <row r="304" spans="1:17" ht="50.1" hidden="1" customHeight="1" x14ac:dyDescent="0.25">
      <c r="A304" s="100" t="s">
        <v>418</v>
      </c>
      <c r="B304" s="337"/>
      <c r="C304" s="413"/>
      <c r="D304" s="244"/>
      <c r="E304" s="244"/>
      <c r="F304" s="244"/>
      <c r="G304" s="244"/>
      <c r="H304" s="434"/>
      <c r="I304" s="245"/>
      <c r="J304" s="245"/>
      <c r="K304" s="337"/>
      <c r="L304" s="249"/>
      <c r="M304" s="250"/>
      <c r="N304" s="98" t="e">
        <f t="shared" si="5"/>
        <v>#DIV/0!</v>
      </c>
      <c r="O304" s="321">
        <f>FŐLAP!$E$8</f>
        <v>0</v>
      </c>
      <c r="P304" s="320">
        <f>FŐLAP!$C$10</f>
        <v>0</v>
      </c>
      <c r="Q304" s="322" t="s">
        <v>438</v>
      </c>
    </row>
    <row r="305" spans="1:17" ht="49.5" hidden="1" customHeight="1" x14ac:dyDescent="0.25">
      <c r="A305" s="100" t="s">
        <v>419</v>
      </c>
      <c r="B305" s="337"/>
      <c r="C305" s="413"/>
      <c r="D305" s="244"/>
      <c r="E305" s="244"/>
      <c r="F305" s="244"/>
      <c r="G305" s="244"/>
      <c r="H305" s="434"/>
      <c r="I305" s="245"/>
      <c r="J305" s="245"/>
      <c r="K305" s="337"/>
      <c r="L305" s="249"/>
      <c r="M305" s="250"/>
      <c r="N305" s="98" t="e">
        <f t="shared" si="5"/>
        <v>#DIV/0!</v>
      </c>
      <c r="O305" s="321">
        <f>FŐLAP!$E$8</f>
        <v>0</v>
      </c>
      <c r="P305" s="320">
        <f>FŐLAP!$C$10</f>
        <v>0</v>
      </c>
      <c r="Q305" s="322" t="s">
        <v>438</v>
      </c>
    </row>
    <row r="306" spans="1:17" ht="50.1" hidden="1" customHeight="1" x14ac:dyDescent="0.25">
      <c r="A306" s="100" t="s">
        <v>420</v>
      </c>
      <c r="B306" s="337"/>
      <c r="C306" s="413"/>
      <c r="D306" s="244"/>
      <c r="E306" s="244"/>
      <c r="F306" s="244"/>
      <c r="G306" s="244"/>
      <c r="H306" s="434"/>
      <c r="I306" s="245"/>
      <c r="J306" s="245"/>
      <c r="K306" s="337"/>
      <c r="L306" s="249"/>
      <c r="M306" s="250"/>
      <c r="N306" s="98" t="e">
        <f t="shared" si="5"/>
        <v>#DIV/0!</v>
      </c>
      <c r="O306" s="321">
        <f>FŐLAP!$E$8</f>
        <v>0</v>
      </c>
      <c r="P306" s="320">
        <f>FŐLAP!$C$10</f>
        <v>0</v>
      </c>
      <c r="Q306" s="322" t="s">
        <v>438</v>
      </c>
    </row>
    <row r="307" spans="1:17" ht="49.5" hidden="1" customHeight="1" x14ac:dyDescent="0.25">
      <c r="A307" s="101" t="s">
        <v>421</v>
      </c>
      <c r="B307" s="337"/>
      <c r="C307" s="413"/>
      <c r="D307" s="244"/>
      <c r="E307" s="244"/>
      <c r="F307" s="244"/>
      <c r="G307" s="244"/>
      <c r="H307" s="434"/>
      <c r="I307" s="245"/>
      <c r="J307" s="245"/>
      <c r="K307" s="337"/>
      <c r="L307" s="249"/>
      <c r="M307" s="250"/>
      <c r="N307" s="98" t="e">
        <f t="shared" si="5"/>
        <v>#DIV/0!</v>
      </c>
      <c r="O307" s="321">
        <f>FŐLAP!$E$8</f>
        <v>0</v>
      </c>
      <c r="P307" s="320">
        <f>FŐLAP!$C$10</f>
        <v>0</v>
      </c>
      <c r="Q307" s="322" t="s">
        <v>438</v>
      </c>
    </row>
    <row r="308" spans="1:17" ht="50.1" customHeight="1" x14ac:dyDescent="0.25">
      <c r="A308" s="100" t="s">
        <v>422</v>
      </c>
      <c r="B308" s="337"/>
      <c r="C308" s="420"/>
      <c r="D308" s="244"/>
      <c r="E308" s="244"/>
      <c r="F308" s="311"/>
      <c r="G308" s="244"/>
      <c r="H308" s="434"/>
      <c r="I308" s="245"/>
      <c r="J308" s="245"/>
      <c r="K308" s="337"/>
      <c r="L308" s="249"/>
      <c r="M308" s="250"/>
      <c r="N308" s="98" t="e">
        <f t="shared" ref="N308" si="6">IF(M308&lt;0,0,1-(M308/L308))</f>
        <v>#DIV/0!</v>
      </c>
      <c r="O308" s="321">
        <f>FŐLAP!$E$8</f>
        <v>0</v>
      </c>
      <c r="P308" s="320">
        <f>FŐLAP!$C$10</f>
        <v>0</v>
      </c>
      <c r="Q308" s="322" t="s">
        <v>438</v>
      </c>
    </row>
    <row r="309" spans="1:17" ht="50.1" customHeight="1" x14ac:dyDescent="0.25">
      <c r="A309" s="572" t="s">
        <v>45</v>
      </c>
      <c r="B309" s="573"/>
      <c r="C309" s="573"/>
      <c r="D309" s="573"/>
      <c r="E309" s="573"/>
      <c r="F309" s="573"/>
      <c r="G309" s="573"/>
      <c r="H309" s="573"/>
      <c r="I309" s="573"/>
      <c r="J309" s="573"/>
      <c r="K309" s="574"/>
      <c r="L309" s="99">
        <f>SUM(L9:L308)</f>
        <v>0</v>
      </c>
      <c r="M309" s="99">
        <f>SUM(M9:M308)</f>
        <v>0</v>
      </c>
      <c r="N309" s="22"/>
    </row>
    <row r="310" spans="1:17" ht="50.1" customHeight="1" x14ac:dyDescent="0.25">
      <c r="A310" s="114"/>
      <c r="B310" s="115"/>
      <c r="C310" s="115"/>
      <c r="D310" s="115"/>
      <c r="E310" s="115"/>
      <c r="F310" s="115"/>
      <c r="G310" s="115"/>
      <c r="H310" s="573" t="s">
        <v>471</v>
      </c>
      <c r="I310" s="573"/>
      <c r="J310" s="573"/>
      <c r="K310" s="574"/>
      <c r="L310" s="99">
        <f>SUMIF(G9:G308,"141015010",L9:L308)</f>
        <v>0</v>
      </c>
      <c r="M310" s="99">
        <f>SUMIF(G9:G308,"141015010",M9:M308)</f>
        <v>0</v>
      </c>
      <c r="N310" s="22"/>
    </row>
    <row r="311" spans="1:17" ht="50.1" customHeight="1" x14ac:dyDescent="0.25">
      <c r="A311" s="114"/>
      <c r="B311" s="115"/>
      <c r="C311" s="115"/>
      <c r="D311" s="115"/>
      <c r="E311" s="115"/>
      <c r="F311" s="115"/>
      <c r="G311" s="115"/>
      <c r="H311" s="573" t="s">
        <v>472</v>
      </c>
      <c r="I311" s="573"/>
      <c r="J311" s="573"/>
      <c r="K311" s="574"/>
      <c r="L311" s="99">
        <f>SUMIF(G9:G308,"241015010",L9:L308)</f>
        <v>0</v>
      </c>
      <c r="M311" s="99">
        <f>SUMIF(G9:G308,"241015010",M9:M308)</f>
        <v>0</v>
      </c>
      <c r="N311" s="22"/>
    </row>
    <row r="312" spans="1:17" ht="50.1" customHeight="1" x14ac:dyDescent="0.25">
      <c r="A312" s="572" t="s">
        <v>611</v>
      </c>
      <c r="B312" s="573"/>
      <c r="C312" s="573"/>
      <c r="D312" s="573"/>
      <c r="E312" s="573"/>
      <c r="F312" s="573"/>
      <c r="G312" s="573"/>
      <c r="H312" s="573"/>
      <c r="I312" s="573"/>
      <c r="J312" s="573"/>
      <c r="K312" s="574"/>
      <c r="L312" s="251">
        <v>0</v>
      </c>
      <c r="M312" s="251">
        <v>0</v>
      </c>
      <c r="N312" s="22"/>
    </row>
    <row r="313" spans="1:17" ht="50.1" customHeight="1" x14ac:dyDescent="0.25">
      <c r="A313" s="572" t="s">
        <v>612</v>
      </c>
      <c r="B313" s="573"/>
      <c r="C313" s="573"/>
      <c r="D313" s="573"/>
      <c r="E313" s="573"/>
      <c r="F313" s="573"/>
      <c r="G313" s="573"/>
      <c r="H313" s="573"/>
      <c r="I313" s="573"/>
      <c r="J313" s="573"/>
      <c r="K313" s="574"/>
      <c r="L313" s="251">
        <v>0</v>
      </c>
      <c r="M313" s="251">
        <v>0</v>
      </c>
      <c r="N313" s="22"/>
    </row>
    <row r="314" spans="1:17" ht="50.1" customHeight="1" x14ac:dyDescent="0.25">
      <c r="A314" s="575" t="s">
        <v>613</v>
      </c>
      <c r="B314" s="576"/>
      <c r="C314" s="576"/>
      <c r="D314" s="576"/>
      <c r="E314" s="576"/>
      <c r="F314" s="576"/>
      <c r="G314" s="576"/>
      <c r="H314" s="576"/>
      <c r="I314" s="576"/>
      <c r="J314" s="576"/>
      <c r="K314" s="577"/>
      <c r="L314" s="252">
        <f>ROUNDUP(L310-L312,0)</f>
        <v>0</v>
      </c>
      <c r="M314" s="252">
        <f>ROUNDUP((M310-M312),0)</f>
        <v>0</v>
      </c>
      <c r="N314" s="22"/>
    </row>
    <row r="315" spans="1:17" ht="50.1" customHeight="1" x14ac:dyDescent="0.25">
      <c r="A315" s="575" t="s">
        <v>614</v>
      </c>
      <c r="B315" s="576"/>
      <c r="C315" s="576"/>
      <c r="D315" s="576"/>
      <c r="E315" s="576"/>
      <c r="F315" s="576"/>
      <c r="G315" s="576"/>
      <c r="H315" s="576"/>
      <c r="I315" s="576"/>
      <c r="J315" s="576"/>
      <c r="K315" s="577"/>
      <c r="L315" s="252">
        <f>ROUNDUP((L311-L313),0)</f>
        <v>0</v>
      </c>
      <c r="M315" s="252">
        <f>ROUNDUP((M311-M313),0)</f>
        <v>0</v>
      </c>
      <c r="N315" s="22"/>
    </row>
    <row r="316" spans="1:17" ht="50.1" customHeight="1" x14ac:dyDescent="0.25">
      <c r="A316" s="572" t="s">
        <v>599</v>
      </c>
      <c r="B316" s="573"/>
      <c r="C316" s="573"/>
      <c r="D316" s="573"/>
      <c r="E316" s="573"/>
      <c r="F316" s="573"/>
      <c r="G316" s="573"/>
      <c r="H316" s="573"/>
      <c r="I316" s="573"/>
      <c r="J316" s="573"/>
      <c r="K316" s="574"/>
      <c r="L316" s="99">
        <f>SUM(L314:L315)</f>
        <v>0</v>
      </c>
      <c r="M316" s="99">
        <f>SUM(M314:M315)</f>
        <v>0</v>
      </c>
      <c r="N316" s="22"/>
    </row>
    <row r="317" spans="1:17" ht="33" x14ac:dyDescent="0.25">
      <c r="A317" s="54" t="s">
        <v>602</v>
      </c>
      <c r="L317" s="105"/>
      <c r="M317" s="105"/>
    </row>
    <row r="318" spans="1:17" ht="50.25" customHeight="1" x14ac:dyDescent="0.25">
      <c r="A318" s="54" t="s">
        <v>652</v>
      </c>
      <c r="L318" s="105"/>
      <c r="M318" s="105"/>
    </row>
    <row r="319" spans="1:17" ht="35.25" customHeight="1" x14ac:dyDescent="0.25">
      <c r="A319" s="294" t="s">
        <v>653</v>
      </c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7" ht="35.25" customHeight="1" x14ac:dyDescent="0.25">
      <c r="A320" s="54" t="s">
        <v>684</v>
      </c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ht="35.25" customHeight="1" x14ac:dyDescent="0.25">
      <c r="A321" s="22" t="s">
        <v>520</v>
      </c>
      <c r="B321" s="23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ht="35.25" customHeight="1" x14ac:dyDescent="0.25">
      <c r="A322" s="23" t="s">
        <v>542</v>
      </c>
      <c r="B322" s="24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ht="35.25" customHeight="1" x14ac:dyDescent="0.25">
      <c r="A323" s="23" t="s">
        <v>522</v>
      </c>
      <c r="B323" s="24"/>
      <c r="C323" s="23"/>
      <c r="D323" s="23"/>
      <c r="E323" s="23"/>
      <c r="F323" s="23"/>
      <c r="G323" s="23"/>
    </row>
    <row r="324" spans="1:15" ht="18.75" customHeight="1" x14ac:dyDescent="0.25">
      <c r="A324" s="24"/>
      <c r="B324" s="24"/>
      <c r="C324" s="24"/>
      <c r="D324" s="24"/>
      <c r="E324" s="24"/>
      <c r="F324" s="24"/>
      <c r="G324" s="24"/>
      <c r="N324" s="24"/>
      <c r="O324" s="24"/>
    </row>
    <row r="325" spans="1:15" ht="32.25" customHeight="1" x14ac:dyDescent="0.25">
      <c r="A325" s="580" t="s">
        <v>44</v>
      </c>
      <c r="B325" s="580"/>
      <c r="C325" s="416"/>
      <c r="D325" s="24"/>
      <c r="E325" s="24"/>
      <c r="F325" s="24"/>
      <c r="G325" s="24"/>
      <c r="L325" s="579"/>
      <c r="M325" s="579"/>
      <c r="N325" s="24"/>
    </row>
    <row r="326" spans="1:15" ht="36" customHeight="1" x14ac:dyDescent="0.25">
      <c r="A326" s="24"/>
      <c r="B326" s="24"/>
      <c r="C326" s="24"/>
      <c r="D326" s="24"/>
      <c r="E326" s="24"/>
      <c r="F326" s="24"/>
      <c r="G326" s="24"/>
      <c r="L326" s="578"/>
      <c r="M326" s="578"/>
      <c r="N326" s="24"/>
    </row>
    <row r="327" spans="1:15" ht="27" customHeight="1" x14ac:dyDescent="0.25">
      <c r="A327" s="23"/>
      <c r="B327" s="23"/>
      <c r="C327" s="23"/>
      <c r="D327" s="23"/>
      <c r="E327" s="23"/>
      <c r="F327" s="23"/>
      <c r="G327" s="23"/>
      <c r="L327" s="578"/>
      <c r="M327" s="578"/>
    </row>
    <row r="328" spans="1:15" ht="15.75" customHeight="1" x14ac:dyDescent="0.25">
      <c r="A328" s="23"/>
      <c r="B328" s="23"/>
      <c r="C328" s="23"/>
      <c r="D328" s="23"/>
      <c r="E328" s="23"/>
      <c r="F328" s="23"/>
      <c r="G328" s="23"/>
      <c r="M328" s="116"/>
      <c r="N328" s="116"/>
    </row>
    <row r="329" spans="1:15" ht="15.75" customHeight="1" x14ac:dyDescent="0.25">
      <c r="A329" s="23"/>
      <c r="B329" s="23"/>
      <c r="C329" s="23"/>
      <c r="D329" s="23"/>
      <c r="E329" s="23"/>
      <c r="F329" s="23"/>
      <c r="G329" s="23"/>
      <c r="M329" s="571"/>
      <c r="N329" s="571"/>
    </row>
  </sheetData>
  <sheetProtection password="9D8B" sheet="1" objects="1" scenarios="1" formatRows="0" selectLockedCells="1"/>
  <dataConsolidate/>
  <mergeCells count="19">
    <mergeCell ref="A313:K313"/>
    <mergeCell ref="L326:M326"/>
    <mergeCell ref="L327:M327"/>
    <mergeCell ref="M329:N329"/>
    <mergeCell ref="A314:K314"/>
    <mergeCell ref="A315:K315"/>
    <mergeCell ref="A316:K316"/>
    <mergeCell ref="A325:B325"/>
    <mergeCell ref="L325:M325"/>
    <mergeCell ref="A6:B6"/>
    <mergeCell ref="A309:K309"/>
    <mergeCell ref="H310:K310"/>
    <mergeCell ref="H311:K311"/>
    <mergeCell ref="A312:K312"/>
    <mergeCell ref="M2:N2"/>
    <mergeCell ref="A3:N3"/>
    <mergeCell ref="A4:N4"/>
    <mergeCell ref="A5:B5"/>
    <mergeCell ref="C5:L5"/>
  </mergeCells>
  <conditionalFormatting sqref="N9:N10">
    <cfRule type="cellIs" dxfId="3101" priority="394" operator="lessThan">
      <formula>0</formula>
    </cfRule>
    <cfRule type="cellIs" dxfId="3100" priority="395" operator="lessThan">
      <formula>0</formula>
    </cfRule>
    <cfRule type="containsErrors" dxfId="3099" priority="396">
      <formula>ISERROR(N9)</formula>
    </cfRule>
  </conditionalFormatting>
  <conditionalFormatting sqref="N308">
    <cfRule type="cellIs" dxfId="3098" priority="1" operator="lessThan">
      <formula>0</formula>
    </cfRule>
    <cfRule type="cellIs" dxfId="3097" priority="2" operator="lessThan">
      <formula>0</formula>
    </cfRule>
    <cfRule type="containsErrors" dxfId="3096" priority="3">
      <formula>ISERROR(N308)</formula>
    </cfRule>
  </conditionalFormatting>
  <conditionalFormatting sqref="N11:N307">
    <cfRule type="cellIs" dxfId="3095" priority="4" operator="lessThan">
      <formula>0</formula>
    </cfRule>
    <cfRule type="cellIs" dxfId="3094" priority="5" operator="lessThan">
      <formula>0</formula>
    </cfRule>
    <cfRule type="containsErrors" dxfId="3093" priority="6">
      <formula>ISERROR(N11)</formula>
    </cfRule>
  </conditionalFormatting>
  <dataValidations count="15">
    <dataValidation type="whole" allowBlank="1" showErrorMessage="1" errorTitle="Tájékoztatás" error="A nettó átadott mennyiség nem lehet nagyobb a bruttó átadott mennyiségnél. _x000a__x000a_Kattintson a Mégse gombra és adja meg a helyes értéket." sqref="M312:M313">
      <formula1>0</formula1>
      <formula2>M310</formula2>
    </dataValidation>
    <dataValidation type="whole" allowBlank="1" showErrorMessage="1" errorTitle="Tájékoztatás" error="A nettó átadott mennyiség nem lehet nagyobb a bruttó átadott mennyiségnél. Valamint csak egész szám írható a cellába._x000a__x000a_Kattintson a Mégse gombra és adja meg a helyes értéket." sqref="M9:M308">
      <formula1>0</formula1>
      <formula2>L9</formula2>
    </dataValidation>
    <dataValidation type="list" allowBlank="1" showInputMessage="1" showErrorMessage="1" sqref="G9:G308">
      <formula1>"141015010,241015010"</formula1>
    </dataValidation>
    <dataValidation type="whole" allowBlank="1" showErrorMessage="1" errorTitle="Tájékoztatás" error="Az összesen átadott mennyiségnél nem lehet nagyobb a beírt összeg. _x000a__x000a_Kattintson a Mégse gombra és adja meg a helyes értéket." sqref="L312:L313">
      <formula1>0</formula1>
      <formula2>L310</formula2>
    </dataValidation>
    <dataValidation type="list" allowBlank="1" showErrorMessage="1" errorTitle="Tájékoztatás" error="Csak hiánypótlás esetén töltendő ki!" sqref="M2">
      <formula1>"Kifizetési kérelem, Hiánypótlás"</formula1>
    </dataValidation>
    <dataValidation type="whole" operator="lessThanOrEqual" showErrorMessage="1" errorTitle="Tájékoztatás" error="Nem lehet nagyobb, mint 100%!" sqref="N9:N308">
      <formula1>100</formula1>
    </dataValidation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8">
      <formula1>0</formula1>
    </dataValidation>
    <dataValidation allowBlank="1" showErrorMessage="1" errorTitle="Tájékoztatás" error="A beírt szám 1 és 100 közé kell, hogy essen._x000a__x000a_Kattintson a Mégse gombra és adja meg a helyes értéket." sqref="A9:A308"/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L9">
      <formula1>0</formula1>
    </dataValidation>
    <dataValidation allowBlank="1" showErrorMessage="1" errorTitle="Tájékoztatás" error="A cellába egész számok írhatóak és pontosan 11 karaktert kell, hogy tartalmazzon!_x000a_" sqref="C6"/>
    <dataValidation type="whole" operator="lessThan" allowBlank="1" showErrorMessage="1" errorTitle="Tájékoztatás" error="A nettó átadott mennyiség nem lehet nagyobb a bruttó átadott mennyiségnél. _x000a__x000a_Kattintson a Mégse gombra és adja meg a helyes értéket." sqref="M309">
      <formula1>L309</formula1>
    </dataValidation>
    <dataValidation operator="greaterThan" allowBlank="1" showInputMessage="1" showErrorMessage="1" sqref="O9:Q308"/>
    <dataValidation type="list" allowBlank="1" showInputMessage="1" showErrorMessage="1" sqref="F9:F308">
      <formula1>"GYŰJTÉS,ELŐKEZELÉS,HASZNOSÍTÁS,KEZELÉS,KERESKEDÉS"</formula1>
    </dataValidation>
    <dataValidation type="date" allowBlank="1" showErrorMessage="1" errorTitle="Tájékoztatás" error="A beírt dátum 2012.12.01 és 2014.12.31 közé kell, hogy essen._x000a__x000a_Kattintson a Mégse gombra és adja meg a helyes értéket." sqref="K9:K308 B9:B308">
      <formula1>41244</formula1>
      <formula2>42004</formula2>
    </dataValidation>
    <dataValidation type="date" allowBlank="1" showErrorMessage="1" errorTitle="Tájékoztatás" error="A beírt dátum 2012.01.01 és 2014.12.31 közé kell, hogy essen._x000a__x000a_Kattintson a Mégse gombra és adja meg a helyes értéket." sqref="C325">
      <formula1>40909</formula1>
      <formula2>42004</formula2>
    </dataValidation>
  </dataValidations>
  <printOptions horizontalCentered="1"/>
  <pageMargins left="0.25" right="0.25" top="0.75" bottom="0.75" header="0.3" footer="0.3"/>
  <pageSetup paperSize="9" scale="25" orientation="landscape" r:id="rId1"/>
  <headerFooter>
    <oddHeader>&amp;L&amp;"Times New Roman,Normál"&amp;20&amp;A</oddHeader>
    <oddFooter>&amp;C&amp;"Times New Roman,Félkövér"&amp;20&amp;P&amp;R&amp;28Cégszerű aláírás(P.H.):__________________________________________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X329"/>
  <sheetViews>
    <sheetView showGridLines="0" view="pageBreakPreview" zoomScale="30" zoomScaleNormal="25" zoomScaleSheetLayoutView="30" zoomScalePageLayoutView="40" workbookViewId="0">
      <selection activeCell="B9" sqref="B9"/>
    </sheetView>
  </sheetViews>
  <sheetFormatPr defaultColWidth="8.85546875" defaultRowHeight="26.25" x14ac:dyDescent="0.25"/>
  <cols>
    <col min="1" max="1" width="16.140625" style="20" customWidth="1"/>
    <col min="2" max="2" width="29.5703125" style="20" customWidth="1"/>
    <col min="3" max="3" width="76.140625" style="20" customWidth="1"/>
    <col min="4" max="4" width="45.7109375" style="20" customWidth="1"/>
    <col min="5" max="5" width="48" style="20" customWidth="1"/>
    <col min="6" max="6" width="38.28515625" style="20" customWidth="1"/>
    <col min="7" max="7" width="28.5703125" style="20" customWidth="1"/>
    <col min="8" max="8" width="36.5703125" style="20" customWidth="1"/>
    <col min="9" max="9" width="34" style="20" customWidth="1"/>
    <col min="10" max="10" width="44" style="20" customWidth="1"/>
    <col min="11" max="11" width="29.28515625" style="20" customWidth="1"/>
    <col min="12" max="12" width="35.42578125" style="20" customWidth="1"/>
    <col min="13" max="13" width="36.5703125" style="20" customWidth="1"/>
    <col min="14" max="14" width="35.85546875" style="20" customWidth="1"/>
    <col min="15" max="15" width="14.28515625" style="20" hidden="1" customWidth="1"/>
    <col min="16" max="17" width="8.85546875" style="20" hidden="1" customWidth="1"/>
    <col min="18" max="16384" width="8.85546875" style="20"/>
  </cols>
  <sheetData>
    <row r="1" spans="1:24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7"/>
      <c r="N1" s="78"/>
    </row>
    <row r="2" spans="1:24" ht="33" x14ac:dyDescent="0.25">
      <c r="A2" s="79" t="s">
        <v>0</v>
      </c>
      <c r="B2" s="253">
        <f>FŐLAP!C8</f>
        <v>0</v>
      </c>
      <c r="C2" s="80" t="s">
        <v>1</v>
      </c>
      <c r="D2" s="253">
        <f>FŐLAP!E8</f>
        <v>0</v>
      </c>
      <c r="E2" s="76"/>
      <c r="F2" s="76"/>
      <c r="G2" s="76"/>
      <c r="H2" s="76"/>
      <c r="I2" s="76"/>
      <c r="J2" s="342" t="s">
        <v>538</v>
      </c>
      <c r="K2" s="343">
        <f>FŐLAP!G3</f>
        <v>0</v>
      </c>
      <c r="L2" s="202" t="s">
        <v>697</v>
      </c>
      <c r="M2" s="565" t="s">
        <v>119</v>
      </c>
      <c r="N2" s="566"/>
    </row>
    <row r="3" spans="1:24" ht="37.5" customHeight="1" x14ac:dyDescent="0.25">
      <c r="A3" s="567" t="s">
        <v>101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ht="37.5" customHeight="1" x14ac:dyDescent="0.25">
      <c r="A4" s="583" t="s">
        <v>92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75"/>
    </row>
    <row r="5" spans="1:24" ht="34.5" x14ac:dyDescent="0.25">
      <c r="A5" s="568" t="s">
        <v>84</v>
      </c>
      <c r="B5" s="568"/>
      <c r="C5" s="569">
        <f>FŐLAP!C10</f>
        <v>0</v>
      </c>
      <c r="D5" s="569"/>
      <c r="E5" s="569"/>
      <c r="F5" s="569"/>
      <c r="G5" s="569"/>
      <c r="H5" s="569"/>
      <c r="I5" s="569"/>
      <c r="J5" s="569"/>
      <c r="K5" s="569"/>
      <c r="L5" s="569"/>
      <c r="M5" s="81"/>
      <c r="N5" s="76"/>
    </row>
    <row r="6" spans="1:24" ht="34.5" x14ac:dyDescent="0.25">
      <c r="A6" s="568" t="s">
        <v>34</v>
      </c>
      <c r="B6" s="568"/>
      <c r="C6" s="82">
        <f>FŐLAP!C12</f>
        <v>0</v>
      </c>
      <c r="D6" s="83"/>
      <c r="E6" s="83"/>
      <c r="F6" s="83"/>
      <c r="G6" s="83"/>
      <c r="H6" s="83"/>
      <c r="I6" s="83"/>
      <c r="J6" s="83"/>
      <c r="K6" s="83"/>
      <c r="M6" s="296" t="s">
        <v>544</v>
      </c>
      <c r="N6" s="86"/>
      <c r="O6" s="21"/>
    </row>
    <row r="7" spans="1:24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24" ht="136.5" customHeight="1" x14ac:dyDescent="0.25">
      <c r="A8" s="87" t="s">
        <v>25</v>
      </c>
      <c r="B8" s="87" t="s">
        <v>31</v>
      </c>
      <c r="C8" s="414" t="s">
        <v>49</v>
      </c>
      <c r="D8" s="87" t="s">
        <v>26</v>
      </c>
      <c r="E8" s="87" t="s">
        <v>27</v>
      </c>
      <c r="F8" s="87" t="s">
        <v>533</v>
      </c>
      <c r="G8" s="87" t="s">
        <v>122</v>
      </c>
      <c r="H8" s="87" t="s">
        <v>28</v>
      </c>
      <c r="I8" s="87" t="s">
        <v>29</v>
      </c>
      <c r="J8" s="87" t="s">
        <v>30</v>
      </c>
      <c r="K8" s="87" t="s">
        <v>32</v>
      </c>
      <c r="L8" s="87" t="s">
        <v>33</v>
      </c>
      <c r="M8" s="357" t="s">
        <v>20</v>
      </c>
      <c r="N8" s="87" t="s">
        <v>48</v>
      </c>
      <c r="O8" s="320" t="s">
        <v>540</v>
      </c>
      <c r="P8" s="320" t="s">
        <v>537</v>
      </c>
      <c r="Q8" s="320" t="s">
        <v>541</v>
      </c>
    </row>
    <row r="9" spans="1:24" ht="49.5" customHeight="1" x14ac:dyDescent="0.25">
      <c r="A9" s="102" t="s">
        <v>125</v>
      </c>
      <c r="B9" s="242"/>
      <c r="C9" s="415"/>
      <c r="D9" s="243"/>
      <c r="E9" s="243"/>
      <c r="F9" s="306"/>
      <c r="G9" s="244"/>
      <c r="H9" s="433"/>
      <c r="I9" s="433"/>
      <c r="J9" s="245"/>
      <c r="K9" s="242"/>
      <c r="L9" s="246"/>
      <c r="M9" s="247"/>
      <c r="N9" s="98" t="e">
        <f>IF(M9&lt;0,0,1-(M9/L9))</f>
        <v>#DIV/0!</v>
      </c>
      <c r="O9" s="321">
        <f>FŐLAP!$E$8</f>
        <v>0</v>
      </c>
      <c r="P9" s="320">
        <f>FŐLAP!$C$10</f>
        <v>0</v>
      </c>
      <c r="Q9" s="322" t="s">
        <v>439</v>
      </c>
    </row>
    <row r="10" spans="1:24" ht="50.1" customHeight="1" x14ac:dyDescent="0.25">
      <c r="A10" s="100" t="s">
        <v>126</v>
      </c>
      <c r="B10" s="337"/>
      <c r="C10" s="412"/>
      <c r="D10" s="244"/>
      <c r="E10" s="244"/>
      <c r="F10" s="244"/>
      <c r="G10" s="244"/>
      <c r="H10" s="434"/>
      <c r="I10" s="245"/>
      <c r="J10" s="245"/>
      <c r="K10" s="337"/>
      <c r="L10" s="249"/>
      <c r="M10" s="250"/>
      <c r="N10" s="98" t="e">
        <f t="shared" ref="N10" si="0">IF(M10&lt;0,0,1-(M10/L10))</f>
        <v>#DIV/0!</v>
      </c>
      <c r="O10" s="321">
        <f>FŐLAP!$E$8</f>
        <v>0</v>
      </c>
      <c r="P10" s="320">
        <f>FŐLAP!$C$10</f>
        <v>0</v>
      </c>
      <c r="Q10" s="322" t="s">
        <v>439</v>
      </c>
    </row>
    <row r="11" spans="1:24" ht="50.1" customHeight="1" x14ac:dyDescent="0.25">
      <c r="A11" s="101" t="s">
        <v>127</v>
      </c>
      <c r="B11" s="337"/>
      <c r="C11" s="412"/>
      <c r="D11" s="244"/>
      <c r="E11" s="244"/>
      <c r="F11" s="244"/>
      <c r="G11" s="244"/>
      <c r="H11" s="434"/>
      <c r="I11" s="245"/>
      <c r="J11" s="245"/>
      <c r="K11" s="337"/>
      <c r="L11" s="249"/>
      <c r="M11" s="250"/>
      <c r="N11" s="98" t="e">
        <f t="shared" ref="N11:N74" si="1">IF(M11&lt;0,0,1-(M11/L11))</f>
        <v>#DIV/0!</v>
      </c>
      <c r="O11" s="321">
        <f>FŐLAP!$E$8</f>
        <v>0</v>
      </c>
      <c r="P11" s="320">
        <f>FŐLAP!$C$10</f>
        <v>0</v>
      </c>
      <c r="Q11" s="322" t="s">
        <v>439</v>
      </c>
    </row>
    <row r="12" spans="1:24" ht="50.1" customHeight="1" x14ac:dyDescent="0.25">
      <c r="A12" s="100" t="s">
        <v>128</v>
      </c>
      <c r="B12" s="337"/>
      <c r="C12" s="412"/>
      <c r="D12" s="244"/>
      <c r="E12" s="244"/>
      <c r="F12" s="244"/>
      <c r="G12" s="244"/>
      <c r="H12" s="434"/>
      <c r="I12" s="245"/>
      <c r="J12" s="245"/>
      <c r="K12" s="337"/>
      <c r="L12" s="249"/>
      <c r="M12" s="250"/>
      <c r="N12" s="98" t="e">
        <f t="shared" si="1"/>
        <v>#DIV/0!</v>
      </c>
      <c r="O12" s="321">
        <f>FŐLAP!$E$8</f>
        <v>0</v>
      </c>
      <c r="P12" s="320">
        <f>FŐLAP!$C$10</f>
        <v>0</v>
      </c>
      <c r="Q12" s="322" t="s">
        <v>439</v>
      </c>
    </row>
    <row r="13" spans="1:24" ht="50.1" customHeight="1" x14ac:dyDescent="0.25">
      <c r="A13" s="100" t="s">
        <v>129</v>
      </c>
      <c r="B13" s="337"/>
      <c r="C13" s="412"/>
      <c r="D13" s="244"/>
      <c r="E13" s="244"/>
      <c r="F13" s="244"/>
      <c r="G13" s="244"/>
      <c r="H13" s="434"/>
      <c r="I13" s="245"/>
      <c r="J13" s="245"/>
      <c r="K13" s="337"/>
      <c r="L13" s="249"/>
      <c r="M13" s="250"/>
      <c r="N13" s="98" t="e">
        <f t="shared" si="1"/>
        <v>#DIV/0!</v>
      </c>
      <c r="O13" s="321">
        <f>FŐLAP!$E$8</f>
        <v>0</v>
      </c>
      <c r="P13" s="320">
        <f>FŐLAP!$C$10</f>
        <v>0</v>
      </c>
      <c r="Q13" s="322" t="s">
        <v>439</v>
      </c>
    </row>
    <row r="14" spans="1:24" ht="50.1" customHeight="1" x14ac:dyDescent="0.25">
      <c r="A14" s="101" t="s">
        <v>130</v>
      </c>
      <c r="B14" s="337"/>
      <c r="C14" s="412"/>
      <c r="D14" s="244"/>
      <c r="E14" s="244"/>
      <c r="F14" s="244"/>
      <c r="G14" s="244"/>
      <c r="H14" s="434"/>
      <c r="I14" s="245"/>
      <c r="J14" s="245"/>
      <c r="K14" s="337"/>
      <c r="L14" s="249"/>
      <c r="M14" s="250"/>
      <c r="N14" s="98" t="e">
        <f t="shared" si="1"/>
        <v>#DIV/0!</v>
      </c>
      <c r="O14" s="321">
        <f>FŐLAP!$E$8</f>
        <v>0</v>
      </c>
      <c r="P14" s="320">
        <f>FŐLAP!$C$10</f>
        <v>0</v>
      </c>
      <c r="Q14" s="322" t="s">
        <v>439</v>
      </c>
    </row>
    <row r="15" spans="1:24" ht="50.1" customHeight="1" x14ac:dyDescent="0.25">
      <c r="A15" s="100" t="s">
        <v>131</v>
      </c>
      <c r="B15" s="337"/>
      <c r="C15" s="412"/>
      <c r="D15" s="244"/>
      <c r="E15" s="244"/>
      <c r="F15" s="244"/>
      <c r="G15" s="244"/>
      <c r="H15" s="434"/>
      <c r="I15" s="245"/>
      <c r="J15" s="245"/>
      <c r="K15" s="337"/>
      <c r="L15" s="249"/>
      <c r="M15" s="250"/>
      <c r="N15" s="98" t="e">
        <f t="shared" si="1"/>
        <v>#DIV/0!</v>
      </c>
      <c r="O15" s="321">
        <f>FŐLAP!$E$8</f>
        <v>0</v>
      </c>
      <c r="P15" s="320">
        <f>FŐLAP!$C$10</f>
        <v>0</v>
      </c>
      <c r="Q15" s="322" t="s">
        <v>439</v>
      </c>
    </row>
    <row r="16" spans="1:24" ht="50.1" customHeight="1" x14ac:dyDescent="0.25">
      <c r="A16" s="100" t="s">
        <v>132</v>
      </c>
      <c r="B16" s="337"/>
      <c r="C16" s="412"/>
      <c r="D16" s="244"/>
      <c r="E16" s="244"/>
      <c r="F16" s="244"/>
      <c r="G16" s="244"/>
      <c r="H16" s="434"/>
      <c r="I16" s="245"/>
      <c r="J16" s="245"/>
      <c r="K16" s="337"/>
      <c r="L16" s="249"/>
      <c r="M16" s="250"/>
      <c r="N16" s="98" t="e">
        <f t="shared" si="1"/>
        <v>#DIV/0!</v>
      </c>
      <c r="O16" s="321">
        <f>FŐLAP!$E$8</f>
        <v>0</v>
      </c>
      <c r="P16" s="320">
        <f>FŐLAP!$C$10</f>
        <v>0</v>
      </c>
      <c r="Q16" s="322" t="s">
        <v>439</v>
      </c>
    </row>
    <row r="17" spans="1:17" ht="50.1" customHeight="1" x14ac:dyDescent="0.25">
      <c r="A17" s="101" t="s">
        <v>133</v>
      </c>
      <c r="B17" s="337"/>
      <c r="C17" s="412"/>
      <c r="D17" s="244"/>
      <c r="E17" s="244"/>
      <c r="F17" s="244"/>
      <c r="G17" s="244"/>
      <c r="H17" s="434"/>
      <c r="I17" s="245"/>
      <c r="J17" s="245"/>
      <c r="K17" s="337"/>
      <c r="L17" s="249"/>
      <c r="M17" s="250"/>
      <c r="N17" s="98" t="e">
        <f t="shared" si="1"/>
        <v>#DIV/0!</v>
      </c>
      <c r="O17" s="321">
        <f>FŐLAP!$E$8</f>
        <v>0</v>
      </c>
      <c r="P17" s="320">
        <f>FŐLAP!$C$10</f>
        <v>0</v>
      </c>
      <c r="Q17" s="322" t="s">
        <v>439</v>
      </c>
    </row>
    <row r="18" spans="1:17" ht="50.1" customHeight="1" x14ac:dyDescent="0.25">
      <c r="A18" s="100" t="s">
        <v>120</v>
      </c>
      <c r="B18" s="337"/>
      <c r="C18" s="412"/>
      <c r="D18" s="244"/>
      <c r="E18" s="244"/>
      <c r="F18" s="244"/>
      <c r="G18" s="244"/>
      <c r="H18" s="434"/>
      <c r="I18" s="245"/>
      <c r="J18" s="245"/>
      <c r="K18" s="337"/>
      <c r="L18" s="249"/>
      <c r="M18" s="250"/>
      <c r="N18" s="98" t="e">
        <f t="shared" si="1"/>
        <v>#DIV/0!</v>
      </c>
      <c r="O18" s="321">
        <f>FŐLAP!$E$8</f>
        <v>0</v>
      </c>
      <c r="P18" s="320">
        <f>FŐLAP!$C$10</f>
        <v>0</v>
      </c>
      <c r="Q18" s="322" t="s">
        <v>439</v>
      </c>
    </row>
    <row r="19" spans="1:17" ht="50.1" customHeight="1" x14ac:dyDescent="0.25">
      <c r="A19" s="100" t="s">
        <v>134</v>
      </c>
      <c r="B19" s="337"/>
      <c r="C19" s="412"/>
      <c r="D19" s="244"/>
      <c r="E19" s="244"/>
      <c r="F19" s="244"/>
      <c r="G19" s="244"/>
      <c r="H19" s="434"/>
      <c r="I19" s="245"/>
      <c r="J19" s="245"/>
      <c r="K19" s="337"/>
      <c r="L19" s="249"/>
      <c r="M19" s="250"/>
      <c r="N19" s="98" t="e">
        <f t="shared" si="1"/>
        <v>#DIV/0!</v>
      </c>
      <c r="O19" s="321">
        <f>FŐLAP!$E$8</f>
        <v>0</v>
      </c>
      <c r="P19" s="320">
        <f>FŐLAP!$C$10</f>
        <v>0</v>
      </c>
      <c r="Q19" s="322" t="s">
        <v>439</v>
      </c>
    </row>
    <row r="20" spans="1:17" ht="49.5" customHeight="1" x14ac:dyDescent="0.25">
      <c r="A20" s="101" t="s">
        <v>135</v>
      </c>
      <c r="B20" s="337"/>
      <c r="C20" s="412"/>
      <c r="D20" s="244"/>
      <c r="E20" s="244"/>
      <c r="F20" s="244"/>
      <c r="G20" s="244"/>
      <c r="H20" s="434"/>
      <c r="I20" s="245"/>
      <c r="J20" s="245"/>
      <c r="K20" s="337"/>
      <c r="L20" s="249"/>
      <c r="M20" s="250"/>
      <c r="N20" s="98" t="e">
        <f t="shared" si="1"/>
        <v>#DIV/0!</v>
      </c>
      <c r="O20" s="321">
        <f>FŐLAP!$E$8</f>
        <v>0</v>
      </c>
      <c r="P20" s="320">
        <f>FŐLAP!$C$10</f>
        <v>0</v>
      </c>
      <c r="Q20" s="322" t="s">
        <v>439</v>
      </c>
    </row>
    <row r="21" spans="1:17" ht="43.5" customHeight="1" x14ac:dyDescent="0.25">
      <c r="A21" s="100" t="s">
        <v>136</v>
      </c>
      <c r="B21" s="337"/>
      <c r="C21" s="412"/>
      <c r="D21" s="244"/>
      <c r="E21" s="244"/>
      <c r="F21" s="244"/>
      <c r="G21" s="244"/>
      <c r="H21" s="434"/>
      <c r="I21" s="245"/>
      <c r="J21" s="245"/>
      <c r="K21" s="337"/>
      <c r="L21" s="249"/>
      <c r="M21" s="250"/>
      <c r="N21" s="98" t="e">
        <f t="shared" si="1"/>
        <v>#DIV/0!</v>
      </c>
      <c r="O21" s="321">
        <f>FŐLAP!$E$8</f>
        <v>0</v>
      </c>
      <c r="P21" s="320">
        <f>FŐLAP!$C$10</f>
        <v>0</v>
      </c>
      <c r="Q21" s="322" t="s">
        <v>439</v>
      </c>
    </row>
    <row r="22" spans="1:17" ht="50.1" hidden="1" customHeight="1" x14ac:dyDescent="0.25">
      <c r="A22" s="100" t="s">
        <v>137</v>
      </c>
      <c r="B22" s="337"/>
      <c r="C22" s="412"/>
      <c r="D22" s="244"/>
      <c r="E22" s="244"/>
      <c r="F22" s="244"/>
      <c r="G22" s="244"/>
      <c r="H22" s="434"/>
      <c r="I22" s="245"/>
      <c r="J22" s="245"/>
      <c r="K22" s="337"/>
      <c r="L22" s="249"/>
      <c r="M22" s="250"/>
      <c r="N22" s="98" t="e">
        <f t="shared" si="1"/>
        <v>#DIV/0!</v>
      </c>
      <c r="O22" s="321">
        <f>FŐLAP!$E$8</f>
        <v>0</v>
      </c>
      <c r="P22" s="320">
        <f>FŐLAP!$C$10</f>
        <v>0</v>
      </c>
      <c r="Q22" s="322" t="s">
        <v>439</v>
      </c>
    </row>
    <row r="23" spans="1:17" ht="50.1" hidden="1" customHeight="1" x14ac:dyDescent="0.25">
      <c r="A23" s="101" t="s">
        <v>138</v>
      </c>
      <c r="B23" s="337"/>
      <c r="C23" s="412"/>
      <c r="D23" s="244"/>
      <c r="E23" s="244"/>
      <c r="F23" s="244"/>
      <c r="G23" s="244"/>
      <c r="H23" s="434"/>
      <c r="I23" s="245"/>
      <c r="J23" s="245"/>
      <c r="K23" s="337"/>
      <c r="L23" s="249"/>
      <c r="M23" s="250"/>
      <c r="N23" s="98" t="e">
        <f t="shared" si="1"/>
        <v>#DIV/0!</v>
      </c>
      <c r="O23" s="321">
        <f>FŐLAP!$E$8</f>
        <v>0</v>
      </c>
      <c r="P23" s="320">
        <f>FŐLAP!$C$10</f>
        <v>0</v>
      </c>
      <c r="Q23" s="322" t="s">
        <v>439</v>
      </c>
    </row>
    <row r="24" spans="1:17" ht="50.1" hidden="1" customHeight="1" x14ac:dyDescent="0.25">
      <c r="A24" s="100" t="s">
        <v>139</v>
      </c>
      <c r="B24" s="337"/>
      <c r="C24" s="412"/>
      <c r="D24" s="244"/>
      <c r="E24" s="244"/>
      <c r="F24" s="244"/>
      <c r="G24" s="244"/>
      <c r="H24" s="434"/>
      <c r="I24" s="245"/>
      <c r="J24" s="245"/>
      <c r="K24" s="337"/>
      <c r="L24" s="249"/>
      <c r="M24" s="250"/>
      <c r="N24" s="98" t="e">
        <f t="shared" si="1"/>
        <v>#DIV/0!</v>
      </c>
      <c r="O24" s="321">
        <f>FŐLAP!$E$8</f>
        <v>0</v>
      </c>
      <c r="P24" s="320">
        <f>FŐLAP!$C$10</f>
        <v>0</v>
      </c>
      <c r="Q24" s="322" t="s">
        <v>439</v>
      </c>
    </row>
    <row r="25" spans="1:17" ht="50.1" hidden="1" customHeight="1" x14ac:dyDescent="0.25">
      <c r="A25" s="100" t="s">
        <v>140</v>
      </c>
      <c r="B25" s="337"/>
      <c r="C25" s="412"/>
      <c r="D25" s="244"/>
      <c r="E25" s="244"/>
      <c r="F25" s="244"/>
      <c r="G25" s="244"/>
      <c r="H25" s="434"/>
      <c r="I25" s="245"/>
      <c r="J25" s="245"/>
      <c r="K25" s="337"/>
      <c r="L25" s="249"/>
      <c r="M25" s="250"/>
      <c r="N25" s="98" t="e">
        <f t="shared" si="1"/>
        <v>#DIV/0!</v>
      </c>
      <c r="O25" s="321">
        <f>FŐLAP!$E$8</f>
        <v>0</v>
      </c>
      <c r="P25" s="320">
        <f>FŐLAP!$C$10</f>
        <v>0</v>
      </c>
      <c r="Q25" s="322" t="s">
        <v>439</v>
      </c>
    </row>
    <row r="26" spans="1:17" ht="50.1" hidden="1" customHeight="1" x14ac:dyDescent="0.25">
      <c r="A26" s="100" t="s">
        <v>141</v>
      </c>
      <c r="B26" s="337"/>
      <c r="C26" s="412"/>
      <c r="D26" s="244"/>
      <c r="E26" s="244"/>
      <c r="F26" s="244"/>
      <c r="G26" s="244"/>
      <c r="H26" s="434"/>
      <c r="I26" s="245"/>
      <c r="J26" s="245"/>
      <c r="K26" s="337"/>
      <c r="L26" s="249"/>
      <c r="M26" s="250"/>
      <c r="N26" s="98" t="e">
        <f t="shared" si="1"/>
        <v>#DIV/0!</v>
      </c>
      <c r="O26" s="321">
        <f>FŐLAP!$E$8</f>
        <v>0</v>
      </c>
      <c r="P26" s="320">
        <f>FŐLAP!$C$10</f>
        <v>0</v>
      </c>
      <c r="Q26" s="322" t="s">
        <v>439</v>
      </c>
    </row>
    <row r="27" spans="1:17" ht="50.1" hidden="1" customHeight="1" x14ac:dyDescent="0.25">
      <c r="A27" s="100" t="s">
        <v>142</v>
      </c>
      <c r="B27" s="337"/>
      <c r="C27" s="412"/>
      <c r="D27" s="244"/>
      <c r="E27" s="244"/>
      <c r="F27" s="244"/>
      <c r="G27" s="244"/>
      <c r="H27" s="434"/>
      <c r="I27" s="245"/>
      <c r="J27" s="245"/>
      <c r="K27" s="337"/>
      <c r="L27" s="249"/>
      <c r="M27" s="250"/>
      <c r="N27" s="98" t="e">
        <f t="shared" si="1"/>
        <v>#DIV/0!</v>
      </c>
      <c r="O27" s="321">
        <f>FŐLAP!$E$8</f>
        <v>0</v>
      </c>
      <c r="P27" s="320">
        <f>FŐLAP!$C$10</f>
        <v>0</v>
      </c>
      <c r="Q27" s="322" t="s">
        <v>439</v>
      </c>
    </row>
    <row r="28" spans="1:17" ht="50.1" hidden="1" customHeight="1" x14ac:dyDescent="0.25">
      <c r="A28" s="101" t="s">
        <v>121</v>
      </c>
      <c r="B28" s="337"/>
      <c r="C28" s="412"/>
      <c r="D28" s="244"/>
      <c r="E28" s="244"/>
      <c r="F28" s="244"/>
      <c r="G28" s="244"/>
      <c r="H28" s="434"/>
      <c r="I28" s="245"/>
      <c r="J28" s="245"/>
      <c r="K28" s="337"/>
      <c r="L28" s="249"/>
      <c r="M28" s="250"/>
      <c r="N28" s="98" t="e">
        <f t="shared" si="1"/>
        <v>#DIV/0!</v>
      </c>
      <c r="O28" s="321">
        <f>FŐLAP!$E$8</f>
        <v>0</v>
      </c>
      <c r="P28" s="320">
        <f>FŐLAP!$C$10</f>
        <v>0</v>
      </c>
      <c r="Q28" s="322" t="s">
        <v>439</v>
      </c>
    </row>
    <row r="29" spans="1:17" ht="50.1" hidden="1" customHeight="1" x14ac:dyDescent="0.25">
      <c r="A29" s="100" t="s">
        <v>143</v>
      </c>
      <c r="B29" s="337"/>
      <c r="C29" s="412"/>
      <c r="D29" s="244"/>
      <c r="E29" s="244"/>
      <c r="F29" s="244"/>
      <c r="G29" s="244"/>
      <c r="H29" s="434"/>
      <c r="I29" s="245"/>
      <c r="J29" s="245"/>
      <c r="K29" s="337"/>
      <c r="L29" s="249"/>
      <c r="M29" s="250"/>
      <c r="N29" s="98" t="e">
        <f t="shared" si="1"/>
        <v>#DIV/0!</v>
      </c>
      <c r="O29" s="321">
        <f>FŐLAP!$E$8</f>
        <v>0</v>
      </c>
      <c r="P29" s="320">
        <f>FŐLAP!$C$10</f>
        <v>0</v>
      </c>
      <c r="Q29" s="322" t="s">
        <v>439</v>
      </c>
    </row>
    <row r="30" spans="1:17" ht="50.1" hidden="1" customHeight="1" x14ac:dyDescent="0.25">
      <c r="A30" s="100" t="s">
        <v>144</v>
      </c>
      <c r="B30" s="337"/>
      <c r="C30" s="412"/>
      <c r="D30" s="244"/>
      <c r="E30" s="244"/>
      <c r="F30" s="244"/>
      <c r="G30" s="244"/>
      <c r="H30" s="434"/>
      <c r="I30" s="245"/>
      <c r="J30" s="245"/>
      <c r="K30" s="337"/>
      <c r="L30" s="249"/>
      <c r="M30" s="250"/>
      <c r="N30" s="98" t="e">
        <f t="shared" si="1"/>
        <v>#DIV/0!</v>
      </c>
      <c r="O30" s="321">
        <f>FŐLAP!$E$8</f>
        <v>0</v>
      </c>
      <c r="P30" s="320">
        <f>FŐLAP!$C$10</f>
        <v>0</v>
      </c>
      <c r="Q30" s="322" t="s">
        <v>439</v>
      </c>
    </row>
    <row r="31" spans="1:17" ht="50.1" hidden="1" customHeight="1" x14ac:dyDescent="0.25">
      <c r="A31" s="101" t="s">
        <v>145</v>
      </c>
      <c r="B31" s="337"/>
      <c r="C31" s="413"/>
      <c r="D31" s="244"/>
      <c r="E31" s="244"/>
      <c r="F31" s="244"/>
      <c r="G31" s="244"/>
      <c r="H31" s="434"/>
      <c r="I31" s="245"/>
      <c r="J31" s="245"/>
      <c r="K31" s="337"/>
      <c r="L31" s="249"/>
      <c r="M31" s="250"/>
      <c r="N31" s="98" t="e">
        <f t="shared" si="1"/>
        <v>#DIV/0!</v>
      </c>
      <c r="O31" s="321">
        <f>FŐLAP!$E$8</f>
        <v>0</v>
      </c>
      <c r="P31" s="320">
        <f>FŐLAP!$C$10</f>
        <v>0</v>
      </c>
      <c r="Q31" s="322" t="s">
        <v>439</v>
      </c>
    </row>
    <row r="32" spans="1:17" ht="50.1" hidden="1" customHeight="1" x14ac:dyDescent="0.25">
      <c r="A32" s="100" t="s">
        <v>146</v>
      </c>
      <c r="B32" s="337"/>
      <c r="C32" s="413"/>
      <c r="D32" s="244"/>
      <c r="E32" s="244"/>
      <c r="F32" s="244"/>
      <c r="G32" s="244"/>
      <c r="H32" s="434"/>
      <c r="I32" s="245"/>
      <c r="J32" s="245"/>
      <c r="K32" s="337"/>
      <c r="L32" s="249"/>
      <c r="M32" s="250"/>
      <c r="N32" s="98" t="e">
        <f t="shared" si="1"/>
        <v>#DIV/0!</v>
      </c>
      <c r="O32" s="321">
        <f>FŐLAP!$E$8</f>
        <v>0</v>
      </c>
      <c r="P32" s="320">
        <f>FŐLAP!$C$10</f>
        <v>0</v>
      </c>
      <c r="Q32" s="322" t="s">
        <v>439</v>
      </c>
    </row>
    <row r="33" spans="1:17" ht="50.1" hidden="1" customHeight="1" x14ac:dyDescent="0.25">
      <c r="A33" s="100" t="s">
        <v>147</v>
      </c>
      <c r="B33" s="337"/>
      <c r="C33" s="413"/>
      <c r="D33" s="244"/>
      <c r="E33" s="244"/>
      <c r="F33" s="244"/>
      <c r="G33" s="244"/>
      <c r="H33" s="434"/>
      <c r="I33" s="245"/>
      <c r="J33" s="245"/>
      <c r="K33" s="337"/>
      <c r="L33" s="249"/>
      <c r="M33" s="250"/>
      <c r="N33" s="98" t="e">
        <f t="shared" si="1"/>
        <v>#DIV/0!</v>
      </c>
      <c r="O33" s="321">
        <f>FŐLAP!$E$8</f>
        <v>0</v>
      </c>
      <c r="P33" s="320">
        <f>FŐLAP!$C$10</f>
        <v>0</v>
      </c>
      <c r="Q33" s="322" t="s">
        <v>439</v>
      </c>
    </row>
    <row r="34" spans="1:17" ht="50.1" hidden="1" customHeight="1" x14ac:dyDescent="0.25">
      <c r="A34" s="101" t="s">
        <v>148</v>
      </c>
      <c r="B34" s="337"/>
      <c r="C34" s="413"/>
      <c r="D34" s="244"/>
      <c r="E34" s="244"/>
      <c r="F34" s="244"/>
      <c r="G34" s="244"/>
      <c r="H34" s="434"/>
      <c r="I34" s="245"/>
      <c r="J34" s="245"/>
      <c r="K34" s="337"/>
      <c r="L34" s="249"/>
      <c r="M34" s="250"/>
      <c r="N34" s="98" t="e">
        <f t="shared" si="1"/>
        <v>#DIV/0!</v>
      </c>
      <c r="O34" s="321">
        <f>FŐLAP!$E$8</f>
        <v>0</v>
      </c>
      <c r="P34" s="320">
        <f>FŐLAP!$C$10</f>
        <v>0</v>
      </c>
      <c r="Q34" s="322" t="s">
        <v>439</v>
      </c>
    </row>
    <row r="35" spans="1:17" ht="50.1" hidden="1" customHeight="1" x14ac:dyDescent="0.25">
      <c r="A35" s="100" t="s">
        <v>149</v>
      </c>
      <c r="B35" s="337"/>
      <c r="C35" s="413"/>
      <c r="D35" s="244"/>
      <c r="E35" s="244"/>
      <c r="F35" s="244"/>
      <c r="G35" s="244"/>
      <c r="H35" s="434"/>
      <c r="I35" s="245"/>
      <c r="J35" s="245"/>
      <c r="K35" s="337"/>
      <c r="L35" s="249"/>
      <c r="M35" s="250"/>
      <c r="N35" s="98" t="e">
        <f t="shared" si="1"/>
        <v>#DIV/0!</v>
      </c>
      <c r="O35" s="321">
        <f>FŐLAP!$E$8</f>
        <v>0</v>
      </c>
      <c r="P35" s="320">
        <f>FŐLAP!$C$10</f>
        <v>0</v>
      </c>
      <c r="Q35" s="322" t="s">
        <v>439</v>
      </c>
    </row>
    <row r="36" spans="1:17" ht="50.1" hidden="1" customHeight="1" x14ac:dyDescent="0.25">
      <c r="A36" s="100" t="s">
        <v>150</v>
      </c>
      <c r="B36" s="337"/>
      <c r="C36" s="413"/>
      <c r="D36" s="244"/>
      <c r="E36" s="244"/>
      <c r="F36" s="244"/>
      <c r="G36" s="244"/>
      <c r="H36" s="434"/>
      <c r="I36" s="245"/>
      <c r="J36" s="245"/>
      <c r="K36" s="337"/>
      <c r="L36" s="249"/>
      <c r="M36" s="250"/>
      <c r="N36" s="98" t="e">
        <f t="shared" si="1"/>
        <v>#DIV/0!</v>
      </c>
      <c r="O36" s="321">
        <f>FŐLAP!$E$8</f>
        <v>0</v>
      </c>
      <c r="P36" s="320">
        <f>FŐLAP!$C$10</f>
        <v>0</v>
      </c>
      <c r="Q36" s="322" t="s">
        <v>439</v>
      </c>
    </row>
    <row r="37" spans="1:17" ht="50.1" hidden="1" customHeight="1" collapsed="1" x14ac:dyDescent="0.25">
      <c r="A37" s="101" t="s">
        <v>151</v>
      </c>
      <c r="B37" s="337"/>
      <c r="C37" s="413"/>
      <c r="D37" s="244"/>
      <c r="E37" s="244"/>
      <c r="F37" s="244"/>
      <c r="G37" s="244"/>
      <c r="H37" s="434"/>
      <c r="I37" s="245"/>
      <c r="J37" s="245"/>
      <c r="K37" s="337"/>
      <c r="L37" s="249"/>
      <c r="M37" s="250"/>
      <c r="N37" s="98" t="e">
        <f t="shared" si="1"/>
        <v>#DIV/0!</v>
      </c>
      <c r="O37" s="321">
        <f>FŐLAP!$E$8</f>
        <v>0</v>
      </c>
      <c r="P37" s="320">
        <f>FŐLAP!$C$10</f>
        <v>0</v>
      </c>
      <c r="Q37" s="322" t="s">
        <v>439</v>
      </c>
    </row>
    <row r="38" spans="1:17" ht="50.1" hidden="1" customHeight="1" x14ac:dyDescent="0.25">
      <c r="A38" s="100" t="s">
        <v>152</v>
      </c>
      <c r="B38" s="337"/>
      <c r="C38" s="413"/>
      <c r="D38" s="244"/>
      <c r="E38" s="244"/>
      <c r="F38" s="244"/>
      <c r="G38" s="244"/>
      <c r="H38" s="434"/>
      <c r="I38" s="245"/>
      <c r="J38" s="245"/>
      <c r="K38" s="337"/>
      <c r="L38" s="249"/>
      <c r="M38" s="250"/>
      <c r="N38" s="98" t="e">
        <f t="shared" si="1"/>
        <v>#DIV/0!</v>
      </c>
      <c r="O38" s="321">
        <f>FŐLAP!$E$8</f>
        <v>0</v>
      </c>
      <c r="P38" s="320">
        <f>FŐLAP!$C$10</f>
        <v>0</v>
      </c>
      <c r="Q38" s="322" t="s">
        <v>439</v>
      </c>
    </row>
    <row r="39" spans="1:17" ht="50.1" hidden="1" customHeight="1" x14ac:dyDescent="0.25">
      <c r="A39" s="100" t="s">
        <v>153</v>
      </c>
      <c r="B39" s="337"/>
      <c r="C39" s="413"/>
      <c r="D39" s="244"/>
      <c r="E39" s="244"/>
      <c r="F39" s="244"/>
      <c r="G39" s="244"/>
      <c r="H39" s="434"/>
      <c r="I39" s="245"/>
      <c r="J39" s="245"/>
      <c r="K39" s="337"/>
      <c r="L39" s="249"/>
      <c r="M39" s="250"/>
      <c r="N39" s="98" t="e">
        <f t="shared" si="1"/>
        <v>#DIV/0!</v>
      </c>
      <c r="O39" s="321">
        <f>FŐLAP!$E$8</f>
        <v>0</v>
      </c>
      <c r="P39" s="320">
        <f>FŐLAP!$C$10</f>
        <v>0</v>
      </c>
      <c r="Q39" s="322" t="s">
        <v>439</v>
      </c>
    </row>
    <row r="40" spans="1:17" ht="50.1" hidden="1" customHeight="1" x14ac:dyDescent="0.25">
      <c r="A40" s="101" t="s">
        <v>154</v>
      </c>
      <c r="B40" s="337"/>
      <c r="C40" s="413"/>
      <c r="D40" s="244"/>
      <c r="E40" s="244"/>
      <c r="F40" s="244"/>
      <c r="G40" s="244"/>
      <c r="H40" s="434"/>
      <c r="I40" s="245"/>
      <c r="J40" s="245"/>
      <c r="K40" s="337"/>
      <c r="L40" s="249"/>
      <c r="M40" s="250"/>
      <c r="N40" s="98" t="e">
        <f t="shared" si="1"/>
        <v>#DIV/0!</v>
      </c>
      <c r="O40" s="321">
        <f>FŐLAP!$E$8</f>
        <v>0</v>
      </c>
      <c r="P40" s="320">
        <f>FŐLAP!$C$10</f>
        <v>0</v>
      </c>
      <c r="Q40" s="322" t="s">
        <v>439</v>
      </c>
    </row>
    <row r="41" spans="1:17" ht="50.1" hidden="1" customHeight="1" x14ac:dyDescent="0.25">
      <c r="A41" s="100" t="s">
        <v>155</v>
      </c>
      <c r="B41" s="337"/>
      <c r="C41" s="413"/>
      <c r="D41" s="244"/>
      <c r="E41" s="244"/>
      <c r="F41" s="244"/>
      <c r="G41" s="244"/>
      <c r="H41" s="434"/>
      <c r="I41" s="245"/>
      <c r="J41" s="245"/>
      <c r="K41" s="337"/>
      <c r="L41" s="249"/>
      <c r="M41" s="250"/>
      <c r="N41" s="98" t="e">
        <f t="shared" si="1"/>
        <v>#DIV/0!</v>
      </c>
      <c r="O41" s="321">
        <f>FŐLAP!$E$8</f>
        <v>0</v>
      </c>
      <c r="P41" s="320">
        <f>FŐLAP!$C$10</f>
        <v>0</v>
      </c>
      <c r="Q41" s="322" t="s">
        <v>439</v>
      </c>
    </row>
    <row r="42" spans="1:17" ht="50.1" hidden="1" customHeight="1" x14ac:dyDescent="0.25">
      <c r="A42" s="100" t="s">
        <v>156</v>
      </c>
      <c r="B42" s="337"/>
      <c r="C42" s="413"/>
      <c r="D42" s="244"/>
      <c r="E42" s="244"/>
      <c r="F42" s="244"/>
      <c r="G42" s="244"/>
      <c r="H42" s="434"/>
      <c r="I42" s="245"/>
      <c r="J42" s="245"/>
      <c r="K42" s="337"/>
      <c r="L42" s="249"/>
      <c r="M42" s="250"/>
      <c r="N42" s="98" t="e">
        <f t="shared" si="1"/>
        <v>#DIV/0!</v>
      </c>
      <c r="O42" s="321">
        <f>FŐLAP!$E$8</f>
        <v>0</v>
      </c>
      <c r="P42" s="320">
        <f>FŐLAP!$C$10</f>
        <v>0</v>
      </c>
      <c r="Q42" s="322" t="s">
        <v>439</v>
      </c>
    </row>
    <row r="43" spans="1:17" ht="50.1" hidden="1" customHeight="1" x14ac:dyDescent="0.25">
      <c r="A43" s="100" t="s">
        <v>157</v>
      </c>
      <c r="B43" s="337"/>
      <c r="C43" s="413"/>
      <c r="D43" s="244"/>
      <c r="E43" s="244"/>
      <c r="F43" s="244"/>
      <c r="G43" s="244"/>
      <c r="H43" s="434"/>
      <c r="I43" s="245"/>
      <c r="J43" s="245"/>
      <c r="K43" s="337"/>
      <c r="L43" s="249"/>
      <c r="M43" s="250"/>
      <c r="N43" s="98" t="e">
        <f t="shared" si="1"/>
        <v>#DIV/0!</v>
      </c>
      <c r="O43" s="321">
        <f>FŐLAP!$E$8</f>
        <v>0</v>
      </c>
      <c r="P43" s="320">
        <f>FŐLAP!$C$10</f>
        <v>0</v>
      </c>
      <c r="Q43" s="322" t="s">
        <v>439</v>
      </c>
    </row>
    <row r="44" spans="1:17" ht="50.1" hidden="1" customHeight="1" x14ac:dyDescent="0.25">
      <c r="A44" s="100" t="s">
        <v>158</v>
      </c>
      <c r="B44" s="337"/>
      <c r="C44" s="413"/>
      <c r="D44" s="244"/>
      <c r="E44" s="244"/>
      <c r="F44" s="244"/>
      <c r="G44" s="244"/>
      <c r="H44" s="434"/>
      <c r="I44" s="245"/>
      <c r="J44" s="245"/>
      <c r="K44" s="337"/>
      <c r="L44" s="249"/>
      <c r="M44" s="250"/>
      <c r="N44" s="98" t="e">
        <f t="shared" si="1"/>
        <v>#DIV/0!</v>
      </c>
      <c r="O44" s="321">
        <f>FŐLAP!$E$8</f>
        <v>0</v>
      </c>
      <c r="P44" s="320">
        <f>FŐLAP!$C$10</f>
        <v>0</v>
      </c>
      <c r="Q44" s="322" t="s">
        <v>439</v>
      </c>
    </row>
    <row r="45" spans="1:17" ht="50.1" hidden="1" customHeight="1" x14ac:dyDescent="0.25">
      <c r="A45" s="101" t="s">
        <v>159</v>
      </c>
      <c r="B45" s="337"/>
      <c r="C45" s="413"/>
      <c r="D45" s="244"/>
      <c r="E45" s="244"/>
      <c r="F45" s="244"/>
      <c r="G45" s="244"/>
      <c r="H45" s="434"/>
      <c r="I45" s="245"/>
      <c r="J45" s="245"/>
      <c r="K45" s="337"/>
      <c r="L45" s="249"/>
      <c r="M45" s="250"/>
      <c r="N45" s="98" t="e">
        <f t="shared" si="1"/>
        <v>#DIV/0!</v>
      </c>
      <c r="O45" s="321">
        <f>FŐLAP!$E$8</f>
        <v>0</v>
      </c>
      <c r="P45" s="320">
        <f>FŐLAP!$C$10</f>
        <v>0</v>
      </c>
      <c r="Q45" s="322" t="s">
        <v>439</v>
      </c>
    </row>
    <row r="46" spans="1:17" ht="50.1" hidden="1" customHeight="1" x14ac:dyDescent="0.25">
      <c r="A46" s="100" t="s">
        <v>160</v>
      </c>
      <c r="B46" s="337"/>
      <c r="C46" s="413"/>
      <c r="D46" s="244"/>
      <c r="E46" s="244"/>
      <c r="F46" s="244"/>
      <c r="G46" s="244"/>
      <c r="H46" s="434"/>
      <c r="I46" s="245"/>
      <c r="J46" s="245"/>
      <c r="K46" s="337"/>
      <c r="L46" s="249"/>
      <c r="M46" s="250"/>
      <c r="N46" s="98" t="e">
        <f t="shared" si="1"/>
        <v>#DIV/0!</v>
      </c>
      <c r="O46" s="321">
        <f>FŐLAP!$E$8</f>
        <v>0</v>
      </c>
      <c r="P46" s="320">
        <f>FŐLAP!$C$10</f>
        <v>0</v>
      </c>
      <c r="Q46" s="322" t="s">
        <v>439</v>
      </c>
    </row>
    <row r="47" spans="1:17" ht="50.1" hidden="1" customHeight="1" x14ac:dyDescent="0.25">
      <c r="A47" s="100" t="s">
        <v>161</v>
      </c>
      <c r="B47" s="337"/>
      <c r="C47" s="413"/>
      <c r="D47" s="244"/>
      <c r="E47" s="244"/>
      <c r="F47" s="244"/>
      <c r="G47" s="244"/>
      <c r="H47" s="434"/>
      <c r="I47" s="245"/>
      <c r="J47" s="245"/>
      <c r="K47" s="337"/>
      <c r="L47" s="249"/>
      <c r="M47" s="250"/>
      <c r="N47" s="98" t="e">
        <f t="shared" si="1"/>
        <v>#DIV/0!</v>
      </c>
      <c r="O47" s="321">
        <f>FŐLAP!$E$8</f>
        <v>0</v>
      </c>
      <c r="P47" s="320">
        <f>FŐLAP!$C$10</f>
        <v>0</v>
      </c>
      <c r="Q47" s="322" t="s">
        <v>439</v>
      </c>
    </row>
    <row r="48" spans="1:17" ht="50.1" hidden="1" customHeight="1" collapsed="1" x14ac:dyDescent="0.25">
      <c r="A48" s="101" t="s">
        <v>162</v>
      </c>
      <c r="B48" s="337"/>
      <c r="C48" s="413"/>
      <c r="D48" s="244"/>
      <c r="E48" s="244"/>
      <c r="F48" s="244"/>
      <c r="G48" s="244"/>
      <c r="H48" s="434"/>
      <c r="I48" s="245"/>
      <c r="J48" s="245"/>
      <c r="K48" s="337"/>
      <c r="L48" s="249"/>
      <c r="M48" s="250"/>
      <c r="N48" s="98" t="e">
        <f t="shared" si="1"/>
        <v>#DIV/0!</v>
      </c>
      <c r="O48" s="321">
        <f>FŐLAP!$E$8</f>
        <v>0</v>
      </c>
      <c r="P48" s="320">
        <f>FŐLAP!$C$10</f>
        <v>0</v>
      </c>
      <c r="Q48" s="322" t="s">
        <v>439</v>
      </c>
    </row>
    <row r="49" spans="1:17" ht="50.1" hidden="1" customHeight="1" x14ac:dyDescent="0.25">
      <c r="A49" s="100" t="s">
        <v>163</v>
      </c>
      <c r="B49" s="337"/>
      <c r="C49" s="413"/>
      <c r="D49" s="244"/>
      <c r="E49" s="244"/>
      <c r="F49" s="244"/>
      <c r="G49" s="244"/>
      <c r="H49" s="434"/>
      <c r="I49" s="245"/>
      <c r="J49" s="245"/>
      <c r="K49" s="337"/>
      <c r="L49" s="249"/>
      <c r="M49" s="250"/>
      <c r="N49" s="98" t="e">
        <f t="shared" si="1"/>
        <v>#DIV/0!</v>
      </c>
      <c r="O49" s="321">
        <f>FŐLAP!$E$8</f>
        <v>0</v>
      </c>
      <c r="P49" s="320">
        <f>FŐLAP!$C$10</f>
        <v>0</v>
      </c>
      <c r="Q49" s="322" t="s">
        <v>439</v>
      </c>
    </row>
    <row r="50" spans="1:17" ht="50.1" hidden="1" customHeight="1" x14ac:dyDescent="0.25">
      <c r="A50" s="100" t="s">
        <v>164</v>
      </c>
      <c r="B50" s="337"/>
      <c r="C50" s="413"/>
      <c r="D50" s="244"/>
      <c r="E50" s="244"/>
      <c r="F50" s="244"/>
      <c r="G50" s="244"/>
      <c r="H50" s="434"/>
      <c r="I50" s="245"/>
      <c r="J50" s="245"/>
      <c r="K50" s="337"/>
      <c r="L50" s="249"/>
      <c r="M50" s="250"/>
      <c r="N50" s="98" t="e">
        <f t="shared" si="1"/>
        <v>#DIV/0!</v>
      </c>
      <c r="O50" s="321">
        <f>FŐLAP!$E$8</f>
        <v>0</v>
      </c>
      <c r="P50" s="320">
        <f>FŐLAP!$C$10</f>
        <v>0</v>
      </c>
      <c r="Q50" s="322" t="s">
        <v>439</v>
      </c>
    </row>
    <row r="51" spans="1:17" ht="50.1" hidden="1" customHeight="1" x14ac:dyDescent="0.25">
      <c r="A51" s="101" t="s">
        <v>165</v>
      </c>
      <c r="B51" s="337"/>
      <c r="C51" s="413"/>
      <c r="D51" s="244"/>
      <c r="E51" s="244"/>
      <c r="F51" s="244"/>
      <c r="G51" s="244"/>
      <c r="H51" s="434"/>
      <c r="I51" s="245"/>
      <c r="J51" s="245"/>
      <c r="K51" s="337"/>
      <c r="L51" s="249"/>
      <c r="M51" s="250"/>
      <c r="N51" s="98" t="e">
        <f t="shared" si="1"/>
        <v>#DIV/0!</v>
      </c>
      <c r="O51" s="321">
        <f>FŐLAP!$E$8</f>
        <v>0</v>
      </c>
      <c r="P51" s="320">
        <f>FŐLAP!$C$10</f>
        <v>0</v>
      </c>
      <c r="Q51" s="322" t="s">
        <v>439</v>
      </c>
    </row>
    <row r="52" spans="1:17" ht="50.1" hidden="1" customHeight="1" x14ac:dyDescent="0.25">
      <c r="A52" s="100" t="s">
        <v>166</v>
      </c>
      <c r="B52" s="337"/>
      <c r="C52" s="413"/>
      <c r="D52" s="244"/>
      <c r="E52" s="244"/>
      <c r="F52" s="244"/>
      <c r="G52" s="244"/>
      <c r="H52" s="434"/>
      <c r="I52" s="245"/>
      <c r="J52" s="245"/>
      <c r="K52" s="337"/>
      <c r="L52" s="249"/>
      <c r="M52" s="250"/>
      <c r="N52" s="98" t="e">
        <f t="shared" si="1"/>
        <v>#DIV/0!</v>
      </c>
      <c r="O52" s="321">
        <f>FŐLAP!$E$8</f>
        <v>0</v>
      </c>
      <c r="P52" s="320">
        <f>FŐLAP!$C$10</f>
        <v>0</v>
      </c>
      <c r="Q52" s="322" t="s">
        <v>439</v>
      </c>
    </row>
    <row r="53" spans="1:17" ht="50.1" hidden="1" customHeight="1" x14ac:dyDescent="0.25">
      <c r="A53" s="100" t="s">
        <v>167</v>
      </c>
      <c r="B53" s="337"/>
      <c r="C53" s="413"/>
      <c r="D53" s="244"/>
      <c r="E53" s="244"/>
      <c r="F53" s="244"/>
      <c r="G53" s="244"/>
      <c r="H53" s="434"/>
      <c r="I53" s="245"/>
      <c r="J53" s="245"/>
      <c r="K53" s="337"/>
      <c r="L53" s="249"/>
      <c r="M53" s="250"/>
      <c r="N53" s="98" t="e">
        <f t="shared" si="1"/>
        <v>#DIV/0!</v>
      </c>
      <c r="O53" s="321">
        <f>FŐLAP!$E$8</f>
        <v>0</v>
      </c>
      <c r="P53" s="320">
        <f>FŐLAP!$C$10</f>
        <v>0</v>
      </c>
      <c r="Q53" s="322" t="s">
        <v>439</v>
      </c>
    </row>
    <row r="54" spans="1:17" ht="50.1" hidden="1" customHeight="1" x14ac:dyDescent="0.25">
      <c r="A54" s="101" t="s">
        <v>168</v>
      </c>
      <c r="B54" s="337"/>
      <c r="C54" s="413"/>
      <c r="D54" s="244"/>
      <c r="E54" s="244"/>
      <c r="F54" s="244"/>
      <c r="G54" s="244"/>
      <c r="H54" s="434"/>
      <c r="I54" s="245"/>
      <c r="J54" s="245"/>
      <c r="K54" s="337"/>
      <c r="L54" s="249"/>
      <c r="M54" s="250"/>
      <c r="N54" s="98" t="e">
        <f t="shared" si="1"/>
        <v>#DIV/0!</v>
      </c>
      <c r="O54" s="321">
        <f>FŐLAP!$E$8</f>
        <v>0</v>
      </c>
      <c r="P54" s="320">
        <f>FŐLAP!$C$10</f>
        <v>0</v>
      </c>
      <c r="Q54" s="322" t="s">
        <v>439</v>
      </c>
    </row>
    <row r="55" spans="1:17" ht="50.1" hidden="1" customHeight="1" x14ac:dyDescent="0.25">
      <c r="A55" s="100" t="s">
        <v>169</v>
      </c>
      <c r="B55" s="337"/>
      <c r="C55" s="413"/>
      <c r="D55" s="244"/>
      <c r="E55" s="244"/>
      <c r="F55" s="244"/>
      <c r="G55" s="244"/>
      <c r="H55" s="434"/>
      <c r="I55" s="245"/>
      <c r="J55" s="245"/>
      <c r="K55" s="337"/>
      <c r="L55" s="249"/>
      <c r="M55" s="250"/>
      <c r="N55" s="98" t="e">
        <f t="shared" si="1"/>
        <v>#DIV/0!</v>
      </c>
      <c r="O55" s="321">
        <f>FŐLAP!$E$8</f>
        <v>0</v>
      </c>
      <c r="P55" s="320">
        <f>FŐLAP!$C$10</f>
        <v>0</v>
      </c>
      <c r="Q55" s="322" t="s">
        <v>439</v>
      </c>
    </row>
    <row r="56" spans="1:17" ht="50.1" hidden="1" customHeight="1" x14ac:dyDescent="0.25">
      <c r="A56" s="100" t="s">
        <v>170</v>
      </c>
      <c r="B56" s="337"/>
      <c r="C56" s="413"/>
      <c r="D56" s="244"/>
      <c r="E56" s="244"/>
      <c r="F56" s="244"/>
      <c r="G56" s="244"/>
      <c r="H56" s="434"/>
      <c r="I56" s="245"/>
      <c r="J56" s="245"/>
      <c r="K56" s="337"/>
      <c r="L56" s="249"/>
      <c r="M56" s="250"/>
      <c r="N56" s="98" t="e">
        <f t="shared" si="1"/>
        <v>#DIV/0!</v>
      </c>
      <c r="O56" s="321">
        <f>FŐLAP!$E$8</f>
        <v>0</v>
      </c>
      <c r="P56" s="320">
        <f>FŐLAP!$C$10</f>
        <v>0</v>
      </c>
      <c r="Q56" s="322" t="s">
        <v>439</v>
      </c>
    </row>
    <row r="57" spans="1:17" ht="50.1" hidden="1" customHeight="1" x14ac:dyDescent="0.25">
      <c r="A57" s="101" t="s">
        <v>171</v>
      </c>
      <c r="B57" s="337"/>
      <c r="C57" s="413"/>
      <c r="D57" s="244"/>
      <c r="E57" s="244"/>
      <c r="F57" s="244"/>
      <c r="G57" s="244"/>
      <c r="H57" s="434"/>
      <c r="I57" s="245"/>
      <c r="J57" s="245"/>
      <c r="K57" s="337"/>
      <c r="L57" s="249"/>
      <c r="M57" s="250"/>
      <c r="N57" s="98" t="e">
        <f t="shared" si="1"/>
        <v>#DIV/0!</v>
      </c>
      <c r="O57" s="321">
        <f>FŐLAP!$E$8</f>
        <v>0</v>
      </c>
      <c r="P57" s="320">
        <f>FŐLAP!$C$10</f>
        <v>0</v>
      </c>
      <c r="Q57" s="322" t="s">
        <v>439</v>
      </c>
    </row>
    <row r="58" spans="1:17" ht="50.1" hidden="1" customHeight="1" x14ac:dyDescent="0.25">
      <c r="A58" s="100" t="s">
        <v>172</v>
      </c>
      <c r="B58" s="337"/>
      <c r="C58" s="413"/>
      <c r="D58" s="244"/>
      <c r="E58" s="244"/>
      <c r="F58" s="244"/>
      <c r="G58" s="244"/>
      <c r="H58" s="434"/>
      <c r="I58" s="245"/>
      <c r="J58" s="245"/>
      <c r="K58" s="337"/>
      <c r="L58" s="249"/>
      <c r="M58" s="250"/>
      <c r="N58" s="98" t="e">
        <f t="shared" si="1"/>
        <v>#DIV/0!</v>
      </c>
      <c r="O58" s="321">
        <f>FŐLAP!$E$8</f>
        <v>0</v>
      </c>
      <c r="P58" s="320">
        <f>FŐLAP!$C$10</f>
        <v>0</v>
      </c>
      <c r="Q58" s="322" t="s">
        <v>439</v>
      </c>
    </row>
    <row r="59" spans="1:17" ht="50.1" hidden="1" customHeight="1" collapsed="1" x14ac:dyDescent="0.25">
      <c r="A59" s="100" t="s">
        <v>173</v>
      </c>
      <c r="B59" s="337"/>
      <c r="C59" s="413"/>
      <c r="D59" s="244"/>
      <c r="E59" s="244"/>
      <c r="F59" s="244"/>
      <c r="G59" s="244"/>
      <c r="H59" s="434"/>
      <c r="I59" s="245"/>
      <c r="J59" s="245"/>
      <c r="K59" s="337"/>
      <c r="L59" s="249"/>
      <c r="M59" s="250"/>
      <c r="N59" s="98" t="e">
        <f t="shared" si="1"/>
        <v>#DIV/0!</v>
      </c>
      <c r="O59" s="321">
        <f>FŐLAP!$E$8</f>
        <v>0</v>
      </c>
      <c r="P59" s="320">
        <f>FŐLAP!$C$10</f>
        <v>0</v>
      </c>
      <c r="Q59" s="322" t="s">
        <v>439</v>
      </c>
    </row>
    <row r="60" spans="1:17" ht="50.1" hidden="1" customHeight="1" x14ac:dyDescent="0.25">
      <c r="A60" s="100" t="s">
        <v>174</v>
      </c>
      <c r="B60" s="337"/>
      <c r="C60" s="413"/>
      <c r="D60" s="244"/>
      <c r="E60" s="244"/>
      <c r="F60" s="244"/>
      <c r="G60" s="244"/>
      <c r="H60" s="434"/>
      <c r="I60" s="245"/>
      <c r="J60" s="245"/>
      <c r="K60" s="337"/>
      <c r="L60" s="249"/>
      <c r="M60" s="250"/>
      <c r="N60" s="98" t="e">
        <f t="shared" si="1"/>
        <v>#DIV/0!</v>
      </c>
      <c r="O60" s="321">
        <f>FŐLAP!$E$8</f>
        <v>0</v>
      </c>
      <c r="P60" s="320">
        <f>FŐLAP!$C$10</f>
        <v>0</v>
      </c>
      <c r="Q60" s="322" t="s">
        <v>439</v>
      </c>
    </row>
    <row r="61" spans="1:17" ht="50.1" hidden="1" customHeight="1" x14ac:dyDescent="0.25">
      <c r="A61" s="100" t="s">
        <v>175</v>
      </c>
      <c r="B61" s="337"/>
      <c r="C61" s="413"/>
      <c r="D61" s="244"/>
      <c r="E61" s="244"/>
      <c r="F61" s="244"/>
      <c r="G61" s="244"/>
      <c r="H61" s="434"/>
      <c r="I61" s="245"/>
      <c r="J61" s="245"/>
      <c r="K61" s="337"/>
      <c r="L61" s="249"/>
      <c r="M61" s="250"/>
      <c r="N61" s="98" t="e">
        <f t="shared" si="1"/>
        <v>#DIV/0!</v>
      </c>
      <c r="O61" s="321">
        <f>FŐLAP!$E$8</f>
        <v>0</v>
      </c>
      <c r="P61" s="320">
        <f>FŐLAP!$C$10</f>
        <v>0</v>
      </c>
      <c r="Q61" s="322" t="s">
        <v>439</v>
      </c>
    </row>
    <row r="62" spans="1:17" ht="50.1" hidden="1" customHeight="1" x14ac:dyDescent="0.25">
      <c r="A62" s="101" t="s">
        <v>176</v>
      </c>
      <c r="B62" s="337"/>
      <c r="C62" s="413"/>
      <c r="D62" s="244"/>
      <c r="E62" s="244"/>
      <c r="F62" s="244"/>
      <c r="G62" s="244"/>
      <c r="H62" s="434"/>
      <c r="I62" s="245"/>
      <c r="J62" s="245"/>
      <c r="K62" s="337"/>
      <c r="L62" s="249"/>
      <c r="M62" s="250"/>
      <c r="N62" s="98" t="e">
        <f t="shared" si="1"/>
        <v>#DIV/0!</v>
      </c>
      <c r="O62" s="321">
        <f>FŐLAP!$E$8</f>
        <v>0</v>
      </c>
      <c r="P62" s="320">
        <f>FŐLAP!$C$10</f>
        <v>0</v>
      </c>
      <c r="Q62" s="322" t="s">
        <v>439</v>
      </c>
    </row>
    <row r="63" spans="1:17" ht="50.1" hidden="1" customHeight="1" x14ac:dyDescent="0.25">
      <c r="A63" s="100" t="s">
        <v>177</v>
      </c>
      <c r="B63" s="337"/>
      <c r="C63" s="413"/>
      <c r="D63" s="244"/>
      <c r="E63" s="244"/>
      <c r="F63" s="244"/>
      <c r="G63" s="244"/>
      <c r="H63" s="434"/>
      <c r="I63" s="245"/>
      <c r="J63" s="245"/>
      <c r="K63" s="337"/>
      <c r="L63" s="249"/>
      <c r="M63" s="250"/>
      <c r="N63" s="98" t="e">
        <f t="shared" si="1"/>
        <v>#DIV/0!</v>
      </c>
      <c r="O63" s="321">
        <f>FŐLAP!$E$8</f>
        <v>0</v>
      </c>
      <c r="P63" s="320">
        <f>FŐLAP!$C$10</f>
        <v>0</v>
      </c>
      <c r="Q63" s="322" t="s">
        <v>439</v>
      </c>
    </row>
    <row r="64" spans="1:17" ht="50.1" hidden="1" customHeight="1" x14ac:dyDescent="0.25">
      <c r="A64" s="100" t="s">
        <v>178</v>
      </c>
      <c r="B64" s="337"/>
      <c r="C64" s="413"/>
      <c r="D64" s="244"/>
      <c r="E64" s="244"/>
      <c r="F64" s="244"/>
      <c r="G64" s="244"/>
      <c r="H64" s="434"/>
      <c r="I64" s="245"/>
      <c r="J64" s="245"/>
      <c r="K64" s="337"/>
      <c r="L64" s="249"/>
      <c r="M64" s="250"/>
      <c r="N64" s="98" t="e">
        <f t="shared" si="1"/>
        <v>#DIV/0!</v>
      </c>
      <c r="O64" s="321">
        <f>FŐLAP!$E$8</f>
        <v>0</v>
      </c>
      <c r="P64" s="320">
        <f>FŐLAP!$C$10</f>
        <v>0</v>
      </c>
      <c r="Q64" s="322" t="s">
        <v>439</v>
      </c>
    </row>
    <row r="65" spans="1:17" ht="50.1" hidden="1" customHeight="1" x14ac:dyDescent="0.25">
      <c r="A65" s="101" t="s">
        <v>179</v>
      </c>
      <c r="B65" s="337"/>
      <c r="C65" s="413"/>
      <c r="D65" s="244"/>
      <c r="E65" s="244"/>
      <c r="F65" s="244"/>
      <c r="G65" s="244"/>
      <c r="H65" s="434"/>
      <c r="I65" s="245"/>
      <c r="J65" s="245"/>
      <c r="K65" s="337"/>
      <c r="L65" s="249"/>
      <c r="M65" s="250"/>
      <c r="N65" s="98" t="e">
        <f t="shared" si="1"/>
        <v>#DIV/0!</v>
      </c>
      <c r="O65" s="321">
        <f>FŐLAP!$E$8</f>
        <v>0</v>
      </c>
      <c r="P65" s="320">
        <f>FŐLAP!$C$10</f>
        <v>0</v>
      </c>
      <c r="Q65" s="322" t="s">
        <v>439</v>
      </c>
    </row>
    <row r="66" spans="1:17" ht="50.1" hidden="1" customHeight="1" x14ac:dyDescent="0.25">
      <c r="A66" s="100" t="s">
        <v>180</v>
      </c>
      <c r="B66" s="337"/>
      <c r="C66" s="413"/>
      <c r="D66" s="244"/>
      <c r="E66" s="244"/>
      <c r="F66" s="244"/>
      <c r="G66" s="244"/>
      <c r="H66" s="434"/>
      <c r="I66" s="245"/>
      <c r="J66" s="245"/>
      <c r="K66" s="337"/>
      <c r="L66" s="249"/>
      <c r="M66" s="250"/>
      <c r="N66" s="98" t="e">
        <f t="shared" si="1"/>
        <v>#DIV/0!</v>
      </c>
      <c r="O66" s="321">
        <f>FŐLAP!$E$8</f>
        <v>0</v>
      </c>
      <c r="P66" s="320">
        <f>FŐLAP!$C$10</f>
        <v>0</v>
      </c>
      <c r="Q66" s="322" t="s">
        <v>439</v>
      </c>
    </row>
    <row r="67" spans="1:17" ht="50.1" hidden="1" customHeight="1" x14ac:dyDescent="0.25">
      <c r="A67" s="100" t="s">
        <v>181</v>
      </c>
      <c r="B67" s="337"/>
      <c r="C67" s="413"/>
      <c r="D67" s="244"/>
      <c r="E67" s="244"/>
      <c r="F67" s="244"/>
      <c r="G67" s="244"/>
      <c r="H67" s="434"/>
      <c r="I67" s="245"/>
      <c r="J67" s="245"/>
      <c r="K67" s="337"/>
      <c r="L67" s="249"/>
      <c r="M67" s="250"/>
      <c r="N67" s="98" t="e">
        <f t="shared" si="1"/>
        <v>#DIV/0!</v>
      </c>
      <c r="O67" s="321">
        <f>FŐLAP!$E$8</f>
        <v>0</v>
      </c>
      <c r="P67" s="320">
        <f>FŐLAP!$C$10</f>
        <v>0</v>
      </c>
      <c r="Q67" s="322" t="s">
        <v>439</v>
      </c>
    </row>
    <row r="68" spans="1:17" ht="50.1" hidden="1" customHeight="1" x14ac:dyDescent="0.25">
      <c r="A68" s="101" t="s">
        <v>182</v>
      </c>
      <c r="B68" s="337"/>
      <c r="C68" s="413"/>
      <c r="D68" s="244"/>
      <c r="E68" s="244"/>
      <c r="F68" s="244"/>
      <c r="G68" s="244"/>
      <c r="H68" s="434"/>
      <c r="I68" s="245"/>
      <c r="J68" s="245"/>
      <c r="K68" s="337"/>
      <c r="L68" s="249"/>
      <c r="M68" s="250"/>
      <c r="N68" s="98" t="e">
        <f t="shared" si="1"/>
        <v>#DIV/0!</v>
      </c>
      <c r="O68" s="321">
        <f>FŐLAP!$E$8</f>
        <v>0</v>
      </c>
      <c r="P68" s="320">
        <f>FŐLAP!$C$10</f>
        <v>0</v>
      </c>
      <c r="Q68" s="322" t="s">
        <v>439</v>
      </c>
    </row>
    <row r="69" spans="1:17" ht="50.1" hidden="1" customHeight="1" x14ac:dyDescent="0.25">
      <c r="A69" s="100" t="s">
        <v>183</v>
      </c>
      <c r="B69" s="337"/>
      <c r="C69" s="413"/>
      <c r="D69" s="244"/>
      <c r="E69" s="244"/>
      <c r="F69" s="244"/>
      <c r="G69" s="244"/>
      <c r="H69" s="434"/>
      <c r="I69" s="245"/>
      <c r="J69" s="245"/>
      <c r="K69" s="337"/>
      <c r="L69" s="249"/>
      <c r="M69" s="250"/>
      <c r="N69" s="98" t="e">
        <f t="shared" si="1"/>
        <v>#DIV/0!</v>
      </c>
      <c r="O69" s="321">
        <f>FŐLAP!$E$8</f>
        <v>0</v>
      </c>
      <c r="P69" s="320">
        <f>FŐLAP!$C$10</f>
        <v>0</v>
      </c>
      <c r="Q69" s="322" t="s">
        <v>439</v>
      </c>
    </row>
    <row r="70" spans="1:17" ht="50.1" hidden="1" customHeight="1" collapsed="1" x14ac:dyDescent="0.25">
      <c r="A70" s="100" t="s">
        <v>184</v>
      </c>
      <c r="B70" s="337"/>
      <c r="C70" s="413"/>
      <c r="D70" s="244"/>
      <c r="E70" s="244"/>
      <c r="F70" s="244"/>
      <c r="G70" s="244"/>
      <c r="H70" s="434"/>
      <c r="I70" s="245"/>
      <c r="J70" s="245"/>
      <c r="K70" s="337"/>
      <c r="L70" s="249"/>
      <c r="M70" s="250"/>
      <c r="N70" s="98" t="e">
        <f t="shared" si="1"/>
        <v>#DIV/0!</v>
      </c>
      <c r="O70" s="321">
        <f>FŐLAP!$E$8</f>
        <v>0</v>
      </c>
      <c r="P70" s="320">
        <f>FŐLAP!$C$10</f>
        <v>0</v>
      </c>
      <c r="Q70" s="322" t="s">
        <v>439</v>
      </c>
    </row>
    <row r="71" spans="1:17" ht="50.1" hidden="1" customHeight="1" x14ac:dyDescent="0.25">
      <c r="A71" s="101" t="s">
        <v>185</v>
      </c>
      <c r="B71" s="337"/>
      <c r="C71" s="413"/>
      <c r="D71" s="244"/>
      <c r="E71" s="244"/>
      <c r="F71" s="244"/>
      <c r="G71" s="244"/>
      <c r="H71" s="434"/>
      <c r="I71" s="245"/>
      <c r="J71" s="245"/>
      <c r="K71" s="337"/>
      <c r="L71" s="249"/>
      <c r="M71" s="250"/>
      <c r="N71" s="98" t="e">
        <f t="shared" si="1"/>
        <v>#DIV/0!</v>
      </c>
      <c r="O71" s="321">
        <f>FŐLAP!$E$8</f>
        <v>0</v>
      </c>
      <c r="P71" s="320">
        <f>FŐLAP!$C$10</f>
        <v>0</v>
      </c>
      <c r="Q71" s="322" t="s">
        <v>439</v>
      </c>
    </row>
    <row r="72" spans="1:17" ht="50.1" hidden="1" customHeight="1" x14ac:dyDescent="0.25">
      <c r="A72" s="100" t="s">
        <v>186</v>
      </c>
      <c r="B72" s="337"/>
      <c r="C72" s="413"/>
      <c r="D72" s="244"/>
      <c r="E72" s="244"/>
      <c r="F72" s="244"/>
      <c r="G72" s="244"/>
      <c r="H72" s="434"/>
      <c r="I72" s="245"/>
      <c r="J72" s="245"/>
      <c r="K72" s="337"/>
      <c r="L72" s="249"/>
      <c r="M72" s="250"/>
      <c r="N72" s="98" t="e">
        <f t="shared" si="1"/>
        <v>#DIV/0!</v>
      </c>
      <c r="O72" s="321">
        <f>FŐLAP!$E$8</f>
        <v>0</v>
      </c>
      <c r="P72" s="320">
        <f>FŐLAP!$C$10</f>
        <v>0</v>
      </c>
      <c r="Q72" s="322" t="s">
        <v>439</v>
      </c>
    </row>
    <row r="73" spans="1:17" ht="50.1" hidden="1" customHeight="1" x14ac:dyDescent="0.25">
      <c r="A73" s="100" t="s">
        <v>187</v>
      </c>
      <c r="B73" s="337"/>
      <c r="C73" s="413"/>
      <c r="D73" s="244"/>
      <c r="E73" s="244"/>
      <c r="F73" s="244"/>
      <c r="G73" s="244"/>
      <c r="H73" s="434"/>
      <c r="I73" s="245"/>
      <c r="J73" s="245"/>
      <c r="K73" s="337"/>
      <c r="L73" s="249"/>
      <c r="M73" s="250"/>
      <c r="N73" s="98" t="e">
        <f t="shared" si="1"/>
        <v>#DIV/0!</v>
      </c>
      <c r="O73" s="321">
        <f>FŐLAP!$E$8</f>
        <v>0</v>
      </c>
      <c r="P73" s="320">
        <f>FŐLAP!$C$10</f>
        <v>0</v>
      </c>
      <c r="Q73" s="322" t="s">
        <v>439</v>
      </c>
    </row>
    <row r="74" spans="1:17" ht="50.1" hidden="1" customHeight="1" x14ac:dyDescent="0.25">
      <c r="A74" s="101" t="s">
        <v>188</v>
      </c>
      <c r="B74" s="337"/>
      <c r="C74" s="413"/>
      <c r="D74" s="244"/>
      <c r="E74" s="244"/>
      <c r="F74" s="244"/>
      <c r="G74" s="244"/>
      <c r="H74" s="434"/>
      <c r="I74" s="245"/>
      <c r="J74" s="245"/>
      <c r="K74" s="337"/>
      <c r="L74" s="249"/>
      <c r="M74" s="250"/>
      <c r="N74" s="98" t="e">
        <f t="shared" si="1"/>
        <v>#DIV/0!</v>
      </c>
      <c r="O74" s="321">
        <f>FŐLAP!$E$8</f>
        <v>0</v>
      </c>
      <c r="P74" s="320">
        <f>FŐLAP!$C$10</f>
        <v>0</v>
      </c>
      <c r="Q74" s="322" t="s">
        <v>439</v>
      </c>
    </row>
    <row r="75" spans="1:17" ht="50.1" hidden="1" customHeight="1" x14ac:dyDescent="0.25">
      <c r="A75" s="100" t="s">
        <v>189</v>
      </c>
      <c r="B75" s="337"/>
      <c r="C75" s="413"/>
      <c r="D75" s="244"/>
      <c r="E75" s="244"/>
      <c r="F75" s="244"/>
      <c r="G75" s="244"/>
      <c r="H75" s="434"/>
      <c r="I75" s="245"/>
      <c r="J75" s="245"/>
      <c r="K75" s="337"/>
      <c r="L75" s="249"/>
      <c r="M75" s="250"/>
      <c r="N75" s="98" t="e">
        <f t="shared" ref="N75:N138" si="2">IF(M75&lt;0,0,1-(M75/L75))</f>
        <v>#DIV/0!</v>
      </c>
      <c r="O75" s="321">
        <f>FŐLAP!$E$8</f>
        <v>0</v>
      </c>
      <c r="P75" s="320">
        <f>FŐLAP!$C$10</f>
        <v>0</v>
      </c>
      <c r="Q75" s="322" t="s">
        <v>439</v>
      </c>
    </row>
    <row r="76" spans="1:17" ht="50.1" hidden="1" customHeight="1" x14ac:dyDescent="0.25">
      <c r="A76" s="100" t="s">
        <v>190</v>
      </c>
      <c r="B76" s="337"/>
      <c r="C76" s="413"/>
      <c r="D76" s="244"/>
      <c r="E76" s="244"/>
      <c r="F76" s="244"/>
      <c r="G76" s="244"/>
      <c r="H76" s="434"/>
      <c r="I76" s="245"/>
      <c r="J76" s="245"/>
      <c r="K76" s="337"/>
      <c r="L76" s="249"/>
      <c r="M76" s="250"/>
      <c r="N76" s="98" t="e">
        <f t="shared" si="2"/>
        <v>#DIV/0!</v>
      </c>
      <c r="O76" s="321">
        <f>FŐLAP!$E$8</f>
        <v>0</v>
      </c>
      <c r="P76" s="320">
        <f>FŐLAP!$C$10</f>
        <v>0</v>
      </c>
      <c r="Q76" s="322" t="s">
        <v>439</v>
      </c>
    </row>
    <row r="77" spans="1:17" ht="50.1" hidden="1" customHeight="1" x14ac:dyDescent="0.25">
      <c r="A77" s="100" t="s">
        <v>191</v>
      </c>
      <c r="B77" s="337"/>
      <c r="C77" s="413"/>
      <c r="D77" s="244"/>
      <c r="E77" s="244"/>
      <c r="F77" s="244"/>
      <c r="G77" s="244"/>
      <c r="H77" s="434"/>
      <c r="I77" s="245"/>
      <c r="J77" s="245"/>
      <c r="K77" s="337"/>
      <c r="L77" s="249"/>
      <c r="M77" s="250"/>
      <c r="N77" s="98" t="e">
        <f t="shared" si="2"/>
        <v>#DIV/0!</v>
      </c>
      <c r="O77" s="321">
        <f>FŐLAP!$E$8</f>
        <v>0</v>
      </c>
      <c r="P77" s="320">
        <f>FŐLAP!$C$10</f>
        <v>0</v>
      </c>
      <c r="Q77" s="322" t="s">
        <v>439</v>
      </c>
    </row>
    <row r="78" spans="1:17" ht="50.1" hidden="1" customHeight="1" x14ac:dyDescent="0.25">
      <c r="A78" s="100" t="s">
        <v>192</v>
      </c>
      <c r="B78" s="337"/>
      <c r="C78" s="413"/>
      <c r="D78" s="244"/>
      <c r="E78" s="244"/>
      <c r="F78" s="244"/>
      <c r="G78" s="244"/>
      <c r="H78" s="434"/>
      <c r="I78" s="245"/>
      <c r="J78" s="245"/>
      <c r="K78" s="337"/>
      <c r="L78" s="249"/>
      <c r="M78" s="250"/>
      <c r="N78" s="98" t="e">
        <f t="shared" si="2"/>
        <v>#DIV/0!</v>
      </c>
      <c r="O78" s="321">
        <f>FŐLAP!$E$8</f>
        <v>0</v>
      </c>
      <c r="P78" s="320">
        <f>FŐLAP!$C$10</f>
        <v>0</v>
      </c>
      <c r="Q78" s="322" t="s">
        <v>439</v>
      </c>
    </row>
    <row r="79" spans="1:17" ht="50.1" hidden="1" customHeight="1" x14ac:dyDescent="0.25">
      <c r="A79" s="101" t="s">
        <v>193</v>
      </c>
      <c r="B79" s="337"/>
      <c r="C79" s="413"/>
      <c r="D79" s="244"/>
      <c r="E79" s="244"/>
      <c r="F79" s="244"/>
      <c r="G79" s="244"/>
      <c r="H79" s="434"/>
      <c r="I79" s="245"/>
      <c r="J79" s="245"/>
      <c r="K79" s="337"/>
      <c r="L79" s="249"/>
      <c r="M79" s="250"/>
      <c r="N79" s="98" t="e">
        <f t="shared" si="2"/>
        <v>#DIV/0!</v>
      </c>
      <c r="O79" s="321">
        <f>FŐLAP!$E$8</f>
        <v>0</v>
      </c>
      <c r="P79" s="320">
        <f>FŐLAP!$C$10</f>
        <v>0</v>
      </c>
      <c r="Q79" s="322" t="s">
        <v>439</v>
      </c>
    </row>
    <row r="80" spans="1:17" ht="50.1" hidden="1" customHeight="1" x14ac:dyDescent="0.25">
      <c r="A80" s="100" t="s">
        <v>194</v>
      </c>
      <c r="B80" s="337"/>
      <c r="C80" s="413"/>
      <c r="D80" s="244"/>
      <c r="E80" s="244"/>
      <c r="F80" s="244"/>
      <c r="G80" s="244"/>
      <c r="H80" s="434"/>
      <c r="I80" s="245"/>
      <c r="J80" s="245"/>
      <c r="K80" s="337"/>
      <c r="L80" s="249"/>
      <c r="M80" s="250"/>
      <c r="N80" s="98" t="e">
        <f t="shared" si="2"/>
        <v>#DIV/0!</v>
      </c>
      <c r="O80" s="321">
        <f>FŐLAP!$E$8</f>
        <v>0</v>
      </c>
      <c r="P80" s="320">
        <f>FŐLAP!$C$10</f>
        <v>0</v>
      </c>
      <c r="Q80" s="322" t="s">
        <v>439</v>
      </c>
    </row>
    <row r="81" spans="1:17" ht="50.1" hidden="1" customHeight="1" collapsed="1" x14ac:dyDescent="0.25">
      <c r="A81" s="100" t="s">
        <v>195</v>
      </c>
      <c r="B81" s="337"/>
      <c r="C81" s="413"/>
      <c r="D81" s="244"/>
      <c r="E81" s="244"/>
      <c r="F81" s="244"/>
      <c r="G81" s="244"/>
      <c r="H81" s="434"/>
      <c r="I81" s="245"/>
      <c r="J81" s="245"/>
      <c r="K81" s="337"/>
      <c r="L81" s="249"/>
      <c r="M81" s="250"/>
      <c r="N81" s="98" t="e">
        <f t="shared" si="2"/>
        <v>#DIV/0!</v>
      </c>
      <c r="O81" s="321">
        <f>FŐLAP!$E$8</f>
        <v>0</v>
      </c>
      <c r="P81" s="320">
        <f>FŐLAP!$C$10</f>
        <v>0</v>
      </c>
      <c r="Q81" s="322" t="s">
        <v>439</v>
      </c>
    </row>
    <row r="82" spans="1:17" ht="50.1" hidden="1" customHeight="1" x14ac:dyDescent="0.25">
      <c r="A82" s="101" t="s">
        <v>196</v>
      </c>
      <c r="B82" s="337"/>
      <c r="C82" s="413"/>
      <c r="D82" s="244"/>
      <c r="E82" s="244"/>
      <c r="F82" s="244"/>
      <c r="G82" s="244"/>
      <c r="H82" s="434"/>
      <c r="I82" s="245"/>
      <c r="J82" s="245"/>
      <c r="K82" s="337"/>
      <c r="L82" s="249"/>
      <c r="M82" s="250"/>
      <c r="N82" s="98" t="e">
        <f t="shared" si="2"/>
        <v>#DIV/0!</v>
      </c>
      <c r="O82" s="321">
        <f>FŐLAP!$E$8</f>
        <v>0</v>
      </c>
      <c r="P82" s="320">
        <f>FŐLAP!$C$10</f>
        <v>0</v>
      </c>
      <c r="Q82" s="322" t="s">
        <v>439</v>
      </c>
    </row>
    <row r="83" spans="1:17" ht="50.1" hidden="1" customHeight="1" x14ac:dyDescent="0.25">
      <c r="A83" s="100" t="s">
        <v>197</v>
      </c>
      <c r="B83" s="337"/>
      <c r="C83" s="413"/>
      <c r="D83" s="244"/>
      <c r="E83" s="244"/>
      <c r="F83" s="244"/>
      <c r="G83" s="244"/>
      <c r="H83" s="434"/>
      <c r="I83" s="245"/>
      <c r="J83" s="245"/>
      <c r="K83" s="337"/>
      <c r="L83" s="249"/>
      <c r="M83" s="250"/>
      <c r="N83" s="98" t="e">
        <f t="shared" si="2"/>
        <v>#DIV/0!</v>
      </c>
      <c r="O83" s="321">
        <f>FŐLAP!$E$8</f>
        <v>0</v>
      </c>
      <c r="P83" s="320">
        <f>FŐLAP!$C$10</f>
        <v>0</v>
      </c>
      <c r="Q83" s="322" t="s">
        <v>439</v>
      </c>
    </row>
    <row r="84" spans="1:17" ht="50.1" hidden="1" customHeight="1" x14ac:dyDescent="0.25">
      <c r="A84" s="100" t="s">
        <v>198</v>
      </c>
      <c r="B84" s="337"/>
      <c r="C84" s="413"/>
      <c r="D84" s="244"/>
      <c r="E84" s="244"/>
      <c r="F84" s="244"/>
      <c r="G84" s="244"/>
      <c r="H84" s="434"/>
      <c r="I84" s="245"/>
      <c r="J84" s="245"/>
      <c r="K84" s="337"/>
      <c r="L84" s="249"/>
      <c r="M84" s="250"/>
      <c r="N84" s="98" t="e">
        <f t="shared" si="2"/>
        <v>#DIV/0!</v>
      </c>
      <c r="O84" s="321">
        <f>FŐLAP!$E$8</f>
        <v>0</v>
      </c>
      <c r="P84" s="320">
        <f>FŐLAP!$C$10</f>
        <v>0</v>
      </c>
      <c r="Q84" s="322" t="s">
        <v>439</v>
      </c>
    </row>
    <row r="85" spans="1:17" ht="50.1" hidden="1" customHeight="1" x14ac:dyDescent="0.25">
      <c r="A85" s="101" t="s">
        <v>199</v>
      </c>
      <c r="B85" s="337"/>
      <c r="C85" s="413"/>
      <c r="D85" s="244"/>
      <c r="E85" s="244"/>
      <c r="F85" s="244"/>
      <c r="G85" s="244"/>
      <c r="H85" s="434"/>
      <c r="I85" s="245"/>
      <c r="J85" s="245"/>
      <c r="K85" s="337"/>
      <c r="L85" s="249"/>
      <c r="M85" s="250"/>
      <c r="N85" s="98" t="e">
        <f t="shared" si="2"/>
        <v>#DIV/0!</v>
      </c>
      <c r="O85" s="321">
        <f>FŐLAP!$E$8</f>
        <v>0</v>
      </c>
      <c r="P85" s="320">
        <f>FŐLAP!$C$10</f>
        <v>0</v>
      </c>
      <c r="Q85" s="322" t="s">
        <v>439</v>
      </c>
    </row>
    <row r="86" spans="1:17" ht="50.1" hidden="1" customHeight="1" x14ac:dyDescent="0.25">
      <c r="A86" s="100" t="s">
        <v>200</v>
      </c>
      <c r="B86" s="337"/>
      <c r="C86" s="413"/>
      <c r="D86" s="244"/>
      <c r="E86" s="244"/>
      <c r="F86" s="244"/>
      <c r="G86" s="244"/>
      <c r="H86" s="434"/>
      <c r="I86" s="245"/>
      <c r="J86" s="245"/>
      <c r="K86" s="337"/>
      <c r="L86" s="249"/>
      <c r="M86" s="250"/>
      <c r="N86" s="98" t="e">
        <f t="shared" si="2"/>
        <v>#DIV/0!</v>
      </c>
      <c r="O86" s="321">
        <f>FŐLAP!$E$8</f>
        <v>0</v>
      </c>
      <c r="P86" s="320">
        <f>FŐLAP!$C$10</f>
        <v>0</v>
      </c>
      <c r="Q86" s="322" t="s">
        <v>439</v>
      </c>
    </row>
    <row r="87" spans="1:17" ht="50.1" hidden="1" customHeight="1" x14ac:dyDescent="0.25">
      <c r="A87" s="100" t="s">
        <v>201</v>
      </c>
      <c r="B87" s="337"/>
      <c r="C87" s="413"/>
      <c r="D87" s="244"/>
      <c r="E87" s="244"/>
      <c r="F87" s="244"/>
      <c r="G87" s="244"/>
      <c r="H87" s="434"/>
      <c r="I87" s="245"/>
      <c r="J87" s="245"/>
      <c r="K87" s="337"/>
      <c r="L87" s="249"/>
      <c r="M87" s="250"/>
      <c r="N87" s="98" t="e">
        <f t="shared" si="2"/>
        <v>#DIV/0!</v>
      </c>
      <c r="O87" s="321">
        <f>FŐLAP!$E$8</f>
        <v>0</v>
      </c>
      <c r="P87" s="320">
        <f>FŐLAP!$C$10</f>
        <v>0</v>
      </c>
      <c r="Q87" s="322" t="s">
        <v>439</v>
      </c>
    </row>
    <row r="88" spans="1:17" ht="50.1" hidden="1" customHeight="1" x14ac:dyDescent="0.25">
      <c r="A88" s="101" t="s">
        <v>202</v>
      </c>
      <c r="B88" s="337"/>
      <c r="C88" s="413"/>
      <c r="D88" s="244"/>
      <c r="E88" s="244"/>
      <c r="F88" s="244"/>
      <c r="G88" s="244"/>
      <c r="H88" s="434"/>
      <c r="I88" s="245"/>
      <c r="J88" s="245"/>
      <c r="K88" s="337"/>
      <c r="L88" s="249"/>
      <c r="M88" s="250"/>
      <c r="N88" s="98" t="e">
        <f t="shared" si="2"/>
        <v>#DIV/0!</v>
      </c>
      <c r="O88" s="321">
        <f>FŐLAP!$E$8</f>
        <v>0</v>
      </c>
      <c r="P88" s="320">
        <f>FŐLAP!$C$10</f>
        <v>0</v>
      </c>
      <c r="Q88" s="322" t="s">
        <v>439</v>
      </c>
    </row>
    <row r="89" spans="1:17" ht="50.1" hidden="1" customHeight="1" x14ac:dyDescent="0.25">
      <c r="A89" s="100" t="s">
        <v>203</v>
      </c>
      <c r="B89" s="337"/>
      <c r="C89" s="413"/>
      <c r="D89" s="244"/>
      <c r="E89" s="244"/>
      <c r="F89" s="244"/>
      <c r="G89" s="244"/>
      <c r="H89" s="434"/>
      <c r="I89" s="245"/>
      <c r="J89" s="245"/>
      <c r="K89" s="337"/>
      <c r="L89" s="249"/>
      <c r="M89" s="250"/>
      <c r="N89" s="98" t="e">
        <f t="shared" si="2"/>
        <v>#DIV/0!</v>
      </c>
      <c r="O89" s="321">
        <f>FŐLAP!$E$8</f>
        <v>0</v>
      </c>
      <c r="P89" s="320">
        <f>FŐLAP!$C$10</f>
        <v>0</v>
      </c>
      <c r="Q89" s="322" t="s">
        <v>439</v>
      </c>
    </row>
    <row r="90" spans="1:17" ht="50.1" hidden="1" customHeight="1" x14ac:dyDescent="0.25">
      <c r="A90" s="100" t="s">
        <v>204</v>
      </c>
      <c r="B90" s="337"/>
      <c r="C90" s="413"/>
      <c r="D90" s="244"/>
      <c r="E90" s="244"/>
      <c r="F90" s="244"/>
      <c r="G90" s="244"/>
      <c r="H90" s="434"/>
      <c r="I90" s="245"/>
      <c r="J90" s="245"/>
      <c r="K90" s="337"/>
      <c r="L90" s="249"/>
      <c r="M90" s="250"/>
      <c r="N90" s="98" t="e">
        <f t="shared" si="2"/>
        <v>#DIV/0!</v>
      </c>
      <c r="O90" s="321">
        <f>FŐLAP!$E$8</f>
        <v>0</v>
      </c>
      <c r="P90" s="320">
        <f>FŐLAP!$C$10</f>
        <v>0</v>
      </c>
      <c r="Q90" s="322" t="s">
        <v>439</v>
      </c>
    </row>
    <row r="91" spans="1:17" ht="50.1" hidden="1" customHeight="1" x14ac:dyDescent="0.25">
      <c r="A91" s="101" t="s">
        <v>205</v>
      </c>
      <c r="B91" s="337"/>
      <c r="C91" s="413"/>
      <c r="D91" s="244"/>
      <c r="E91" s="244"/>
      <c r="F91" s="244"/>
      <c r="G91" s="244"/>
      <c r="H91" s="434"/>
      <c r="I91" s="245"/>
      <c r="J91" s="245"/>
      <c r="K91" s="337"/>
      <c r="L91" s="249"/>
      <c r="M91" s="250"/>
      <c r="N91" s="98" t="e">
        <f t="shared" si="2"/>
        <v>#DIV/0!</v>
      </c>
      <c r="O91" s="321">
        <f>FŐLAP!$E$8</f>
        <v>0</v>
      </c>
      <c r="P91" s="320">
        <f>FŐLAP!$C$10</f>
        <v>0</v>
      </c>
      <c r="Q91" s="322" t="s">
        <v>439</v>
      </c>
    </row>
    <row r="92" spans="1:17" ht="50.1" hidden="1" customHeight="1" x14ac:dyDescent="0.25">
      <c r="A92" s="100" t="s">
        <v>206</v>
      </c>
      <c r="B92" s="337"/>
      <c r="C92" s="413"/>
      <c r="D92" s="244"/>
      <c r="E92" s="244"/>
      <c r="F92" s="244"/>
      <c r="G92" s="244"/>
      <c r="H92" s="434"/>
      <c r="I92" s="245"/>
      <c r="J92" s="245"/>
      <c r="K92" s="337"/>
      <c r="L92" s="249"/>
      <c r="M92" s="250"/>
      <c r="N92" s="98" t="e">
        <f t="shared" si="2"/>
        <v>#DIV/0!</v>
      </c>
      <c r="O92" s="321">
        <f>FŐLAP!$E$8</f>
        <v>0</v>
      </c>
      <c r="P92" s="320">
        <f>FŐLAP!$C$10</f>
        <v>0</v>
      </c>
      <c r="Q92" s="322" t="s">
        <v>439</v>
      </c>
    </row>
    <row r="93" spans="1:17" ht="50.1" hidden="1" customHeight="1" x14ac:dyDescent="0.25">
      <c r="A93" s="100" t="s">
        <v>207</v>
      </c>
      <c r="B93" s="337"/>
      <c r="C93" s="413"/>
      <c r="D93" s="244"/>
      <c r="E93" s="244"/>
      <c r="F93" s="244"/>
      <c r="G93" s="244"/>
      <c r="H93" s="434"/>
      <c r="I93" s="245"/>
      <c r="J93" s="245"/>
      <c r="K93" s="337"/>
      <c r="L93" s="249"/>
      <c r="M93" s="250"/>
      <c r="N93" s="98" t="e">
        <f t="shared" si="2"/>
        <v>#DIV/0!</v>
      </c>
      <c r="O93" s="321">
        <f>FŐLAP!$E$8</f>
        <v>0</v>
      </c>
      <c r="P93" s="320">
        <f>FŐLAP!$C$10</f>
        <v>0</v>
      </c>
      <c r="Q93" s="322" t="s">
        <v>439</v>
      </c>
    </row>
    <row r="94" spans="1:17" ht="50.1" hidden="1" customHeight="1" x14ac:dyDescent="0.25">
      <c r="A94" s="100" t="s">
        <v>208</v>
      </c>
      <c r="B94" s="337"/>
      <c r="C94" s="413"/>
      <c r="D94" s="244"/>
      <c r="E94" s="244"/>
      <c r="F94" s="244"/>
      <c r="G94" s="244"/>
      <c r="H94" s="434"/>
      <c r="I94" s="245"/>
      <c r="J94" s="245"/>
      <c r="K94" s="337"/>
      <c r="L94" s="249"/>
      <c r="M94" s="250"/>
      <c r="N94" s="98" t="e">
        <f t="shared" si="2"/>
        <v>#DIV/0!</v>
      </c>
      <c r="O94" s="321">
        <f>FŐLAP!$E$8</f>
        <v>0</v>
      </c>
      <c r="P94" s="320">
        <f>FŐLAP!$C$10</f>
        <v>0</v>
      </c>
      <c r="Q94" s="322" t="s">
        <v>439</v>
      </c>
    </row>
    <row r="95" spans="1:17" ht="50.1" hidden="1" customHeight="1" x14ac:dyDescent="0.25">
      <c r="A95" s="100" t="s">
        <v>209</v>
      </c>
      <c r="B95" s="337"/>
      <c r="C95" s="413"/>
      <c r="D95" s="244"/>
      <c r="E95" s="244"/>
      <c r="F95" s="244"/>
      <c r="G95" s="244"/>
      <c r="H95" s="434"/>
      <c r="I95" s="245"/>
      <c r="J95" s="245"/>
      <c r="K95" s="337"/>
      <c r="L95" s="249"/>
      <c r="M95" s="250"/>
      <c r="N95" s="98" t="e">
        <f t="shared" si="2"/>
        <v>#DIV/0!</v>
      </c>
      <c r="O95" s="321">
        <f>FŐLAP!$E$8</f>
        <v>0</v>
      </c>
      <c r="P95" s="320">
        <f>FŐLAP!$C$10</f>
        <v>0</v>
      </c>
      <c r="Q95" s="322" t="s">
        <v>439</v>
      </c>
    </row>
    <row r="96" spans="1:17" ht="50.1" hidden="1" customHeight="1" x14ac:dyDescent="0.25">
      <c r="A96" s="101" t="s">
        <v>210</v>
      </c>
      <c r="B96" s="337"/>
      <c r="C96" s="413"/>
      <c r="D96" s="244"/>
      <c r="E96" s="244"/>
      <c r="F96" s="244"/>
      <c r="G96" s="244"/>
      <c r="H96" s="434"/>
      <c r="I96" s="245"/>
      <c r="J96" s="245"/>
      <c r="K96" s="337"/>
      <c r="L96" s="249"/>
      <c r="M96" s="250"/>
      <c r="N96" s="98" t="e">
        <f t="shared" si="2"/>
        <v>#DIV/0!</v>
      </c>
      <c r="O96" s="321">
        <f>FŐLAP!$E$8</f>
        <v>0</v>
      </c>
      <c r="P96" s="320">
        <f>FŐLAP!$C$10</f>
        <v>0</v>
      </c>
      <c r="Q96" s="322" t="s">
        <v>439</v>
      </c>
    </row>
    <row r="97" spans="1:17" ht="50.1" hidden="1" customHeight="1" x14ac:dyDescent="0.25">
      <c r="A97" s="100" t="s">
        <v>211</v>
      </c>
      <c r="B97" s="337"/>
      <c r="C97" s="413"/>
      <c r="D97" s="244"/>
      <c r="E97" s="244"/>
      <c r="F97" s="244"/>
      <c r="G97" s="244"/>
      <c r="H97" s="434"/>
      <c r="I97" s="245"/>
      <c r="J97" s="245"/>
      <c r="K97" s="337"/>
      <c r="L97" s="249"/>
      <c r="M97" s="250"/>
      <c r="N97" s="98" t="e">
        <f t="shared" si="2"/>
        <v>#DIV/0!</v>
      </c>
      <c r="O97" s="321">
        <f>FŐLAP!$E$8</f>
        <v>0</v>
      </c>
      <c r="P97" s="320">
        <f>FŐLAP!$C$10</f>
        <v>0</v>
      </c>
      <c r="Q97" s="322" t="s">
        <v>439</v>
      </c>
    </row>
    <row r="98" spans="1:17" ht="50.1" hidden="1" customHeight="1" x14ac:dyDescent="0.25">
      <c r="A98" s="100" t="s">
        <v>212</v>
      </c>
      <c r="B98" s="337"/>
      <c r="C98" s="413"/>
      <c r="D98" s="244"/>
      <c r="E98" s="244"/>
      <c r="F98" s="244"/>
      <c r="G98" s="244"/>
      <c r="H98" s="434"/>
      <c r="I98" s="245"/>
      <c r="J98" s="245"/>
      <c r="K98" s="337"/>
      <c r="L98" s="249"/>
      <c r="M98" s="250"/>
      <c r="N98" s="98" t="e">
        <f t="shared" si="2"/>
        <v>#DIV/0!</v>
      </c>
      <c r="O98" s="321">
        <f>FŐLAP!$E$8</f>
        <v>0</v>
      </c>
      <c r="P98" s="320">
        <f>FŐLAP!$C$10</f>
        <v>0</v>
      </c>
      <c r="Q98" s="322" t="s">
        <v>439</v>
      </c>
    </row>
    <row r="99" spans="1:17" ht="50.1" hidden="1" customHeight="1" x14ac:dyDescent="0.25">
      <c r="A99" s="101" t="s">
        <v>213</v>
      </c>
      <c r="B99" s="337"/>
      <c r="C99" s="413"/>
      <c r="D99" s="244"/>
      <c r="E99" s="244"/>
      <c r="F99" s="244"/>
      <c r="G99" s="244"/>
      <c r="H99" s="434"/>
      <c r="I99" s="245"/>
      <c r="J99" s="245"/>
      <c r="K99" s="337"/>
      <c r="L99" s="249"/>
      <c r="M99" s="250"/>
      <c r="N99" s="98" t="e">
        <f t="shared" si="2"/>
        <v>#DIV/0!</v>
      </c>
      <c r="O99" s="321">
        <f>FŐLAP!$E$8</f>
        <v>0</v>
      </c>
      <c r="P99" s="320">
        <f>FŐLAP!$C$10</f>
        <v>0</v>
      </c>
      <c r="Q99" s="322" t="s">
        <v>439</v>
      </c>
    </row>
    <row r="100" spans="1:17" ht="50.1" hidden="1" customHeight="1" x14ac:dyDescent="0.25">
      <c r="A100" s="100" t="s">
        <v>214</v>
      </c>
      <c r="B100" s="337"/>
      <c r="C100" s="413"/>
      <c r="D100" s="244"/>
      <c r="E100" s="244"/>
      <c r="F100" s="244"/>
      <c r="G100" s="244"/>
      <c r="H100" s="434"/>
      <c r="I100" s="245"/>
      <c r="J100" s="245"/>
      <c r="K100" s="337"/>
      <c r="L100" s="249"/>
      <c r="M100" s="250"/>
      <c r="N100" s="98" t="e">
        <f t="shared" si="2"/>
        <v>#DIV/0!</v>
      </c>
      <c r="O100" s="321">
        <f>FŐLAP!$E$8</f>
        <v>0</v>
      </c>
      <c r="P100" s="320">
        <f>FŐLAP!$C$10</f>
        <v>0</v>
      </c>
      <c r="Q100" s="322" t="s">
        <v>439</v>
      </c>
    </row>
    <row r="101" spans="1:17" ht="50.1" hidden="1" customHeight="1" x14ac:dyDescent="0.25">
      <c r="A101" s="100" t="s">
        <v>215</v>
      </c>
      <c r="B101" s="337"/>
      <c r="C101" s="413"/>
      <c r="D101" s="244"/>
      <c r="E101" s="244"/>
      <c r="F101" s="244"/>
      <c r="G101" s="244"/>
      <c r="H101" s="434"/>
      <c r="I101" s="245"/>
      <c r="J101" s="245"/>
      <c r="K101" s="337"/>
      <c r="L101" s="249"/>
      <c r="M101" s="250"/>
      <c r="N101" s="98" t="e">
        <f t="shared" si="2"/>
        <v>#DIV/0!</v>
      </c>
      <c r="O101" s="321">
        <f>FŐLAP!$E$8</f>
        <v>0</v>
      </c>
      <c r="P101" s="320">
        <f>FŐLAP!$C$10</f>
        <v>0</v>
      </c>
      <c r="Q101" s="322" t="s">
        <v>439</v>
      </c>
    </row>
    <row r="102" spans="1:17" ht="50.1" hidden="1" customHeight="1" collapsed="1" x14ac:dyDescent="0.25">
      <c r="A102" s="101" t="s">
        <v>216</v>
      </c>
      <c r="B102" s="337"/>
      <c r="C102" s="413"/>
      <c r="D102" s="244"/>
      <c r="E102" s="244"/>
      <c r="F102" s="244"/>
      <c r="G102" s="244"/>
      <c r="H102" s="434"/>
      <c r="I102" s="245"/>
      <c r="J102" s="245"/>
      <c r="K102" s="337"/>
      <c r="L102" s="249"/>
      <c r="M102" s="250"/>
      <c r="N102" s="98" t="e">
        <f t="shared" si="2"/>
        <v>#DIV/0!</v>
      </c>
      <c r="O102" s="321">
        <f>FŐLAP!$E$8</f>
        <v>0</v>
      </c>
      <c r="P102" s="320">
        <f>FŐLAP!$C$10</f>
        <v>0</v>
      </c>
      <c r="Q102" s="322" t="s">
        <v>439</v>
      </c>
    </row>
    <row r="103" spans="1:17" ht="50.1" hidden="1" customHeight="1" x14ac:dyDescent="0.25">
      <c r="A103" s="100" t="s">
        <v>217</v>
      </c>
      <c r="B103" s="337"/>
      <c r="C103" s="413"/>
      <c r="D103" s="244"/>
      <c r="E103" s="244"/>
      <c r="F103" s="244"/>
      <c r="G103" s="244"/>
      <c r="H103" s="434"/>
      <c r="I103" s="245"/>
      <c r="J103" s="245"/>
      <c r="K103" s="337"/>
      <c r="L103" s="249"/>
      <c r="M103" s="250"/>
      <c r="N103" s="98" t="e">
        <f t="shared" si="2"/>
        <v>#DIV/0!</v>
      </c>
      <c r="O103" s="321">
        <f>FŐLAP!$E$8</f>
        <v>0</v>
      </c>
      <c r="P103" s="320">
        <f>FŐLAP!$C$10</f>
        <v>0</v>
      </c>
      <c r="Q103" s="322" t="s">
        <v>439</v>
      </c>
    </row>
    <row r="104" spans="1:17" ht="50.1" hidden="1" customHeight="1" x14ac:dyDescent="0.25">
      <c r="A104" s="100" t="s">
        <v>218</v>
      </c>
      <c r="B104" s="337"/>
      <c r="C104" s="413"/>
      <c r="D104" s="244"/>
      <c r="E104" s="244"/>
      <c r="F104" s="244"/>
      <c r="G104" s="244"/>
      <c r="H104" s="434"/>
      <c r="I104" s="245"/>
      <c r="J104" s="245"/>
      <c r="K104" s="337"/>
      <c r="L104" s="249"/>
      <c r="M104" s="250"/>
      <c r="N104" s="98" t="e">
        <f t="shared" si="2"/>
        <v>#DIV/0!</v>
      </c>
      <c r="O104" s="321">
        <f>FŐLAP!$E$8</f>
        <v>0</v>
      </c>
      <c r="P104" s="320">
        <f>FŐLAP!$C$10</f>
        <v>0</v>
      </c>
      <c r="Q104" s="322" t="s">
        <v>439</v>
      </c>
    </row>
    <row r="105" spans="1:17" ht="50.1" hidden="1" customHeight="1" x14ac:dyDescent="0.25">
      <c r="A105" s="101" t="s">
        <v>219</v>
      </c>
      <c r="B105" s="337"/>
      <c r="C105" s="413"/>
      <c r="D105" s="244"/>
      <c r="E105" s="244"/>
      <c r="F105" s="244"/>
      <c r="G105" s="244"/>
      <c r="H105" s="434"/>
      <c r="I105" s="245"/>
      <c r="J105" s="245"/>
      <c r="K105" s="337"/>
      <c r="L105" s="249"/>
      <c r="M105" s="250"/>
      <c r="N105" s="98" t="e">
        <f t="shared" si="2"/>
        <v>#DIV/0!</v>
      </c>
      <c r="O105" s="321">
        <f>FŐLAP!$E$8</f>
        <v>0</v>
      </c>
      <c r="P105" s="320">
        <f>FŐLAP!$C$10</f>
        <v>0</v>
      </c>
      <c r="Q105" s="322" t="s">
        <v>439</v>
      </c>
    </row>
    <row r="106" spans="1:17" ht="50.1" hidden="1" customHeight="1" x14ac:dyDescent="0.25">
      <c r="A106" s="100" t="s">
        <v>220</v>
      </c>
      <c r="B106" s="337"/>
      <c r="C106" s="413"/>
      <c r="D106" s="244"/>
      <c r="E106" s="244"/>
      <c r="F106" s="244"/>
      <c r="G106" s="244"/>
      <c r="H106" s="434"/>
      <c r="I106" s="245"/>
      <c r="J106" s="245"/>
      <c r="K106" s="337"/>
      <c r="L106" s="249"/>
      <c r="M106" s="250"/>
      <c r="N106" s="98" t="e">
        <f t="shared" si="2"/>
        <v>#DIV/0!</v>
      </c>
      <c r="O106" s="321">
        <f>FŐLAP!$E$8</f>
        <v>0</v>
      </c>
      <c r="P106" s="320">
        <f>FŐLAP!$C$10</f>
        <v>0</v>
      </c>
      <c r="Q106" s="322" t="s">
        <v>439</v>
      </c>
    </row>
    <row r="107" spans="1:17" ht="50.1" hidden="1" customHeight="1" x14ac:dyDescent="0.25">
      <c r="A107" s="100" t="s">
        <v>221</v>
      </c>
      <c r="B107" s="337"/>
      <c r="C107" s="413"/>
      <c r="D107" s="244"/>
      <c r="E107" s="244"/>
      <c r="F107" s="244"/>
      <c r="G107" s="244"/>
      <c r="H107" s="434"/>
      <c r="I107" s="245"/>
      <c r="J107" s="245"/>
      <c r="K107" s="337"/>
      <c r="L107" s="249"/>
      <c r="M107" s="250"/>
      <c r="N107" s="98" t="e">
        <f t="shared" si="2"/>
        <v>#DIV/0!</v>
      </c>
      <c r="O107" s="321">
        <f>FŐLAP!$E$8</f>
        <v>0</v>
      </c>
      <c r="P107" s="320">
        <f>FŐLAP!$C$10</f>
        <v>0</v>
      </c>
      <c r="Q107" s="322" t="s">
        <v>439</v>
      </c>
    </row>
    <row r="108" spans="1:17" ht="50.1" hidden="1" customHeight="1" x14ac:dyDescent="0.25">
      <c r="A108" s="101" t="s">
        <v>222</v>
      </c>
      <c r="B108" s="337"/>
      <c r="C108" s="413"/>
      <c r="D108" s="244"/>
      <c r="E108" s="244"/>
      <c r="F108" s="244"/>
      <c r="G108" s="244"/>
      <c r="H108" s="434"/>
      <c r="I108" s="245"/>
      <c r="J108" s="245"/>
      <c r="K108" s="337"/>
      <c r="L108" s="249"/>
      <c r="M108" s="250"/>
      <c r="N108" s="98" t="e">
        <f t="shared" si="2"/>
        <v>#DIV/0!</v>
      </c>
      <c r="O108" s="321">
        <f>FŐLAP!$E$8</f>
        <v>0</v>
      </c>
      <c r="P108" s="320">
        <f>FŐLAP!$C$10</f>
        <v>0</v>
      </c>
      <c r="Q108" s="322" t="s">
        <v>439</v>
      </c>
    </row>
    <row r="109" spans="1:17" ht="50.1" hidden="1" customHeight="1" x14ac:dyDescent="0.25">
      <c r="A109" s="100" t="s">
        <v>223</v>
      </c>
      <c r="B109" s="337"/>
      <c r="C109" s="413"/>
      <c r="D109" s="244"/>
      <c r="E109" s="244"/>
      <c r="F109" s="244"/>
      <c r="G109" s="244"/>
      <c r="H109" s="434"/>
      <c r="I109" s="245"/>
      <c r="J109" s="245"/>
      <c r="K109" s="337"/>
      <c r="L109" s="249"/>
      <c r="M109" s="250"/>
      <c r="N109" s="98" t="e">
        <f t="shared" si="2"/>
        <v>#DIV/0!</v>
      </c>
      <c r="O109" s="321">
        <f>FŐLAP!$E$8</f>
        <v>0</v>
      </c>
      <c r="P109" s="320">
        <f>FŐLAP!$C$10</f>
        <v>0</v>
      </c>
      <c r="Q109" s="322" t="s">
        <v>439</v>
      </c>
    </row>
    <row r="110" spans="1:17" ht="50.1" hidden="1" customHeight="1" x14ac:dyDescent="0.25">
      <c r="A110" s="100" t="s">
        <v>224</v>
      </c>
      <c r="B110" s="337"/>
      <c r="C110" s="413"/>
      <c r="D110" s="244"/>
      <c r="E110" s="244"/>
      <c r="F110" s="244"/>
      <c r="G110" s="244"/>
      <c r="H110" s="434"/>
      <c r="I110" s="245"/>
      <c r="J110" s="245"/>
      <c r="K110" s="337"/>
      <c r="L110" s="249"/>
      <c r="M110" s="250"/>
      <c r="N110" s="98" t="e">
        <f t="shared" si="2"/>
        <v>#DIV/0!</v>
      </c>
      <c r="O110" s="321">
        <f>FŐLAP!$E$8</f>
        <v>0</v>
      </c>
      <c r="P110" s="320">
        <f>FŐLAP!$C$10</f>
        <v>0</v>
      </c>
      <c r="Q110" s="322" t="s">
        <v>439</v>
      </c>
    </row>
    <row r="111" spans="1:17" ht="50.1" hidden="1" customHeight="1" x14ac:dyDescent="0.25">
      <c r="A111" s="100" t="s">
        <v>225</v>
      </c>
      <c r="B111" s="337"/>
      <c r="C111" s="413"/>
      <c r="D111" s="244"/>
      <c r="E111" s="244"/>
      <c r="F111" s="244"/>
      <c r="G111" s="244"/>
      <c r="H111" s="434"/>
      <c r="I111" s="245"/>
      <c r="J111" s="245"/>
      <c r="K111" s="337"/>
      <c r="L111" s="249"/>
      <c r="M111" s="250"/>
      <c r="N111" s="98" t="e">
        <f t="shared" si="2"/>
        <v>#DIV/0!</v>
      </c>
      <c r="O111" s="321">
        <f>FŐLAP!$E$8</f>
        <v>0</v>
      </c>
      <c r="P111" s="320">
        <f>FŐLAP!$C$10</f>
        <v>0</v>
      </c>
      <c r="Q111" s="322" t="s">
        <v>439</v>
      </c>
    </row>
    <row r="112" spans="1:17" ht="50.1" hidden="1" customHeight="1" x14ac:dyDescent="0.25">
      <c r="A112" s="100" t="s">
        <v>226</v>
      </c>
      <c r="B112" s="337"/>
      <c r="C112" s="413"/>
      <c r="D112" s="244"/>
      <c r="E112" s="244"/>
      <c r="F112" s="244"/>
      <c r="G112" s="244"/>
      <c r="H112" s="434"/>
      <c r="I112" s="245"/>
      <c r="J112" s="245"/>
      <c r="K112" s="337"/>
      <c r="L112" s="249"/>
      <c r="M112" s="250"/>
      <c r="N112" s="98" t="e">
        <f t="shared" si="2"/>
        <v>#DIV/0!</v>
      </c>
      <c r="O112" s="321">
        <f>FŐLAP!$E$8</f>
        <v>0</v>
      </c>
      <c r="P112" s="320">
        <f>FŐLAP!$C$10</f>
        <v>0</v>
      </c>
      <c r="Q112" s="322" t="s">
        <v>439</v>
      </c>
    </row>
    <row r="113" spans="1:17" ht="50.1" hidden="1" customHeight="1" x14ac:dyDescent="0.25">
      <c r="A113" s="101" t="s">
        <v>227</v>
      </c>
      <c r="B113" s="337"/>
      <c r="C113" s="413"/>
      <c r="D113" s="244"/>
      <c r="E113" s="244"/>
      <c r="F113" s="244"/>
      <c r="G113" s="244"/>
      <c r="H113" s="434"/>
      <c r="I113" s="245"/>
      <c r="J113" s="245"/>
      <c r="K113" s="337"/>
      <c r="L113" s="249"/>
      <c r="M113" s="250"/>
      <c r="N113" s="98" t="e">
        <f t="shared" si="2"/>
        <v>#DIV/0!</v>
      </c>
      <c r="O113" s="321">
        <f>FŐLAP!$E$8</f>
        <v>0</v>
      </c>
      <c r="P113" s="320">
        <f>FŐLAP!$C$10</f>
        <v>0</v>
      </c>
      <c r="Q113" s="322" t="s">
        <v>439</v>
      </c>
    </row>
    <row r="114" spans="1:17" ht="50.1" hidden="1" customHeight="1" x14ac:dyDescent="0.25">
      <c r="A114" s="100" t="s">
        <v>228</v>
      </c>
      <c r="B114" s="337"/>
      <c r="C114" s="413"/>
      <c r="D114" s="244"/>
      <c r="E114" s="244"/>
      <c r="F114" s="244"/>
      <c r="G114" s="244"/>
      <c r="H114" s="434"/>
      <c r="I114" s="245"/>
      <c r="J114" s="245"/>
      <c r="K114" s="337"/>
      <c r="L114" s="249"/>
      <c r="M114" s="250"/>
      <c r="N114" s="98" t="e">
        <f t="shared" si="2"/>
        <v>#DIV/0!</v>
      </c>
      <c r="O114" s="321">
        <f>FŐLAP!$E$8</f>
        <v>0</v>
      </c>
      <c r="P114" s="320">
        <f>FŐLAP!$C$10</f>
        <v>0</v>
      </c>
      <c r="Q114" s="322" t="s">
        <v>439</v>
      </c>
    </row>
    <row r="115" spans="1:17" ht="50.1" hidden="1" customHeight="1" x14ac:dyDescent="0.25">
      <c r="A115" s="100" t="s">
        <v>229</v>
      </c>
      <c r="B115" s="337"/>
      <c r="C115" s="413"/>
      <c r="D115" s="244"/>
      <c r="E115" s="244"/>
      <c r="F115" s="244"/>
      <c r="G115" s="244"/>
      <c r="H115" s="434"/>
      <c r="I115" s="245"/>
      <c r="J115" s="245"/>
      <c r="K115" s="337"/>
      <c r="L115" s="249"/>
      <c r="M115" s="250"/>
      <c r="N115" s="98" t="e">
        <f t="shared" si="2"/>
        <v>#DIV/0!</v>
      </c>
      <c r="O115" s="321">
        <f>FŐLAP!$E$8</f>
        <v>0</v>
      </c>
      <c r="P115" s="320">
        <f>FŐLAP!$C$10</f>
        <v>0</v>
      </c>
      <c r="Q115" s="322" t="s">
        <v>439</v>
      </c>
    </row>
    <row r="116" spans="1:17" ht="50.1" hidden="1" customHeight="1" x14ac:dyDescent="0.25">
      <c r="A116" s="101" t="s">
        <v>230</v>
      </c>
      <c r="B116" s="337"/>
      <c r="C116" s="413"/>
      <c r="D116" s="244"/>
      <c r="E116" s="244"/>
      <c r="F116" s="244"/>
      <c r="G116" s="244"/>
      <c r="H116" s="434"/>
      <c r="I116" s="245"/>
      <c r="J116" s="245"/>
      <c r="K116" s="337"/>
      <c r="L116" s="249"/>
      <c r="M116" s="250"/>
      <c r="N116" s="98" t="e">
        <f t="shared" si="2"/>
        <v>#DIV/0!</v>
      </c>
      <c r="O116" s="321">
        <f>FŐLAP!$E$8</f>
        <v>0</v>
      </c>
      <c r="P116" s="320">
        <f>FŐLAP!$C$10</f>
        <v>0</v>
      </c>
      <c r="Q116" s="322" t="s">
        <v>439</v>
      </c>
    </row>
    <row r="117" spans="1:17" ht="50.1" hidden="1" customHeight="1" x14ac:dyDescent="0.25">
      <c r="A117" s="100" t="s">
        <v>231</v>
      </c>
      <c r="B117" s="337"/>
      <c r="C117" s="413"/>
      <c r="D117" s="244"/>
      <c r="E117" s="244"/>
      <c r="F117" s="244"/>
      <c r="G117" s="244"/>
      <c r="H117" s="434"/>
      <c r="I117" s="245"/>
      <c r="J117" s="245"/>
      <c r="K117" s="337"/>
      <c r="L117" s="249"/>
      <c r="M117" s="250"/>
      <c r="N117" s="98" t="e">
        <f t="shared" si="2"/>
        <v>#DIV/0!</v>
      </c>
      <c r="O117" s="321">
        <f>FŐLAP!$E$8</f>
        <v>0</v>
      </c>
      <c r="P117" s="320">
        <f>FŐLAP!$C$10</f>
        <v>0</v>
      </c>
      <c r="Q117" s="322" t="s">
        <v>439</v>
      </c>
    </row>
    <row r="118" spans="1:17" ht="50.1" hidden="1" customHeight="1" x14ac:dyDescent="0.25">
      <c r="A118" s="100" t="s">
        <v>232</v>
      </c>
      <c r="B118" s="337"/>
      <c r="C118" s="413"/>
      <c r="D118" s="244"/>
      <c r="E118" s="244"/>
      <c r="F118" s="244"/>
      <c r="G118" s="244"/>
      <c r="H118" s="434"/>
      <c r="I118" s="245"/>
      <c r="J118" s="245"/>
      <c r="K118" s="337"/>
      <c r="L118" s="249"/>
      <c r="M118" s="250"/>
      <c r="N118" s="98" t="e">
        <f t="shared" si="2"/>
        <v>#DIV/0!</v>
      </c>
      <c r="O118" s="321">
        <f>FŐLAP!$E$8</f>
        <v>0</v>
      </c>
      <c r="P118" s="320">
        <f>FŐLAP!$C$10</f>
        <v>0</v>
      </c>
      <c r="Q118" s="322" t="s">
        <v>439</v>
      </c>
    </row>
    <row r="119" spans="1:17" ht="50.1" hidden="1" customHeight="1" x14ac:dyDescent="0.25">
      <c r="A119" s="101" t="s">
        <v>233</v>
      </c>
      <c r="B119" s="337"/>
      <c r="C119" s="413"/>
      <c r="D119" s="244"/>
      <c r="E119" s="244"/>
      <c r="F119" s="244"/>
      <c r="G119" s="244"/>
      <c r="H119" s="434"/>
      <c r="I119" s="245"/>
      <c r="J119" s="245"/>
      <c r="K119" s="337"/>
      <c r="L119" s="249"/>
      <c r="M119" s="250"/>
      <c r="N119" s="98" t="e">
        <f t="shared" si="2"/>
        <v>#DIV/0!</v>
      </c>
      <c r="O119" s="321">
        <f>FŐLAP!$E$8</f>
        <v>0</v>
      </c>
      <c r="P119" s="320">
        <f>FŐLAP!$C$10</f>
        <v>0</v>
      </c>
      <c r="Q119" s="322" t="s">
        <v>439</v>
      </c>
    </row>
    <row r="120" spans="1:17" ht="50.1" hidden="1" customHeight="1" x14ac:dyDescent="0.25">
      <c r="A120" s="100" t="s">
        <v>234</v>
      </c>
      <c r="B120" s="337"/>
      <c r="C120" s="413"/>
      <c r="D120" s="244"/>
      <c r="E120" s="244"/>
      <c r="F120" s="244"/>
      <c r="G120" s="244"/>
      <c r="H120" s="434"/>
      <c r="I120" s="245"/>
      <c r="J120" s="245"/>
      <c r="K120" s="337"/>
      <c r="L120" s="249"/>
      <c r="M120" s="250"/>
      <c r="N120" s="98" t="e">
        <f t="shared" si="2"/>
        <v>#DIV/0!</v>
      </c>
      <c r="O120" s="321">
        <f>FŐLAP!$E$8</f>
        <v>0</v>
      </c>
      <c r="P120" s="320">
        <f>FŐLAP!$C$10</f>
        <v>0</v>
      </c>
      <c r="Q120" s="322" t="s">
        <v>439</v>
      </c>
    </row>
    <row r="121" spans="1:17" ht="50.1" hidden="1" customHeight="1" x14ac:dyDescent="0.25">
      <c r="A121" s="100" t="s">
        <v>235</v>
      </c>
      <c r="B121" s="337"/>
      <c r="C121" s="413"/>
      <c r="D121" s="244"/>
      <c r="E121" s="244"/>
      <c r="F121" s="244"/>
      <c r="G121" s="244"/>
      <c r="H121" s="434"/>
      <c r="I121" s="245"/>
      <c r="J121" s="245"/>
      <c r="K121" s="337"/>
      <c r="L121" s="249"/>
      <c r="M121" s="250"/>
      <c r="N121" s="98" t="e">
        <f t="shared" si="2"/>
        <v>#DIV/0!</v>
      </c>
      <c r="O121" s="321">
        <f>FŐLAP!$E$8</f>
        <v>0</v>
      </c>
      <c r="P121" s="320">
        <f>FŐLAP!$C$10</f>
        <v>0</v>
      </c>
      <c r="Q121" s="322" t="s">
        <v>439</v>
      </c>
    </row>
    <row r="122" spans="1:17" ht="50.1" hidden="1" customHeight="1" x14ac:dyDescent="0.25">
      <c r="A122" s="101" t="s">
        <v>236</v>
      </c>
      <c r="B122" s="337"/>
      <c r="C122" s="413"/>
      <c r="D122" s="244"/>
      <c r="E122" s="244"/>
      <c r="F122" s="244"/>
      <c r="G122" s="244"/>
      <c r="H122" s="434"/>
      <c r="I122" s="245"/>
      <c r="J122" s="245"/>
      <c r="K122" s="337"/>
      <c r="L122" s="249"/>
      <c r="M122" s="250"/>
      <c r="N122" s="98" t="e">
        <f t="shared" si="2"/>
        <v>#DIV/0!</v>
      </c>
      <c r="O122" s="321">
        <f>FŐLAP!$E$8</f>
        <v>0</v>
      </c>
      <c r="P122" s="320">
        <f>FŐLAP!$C$10</f>
        <v>0</v>
      </c>
      <c r="Q122" s="322" t="s">
        <v>439</v>
      </c>
    </row>
    <row r="123" spans="1:17" ht="50.1" hidden="1" customHeight="1" collapsed="1" x14ac:dyDescent="0.25">
      <c r="A123" s="100" t="s">
        <v>237</v>
      </c>
      <c r="B123" s="337"/>
      <c r="C123" s="413"/>
      <c r="D123" s="244"/>
      <c r="E123" s="244"/>
      <c r="F123" s="244"/>
      <c r="G123" s="244"/>
      <c r="H123" s="434"/>
      <c r="I123" s="245"/>
      <c r="J123" s="245"/>
      <c r="K123" s="337"/>
      <c r="L123" s="249"/>
      <c r="M123" s="250"/>
      <c r="N123" s="98" t="e">
        <f t="shared" si="2"/>
        <v>#DIV/0!</v>
      </c>
      <c r="O123" s="321">
        <f>FŐLAP!$E$8</f>
        <v>0</v>
      </c>
      <c r="P123" s="320">
        <f>FŐLAP!$C$10</f>
        <v>0</v>
      </c>
      <c r="Q123" s="322" t="s">
        <v>439</v>
      </c>
    </row>
    <row r="124" spans="1:17" ht="50.1" hidden="1" customHeight="1" x14ac:dyDescent="0.25">
      <c r="A124" s="100" t="s">
        <v>238</v>
      </c>
      <c r="B124" s="337"/>
      <c r="C124" s="413"/>
      <c r="D124" s="244"/>
      <c r="E124" s="244"/>
      <c r="F124" s="244"/>
      <c r="G124" s="244"/>
      <c r="H124" s="434"/>
      <c r="I124" s="245"/>
      <c r="J124" s="245"/>
      <c r="K124" s="337"/>
      <c r="L124" s="249"/>
      <c r="M124" s="250"/>
      <c r="N124" s="98" t="e">
        <f t="shared" si="2"/>
        <v>#DIV/0!</v>
      </c>
      <c r="O124" s="321">
        <f>FŐLAP!$E$8</f>
        <v>0</v>
      </c>
      <c r="P124" s="320">
        <f>FŐLAP!$C$10</f>
        <v>0</v>
      </c>
      <c r="Q124" s="322" t="s">
        <v>439</v>
      </c>
    </row>
    <row r="125" spans="1:17" ht="50.1" hidden="1" customHeight="1" x14ac:dyDescent="0.25">
      <c r="A125" s="101" t="s">
        <v>239</v>
      </c>
      <c r="B125" s="337"/>
      <c r="C125" s="413"/>
      <c r="D125" s="244"/>
      <c r="E125" s="244"/>
      <c r="F125" s="244"/>
      <c r="G125" s="244"/>
      <c r="H125" s="434"/>
      <c r="I125" s="245"/>
      <c r="J125" s="245"/>
      <c r="K125" s="337"/>
      <c r="L125" s="249"/>
      <c r="M125" s="250"/>
      <c r="N125" s="98" t="e">
        <f t="shared" si="2"/>
        <v>#DIV/0!</v>
      </c>
      <c r="O125" s="321">
        <f>FŐLAP!$E$8</f>
        <v>0</v>
      </c>
      <c r="P125" s="320">
        <f>FŐLAP!$C$10</f>
        <v>0</v>
      </c>
      <c r="Q125" s="322" t="s">
        <v>439</v>
      </c>
    </row>
    <row r="126" spans="1:17" ht="50.1" hidden="1" customHeight="1" x14ac:dyDescent="0.25">
      <c r="A126" s="100" t="s">
        <v>240</v>
      </c>
      <c r="B126" s="337"/>
      <c r="C126" s="413"/>
      <c r="D126" s="244"/>
      <c r="E126" s="244"/>
      <c r="F126" s="244"/>
      <c r="G126" s="244"/>
      <c r="H126" s="434"/>
      <c r="I126" s="245"/>
      <c r="J126" s="245"/>
      <c r="K126" s="337"/>
      <c r="L126" s="249"/>
      <c r="M126" s="250"/>
      <c r="N126" s="98" t="e">
        <f t="shared" si="2"/>
        <v>#DIV/0!</v>
      </c>
      <c r="O126" s="321">
        <f>FŐLAP!$E$8</f>
        <v>0</v>
      </c>
      <c r="P126" s="320">
        <f>FŐLAP!$C$10</f>
        <v>0</v>
      </c>
      <c r="Q126" s="322" t="s">
        <v>439</v>
      </c>
    </row>
    <row r="127" spans="1:17" ht="50.1" hidden="1" customHeight="1" x14ac:dyDescent="0.25">
      <c r="A127" s="100" t="s">
        <v>241</v>
      </c>
      <c r="B127" s="337"/>
      <c r="C127" s="413"/>
      <c r="D127" s="244"/>
      <c r="E127" s="244"/>
      <c r="F127" s="244"/>
      <c r="G127" s="244"/>
      <c r="H127" s="434"/>
      <c r="I127" s="245"/>
      <c r="J127" s="245"/>
      <c r="K127" s="337"/>
      <c r="L127" s="249"/>
      <c r="M127" s="250"/>
      <c r="N127" s="98" t="e">
        <f t="shared" si="2"/>
        <v>#DIV/0!</v>
      </c>
      <c r="O127" s="321">
        <f>FŐLAP!$E$8</f>
        <v>0</v>
      </c>
      <c r="P127" s="320">
        <f>FŐLAP!$C$10</f>
        <v>0</v>
      </c>
      <c r="Q127" s="322" t="s">
        <v>439</v>
      </c>
    </row>
    <row r="128" spans="1:17" ht="50.1" hidden="1" customHeight="1" x14ac:dyDescent="0.25">
      <c r="A128" s="100" t="s">
        <v>242</v>
      </c>
      <c r="B128" s="337"/>
      <c r="C128" s="413"/>
      <c r="D128" s="244"/>
      <c r="E128" s="244"/>
      <c r="F128" s="244"/>
      <c r="G128" s="244"/>
      <c r="H128" s="434"/>
      <c r="I128" s="245"/>
      <c r="J128" s="245"/>
      <c r="K128" s="337"/>
      <c r="L128" s="249"/>
      <c r="M128" s="250"/>
      <c r="N128" s="98" t="e">
        <f t="shared" si="2"/>
        <v>#DIV/0!</v>
      </c>
      <c r="O128" s="321">
        <f>FŐLAP!$E$8</f>
        <v>0</v>
      </c>
      <c r="P128" s="320">
        <f>FŐLAP!$C$10</f>
        <v>0</v>
      </c>
      <c r="Q128" s="322" t="s">
        <v>439</v>
      </c>
    </row>
    <row r="129" spans="1:17" ht="50.1" hidden="1" customHeight="1" x14ac:dyDescent="0.25">
      <c r="A129" s="100" t="s">
        <v>243</v>
      </c>
      <c r="B129" s="337"/>
      <c r="C129" s="413"/>
      <c r="D129" s="244"/>
      <c r="E129" s="244"/>
      <c r="F129" s="244"/>
      <c r="G129" s="244"/>
      <c r="H129" s="434"/>
      <c r="I129" s="245"/>
      <c r="J129" s="245"/>
      <c r="K129" s="337"/>
      <c r="L129" s="249"/>
      <c r="M129" s="250"/>
      <c r="N129" s="98" t="e">
        <f t="shared" si="2"/>
        <v>#DIV/0!</v>
      </c>
      <c r="O129" s="321">
        <f>FŐLAP!$E$8</f>
        <v>0</v>
      </c>
      <c r="P129" s="320">
        <f>FŐLAP!$C$10</f>
        <v>0</v>
      </c>
      <c r="Q129" s="322" t="s">
        <v>439</v>
      </c>
    </row>
    <row r="130" spans="1:17" ht="50.1" hidden="1" customHeight="1" x14ac:dyDescent="0.25">
      <c r="A130" s="101" t="s">
        <v>244</v>
      </c>
      <c r="B130" s="337"/>
      <c r="C130" s="413"/>
      <c r="D130" s="244"/>
      <c r="E130" s="244"/>
      <c r="F130" s="244"/>
      <c r="G130" s="244"/>
      <c r="H130" s="434"/>
      <c r="I130" s="245"/>
      <c r="J130" s="245"/>
      <c r="K130" s="337"/>
      <c r="L130" s="249"/>
      <c r="M130" s="250"/>
      <c r="N130" s="98" t="e">
        <f t="shared" si="2"/>
        <v>#DIV/0!</v>
      </c>
      <c r="O130" s="321">
        <f>FŐLAP!$E$8</f>
        <v>0</v>
      </c>
      <c r="P130" s="320">
        <f>FŐLAP!$C$10</f>
        <v>0</v>
      </c>
      <c r="Q130" s="322" t="s">
        <v>439</v>
      </c>
    </row>
    <row r="131" spans="1:17" ht="50.1" hidden="1" customHeight="1" x14ac:dyDescent="0.25">
      <c r="A131" s="100" t="s">
        <v>245</v>
      </c>
      <c r="B131" s="337"/>
      <c r="C131" s="413"/>
      <c r="D131" s="244"/>
      <c r="E131" s="244"/>
      <c r="F131" s="244"/>
      <c r="G131" s="244"/>
      <c r="H131" s="434"/>
      <c r="I131" s="245"/>
      <c r="J131" s="245"/>
      <c r="K131" s="337"/>
      <c r="L131" s="249"/>
      <c r="M131" s="250"/>
      <c r="N131" s="98" t="e">
        <f t="shared" si="2"/>
        <v>#DIV/0!</v>
      </c>
      <c r="O131" s="321">
        <f>FŐLAP!$E$8</f>
        <v>0</v>
      </c>
      <c r="P131" s="320">
        <f>FŐLAP!$C$10</f>
        <v>0</v>
      </c>
      <c r="Q131" s="322" t="s">
        <v>439</v>
      </c>
    </row>
    <row r="132" spans="1:17" ht="50.1" hidden="1" customHeight="1" x14ac:dyDescent="0.25">
      <c r="A132" s="100" t="s">
        <v>246</v>
      </c>
      <c r="B132" s="337"/>
      <c r="C132" s="413"/>
      <c r="D132" s="244"/>
      <c r="E132" s="244"/>
      <c r="F132" s="244"/>
      <c r="G132" s="244"/>
      <c r="H132" s="434"/>
      <c r="I132" s="245"/>
      <c r="J132" s="245"/>
      <c r="K132" s="337"/>
      <c r="L132" s="249"/>
      <c r="M132" s="250"/>
      <c r="N132" s="98" t="e">
        <f t="shared" si="2"/>
        <v>#DIV/0!</v>
      </c>
      <c r="O132" s="321">
        <f>FŐLAP!$E$8</f>
        <v>0</v>
      </c>
      <c r="P132" s="320">
        <f>FŐLAP!$C$10</f>
        <v>0</v>
      </c>
      <c r="Q132" s="322" t="s">
        <v>439</v>
      </c>
    </row>
    <row r="133" spans="1:17" ht="50.1" hidden="1" customHeight="1" x14ac:dyDescent="0.25">
      <c r="A133" s="101" t="s">
        <v>247</v>
      </c>
      <c r="B133" s="337"/>
      <c r="C133" s="413"/>
      <c r="D133" s="244"/>
      <c r="E133" s="244"/>
      <c r="F133" s="244"/>
      <c r="G133" s="244"/>
      <c r="H133" s="434"/>
      <c r="I133" s="245"/>
      <c r="J133" s="245"/>
      <c r="K133" s="337"/>
      <c r="L133" s="249"/>
      <c r="M133" s="250"/>
      <c r="N133" s="98" t="e">
        <f t="shared" si="2"/>
        <v>#DIV/0!</v>
      </c>
      <c r="O133" s="321">
        <f>FŐLAP!$E$8</f>
        <v>0</v>
      </c>
      <c r="P133" s="320">
        <f>FŐLAP!$C$10</f>
        <v>0</v>
      </c>
      <c r="Q133" s="322" t="s">
        <v>439</v>
      </c>
    </row>
    <row r="134" spans="1:17" ht="50.1" hidden="1" customHeight="1" x14ac:dyDescent="0.25">
      <c r="A134" s="100" t="s">
        <v>248</v>
      </c>
      <c r="B134" s="337"/>
      <c r="C134" s="413"/>
      <c r="D134" s="244"/>
      <c r="E134" s="244"/>
      <c r="F134" s="244"/>
      <c r="G134" s="244"/>
      <c r="H134" s="434"/>
      <c r="I134" s="245"/>
      <c r="J134" s="245"/>
      <c r="K134" s="337"/>
      <c r="L134" s="249"/>
      <c r="M134" s="250"/>
      <c r="N134" s="98" t="e">
        <f t="shared" si="2"/>
        <v>#DIV/0!</v>
      </c>
      <c r="O134" s="321">
        <f>FŐLAP!$E$8</f>
        <v>0</v>
      </c>
      <c r="P134" s="320">
        <f>FŐLAP!$C$10</f>
        <v>0</v>
      </c>
      <c r="Q134" s="322" t="s">
        <v>439</v>
      </c>
    </row>
    <row r="135" spans="1:17" ht="50.1" hidden="1" customHeight="1" x14ac:dyDescent="0.25">
      <c r="A135" s="100" t="s">
        <v>249</v>
      </c>
      <c r="B135" s="337"/>
      <c r="C135" s="413"/>
      <c r="D135" s="244"/>
      <c r="E135" s="244"/>
      <c r="F135" s="244"/>
      <c r="G135" s="244"/>
      <c r="H135" s="434"/>
      <c r="I135" s="245"/>
      <c r="J135" s="245"/>
      <c r="K135" s="337"/>
      <c r="L135" s="249"/>
      <c r="M135" s="250"/>
      <c r="N135" s="98" t="e">
        <f t="shared" si="2"/>
        <v>#DIV/0!</v>
      </c>
      <c r="O135" s="321">
        <f>FŐLAP!$E$8</f>
        <v>0</v>
      </c>
      <c r="P135" s="320">
        <f>FŐLAP!$C$10</f>
        <v>0</v>
      </c>
      <c r="Q135" s="322" t="s">
        <v>439</v>
      </c>
    </row>
    <row r="136" spans="1:17" ht="50.1" hidden="1" customHeight="1" x14ac:dyDescent="0.25">
      <c r="A136" s="101" t="s">
        <v>250</v>
      </c>
      <c r="B136" s="337"/>
      <c r="C136" s="413"/>
      <c r="D136" s="244"/>
      <c r="E136" s="244"/>
      <c r="F136" s="244"/>
      <c r="G136" s="244"/>
      <c r="H136" s="434"/>
      <c r="I136" s="245"/>
      <c r="J136" s="245"/>
      <c r="K136" s="337"/>
      <c r="L136" s="249"/>
      <c r="M136" s="250"/>
      <c r="N136" s="98" t="e">
        <f t="shared" si="2"/>
        <v>#DIV/0!</v>
      </c>
      <c r="O136" s="321">
        <f>FŐLAP!$E$8</f>
        <v>0</v>
      </c>
      <c r="P136" s="320">
        <f>FŐLAP!$C$10</f>
        <v>0</v>
      </c>
      <c r="Q136" s="322" t="s">
        <v>439</v>
      </c>
    </row>
    <row r="137" spans="1:17" ht="50.1" hidden="1" customHeight="1" x14ac:dyDescent="0.25">
      <c r="A137" s="100" t="s">
        <v>251</v>
      </c>
      <c r="B137" s="337"/>
      <c r="C137" s="413"/>
      <c r="D137" s="244"/>
      <c r="E137" s="244"/>
      <c r="F137" s="244"/>
      <c r="G137" s="244"/>
      <c r="H137" s="434"/>
      <c r="I137" s="245"/>
      <c r="J137" s="245"/>
      <c r="K137" s="337"/>
      <c r="L137" s="249"/>
      <c r="M137" s="250"/>
      <c r="N137" s="98" t="e">
        <f t="shared" si="2"/>
        <v>#DIV/0!</v>
      </c>
      <c r="O137" s="321">
        <f>FŐLAP!$E$8</f>
        <v>0</v>
      </c>
      <c r="P137" s="320">
        <f>FŐLAP!$C$10</f>
        <v>0</v>
      </c>
      <c r="Q137" s="322" t="s">
        <v>439</v>
      </c>
    </row>
    <row r="138" spans="1:17" ht="50.1" hidden="1" customHeight="1" x14ac:dyDescent="0.25">
      <c r="A138" s="100" t="s">
        <v>252</v>
      </c>
      <c r="B138" s="337"/>
      <c r="C138" s="413"/>
      <c r="D138" s="244"/>
      <c r="E138" s="244"/>
      <c r="F138" s="244"/>
      <c r="G138" s="244"/>
      <c r="H138" s="434"/>
      <c r="I138" s="245"/>
      <c r="J138" s="245"/>
      <c r="K138" s="337"/>
      <c r="L138" s="249"/>
      <c r="M138" s="250"/>
      <c r="N138" s="98" t="e">
        <f t="shared" si="2"/>
        <v>#DIV/0!</v>
      </c>
      <c r="O138" s="321">
        <f>FŐLAP!$E$8</f>
        <v>0</v>
      </c>
      <c r="P138" s="320">
        <f>FŐLAP!$C$10</f>
        <v>0</v>
      </c>
      <c r="Q138" s="322" t="s">
        <v>439</v>
      </c>
    </row>
    <row r="139" spans="1:17" ht="50.1" hidden="1" customHeight="1" x14ac:dyDescent="0.25">
      <c r="A139" s="101" t="s">
        <v>253</v>
      </c>
      <c r="B139" s="337"/>
      <c r="C139" s="413"/>
      <c r="D139" s="244"/>
      <c r="E139" s="244"/>
      <c r="F139" s="244"/>
      <c r="G139" s="244"/>
      <c r="H139" s="434"/>
      <c r="I139" s="245"/>
      <c r="J139" s="245"/>
      <c r="K139" s="337"/>
      <c r="L139" s="249"/>
      <c r="M139" s="250"/>
      <c r="N139" s="98" t="e">
        <f t="shared" ref="N139:N202" si="3">IF(M139&lt;0,0,1-(M139/L139))</f>
        <v>#DIV/0!</v>
      </c>
      <c r="O139" s="321">
        <f>FŐLAP!$E$8</f>
        <v>0</v>
      </c>
      <c r="P139" s="320">
        <f>FŐLAP!$C$10</f>
        <v>0</v>
      </c>
      <c r="Q139" s="322" t="s">
        <v>439</v>
      </c>
    </row>
    <row r="140" spans="1:17" ht="50.1" hidden="1" customHeight="1" x14ac:dyDescent="0.25">
      <c r="A140" s="100" t="s">
        <v>254</v>
      </c>
      <c r="B140" s="337"/>
      <c r="C140" s="413"/>
      <c r="D140" s="244"/>
      <c r="E140" s="244"/>
      <c r="F140" s="244"/>
      <c r="G140" s="244"/>
      <c r="H140" s="434"/>
      <c r="I140" s="245"/>
      <c r="J140" s="245"/>
      <c r="K140" s="337"/>
      <c r="L140" s="249"/>
      <c r="M140" s="250"/>
      <c r="N140" s="98" t="e">
        <f t="shared" si="3"/>
        <v>#DIV/0!</v>
      </c>
      <c r="O140" s="321">
        <f>FŐLAP!$E$8</f>
        <v>0</v>
      </c>
      <c r="P140" s="320">
        <f>FŐLAP!$C$10</f>
        <v>0</v>
      </c>
      <c r="Q140" s="322" t="s">
        <v>439</v>
      </c>
    </row>
    <row r="141" spans="1:17" ht="50.1" hidden="1" customHeight="1" x14ac:dyDescent="0.25">
      <c r="A141" s="100" t="s">
        <v>255</v>
      </c>
      <c r="B141" s="337"/>
      <c r="C141" s="413"/>
      <c r="D141" s="244"/>
      <c r="E141" s="244"/>
      <c r="F141" s="244"/>
      <c r="G141" s="244"/>
      <c r="H141" s="434"/>
      <c r="I141" s="245"/>
      <c r="J141" s="245"/>
      <c r="K141" s="337"/>
      <c r="L141" s="249"/>
      <c r="M141" s="250"/>
      <c r="N141" s="98" t="e">
        <f t="shared" si="3"/>
        <v>#DIV/0!</v>
      </c>
      <c r="O141" s="321">
        <f>FŐLAP!$E$8</f>
        <v>0</v>
      </c>
      <c r="P141" s="320">
        <f>FŐLAP!$C$10</f>
        <v>0</v>
      </c>
      <c r="Q141" s="322" t="s">
        <v>439</v>
      </c>
    </row>
    <row r="142" spans="1:17" ht="50.1" hidden="1" customHeight="1" x14ac:dyDescent="0.25">
      <c r="A142" s="101" t="s">
        <v>256</v>
      </c>
      <c r="B142" s="337"/>
      <c r="C142" s="413"/>
      <c r="D142" s="244"/>
      <c r="E142" s="244"/>
      <c r="F142" s="244"/>
      <c r="G142" s="244"/>
      <c r="H142" s="434"/>
      <c r="I142" s="245"/>
      <c r="J142" s="245"/>
      <c r="K142" s="337"/>
      <c r="L142" s="249"/>
      <c r="M142" s="250"/>
      <c r="N142" s="98" t="e">
        <f t="shared" si="3"/>
        <v>#DIV/0!</v>
      </c>
      <c r="O142" s="321">
        <f>FŐLAP!$E$8</f>
        <v>0</v>
      </c>
      <c r="P142" s="320">
        <f>FŐLAP!$C$10</f>
        <v>0</v>
      </c>
      <c r="Q142" s="322" t="s">
        <v>439</v>
      </c>
    </row>
    <row r="143" spans="1:17" ht="50.1" hidden="1" customHeight="1" x14ac:dyDescent="0.25">
      <c r="A143" s="100" t="s">
        <v>257</v>
      </c>
      <c r="B143" s="337"/>
      <c r="C143" s="413"/>
      <c r="D143" s="244"/>
      <c r="E143" s="244"/>
      <c r="F143" s="244"/>
      <c r="G143" s="244"/>
      <c r="H143" s="434"/>
      <c r="I143" s="245"/>
      <c r="J143" s="245"/>
      <c r="K143" s="337"/>
      <c r="L143" s="249"/>
      <c r="M143" s="250"/>
      <c r="N143" s="98" t="e">
        <f t="shared" si="3"/>
        <v>#DIV/0!</v>
      </c>
      <c r="O143" s="321">
        <f>FŐLAP!$E$8</f>
        <v>0</v>
      </c>
      <c r="P143" s="320">
        <f>FŐLAP!$C$10</f>
        <v>0</v>
      </c>
      <c r="Q143" s="322" t="s">
        <v>439</v>
      </c>
    </row>
    <row r="144" spans="1:17" ht="50.1" hidden="1" customHeight="1" collapsed="1" x14ac:dyDescent="0.25">
      <c r="A144" s="100" t="s">
        <v>258</v>
      </c>
      <c r="B144" s="337"/>
      <c r="C144" s="413"/>
      <c r="D144" s="244"/>
      <c r="E144" s="244"/>
      <c r="F144" s="244"/>
      <c r="G144" s="244"/>
      <c r="H144" s="434"/>
      <c r="I144" s="245"/>
      <c r="J144" s="245"/>
      <c r="K144" s="337"/>
      <c r="L144" s="249"/>
      <c r="M144" s="250"/>
      <c r="N144" s="98" t="e">
        <f t="shared" si="3"/>
        <v>#DIV/0!</v>
      </c>
      <c r="O144" s="321">
        <f>FŐLAP!$E$8</f>
        <v>0</v>
      </c>
      <c r="P144" s="320">
        <f>FŐLAP!$C$10</f>
        <v>0</v>
      </c>
      <c r="Q144" s="322" t="s">
        <v>439</v>
      </c>
    </row>
    <row r="145" spans="1:17" ht="50.1" hidden="1" customHeight="1" x14ac:dyDescent="0.25">
      <c r="A145" s="100" t="s">
        <v>259</v>
      </c>
      <c r="B145" s="337"/>
      <c r="C145" s="413"/>
      <c r="D145" s="244"/>
      <c r="E145" s="244"/>
      <c r="F145" s="244"/>
      <c r="G145" s="244"/>
      <c r="H145" s="434"/>
      <c r="I145" s="245"/>
      <c r="J145" s="245"/>
      <c r="K145" s="337"/>
      <c r="L145" s="249"/>
      <c r="M145" s="250"/>
      <c r="N145" s="98" t="e">
        <f t="shared" si="3"/>
        <v>#DIV/0!</v>
      </c>
      <c r="O145" s="321">
        <f>FŐLAP!$E$8</f>
        <v>0</v>
      </c>
      <c r="P145" s="320">
        <f>FŐLAP!$C$10</f>
        <v>0</v>
      </c>
      <c r="Q145" s="322" t="s">
        <v>439</v>
      </c>
    </row>
    <row r="146" spans="1:17" ht="50.1" hidden="1" customHeight="1" x14ac:dyDescent="0.25">
      <c r="A146" s="100" t="s">
        <v>260</v>
      </c>
      <c r="B146" s="337"/>
      <c r="C146" s="413"/>
      <c r="D146" s="244"/>
      <c r="E146" s="244"/>
      <c r="F146" s="244"/>
      <c r="G146" s="244"/>
      <c r="H146" s="434"/>
      <c r="I146" s="245"/>
      <c r="J146" s="245"/>
      <c r="K146" s="337"/>
      <c r="L146" s="249"/>
      <c r="M146" s="250"/>
      <c r="N146" s="98" t="e">
        <f t="shared" si="3"/>
        <v>#DIV/0!</v>
      </c>
      <c r="O146" s="321">
        <f>FŐLAP!$E$8</f>
        <v>0</v>
      </c>
      <c r="P146" s="320">
        <f>FŐLAP!$C$10</f>
        <v>0</v>
      </c>
      <c r="Q146" s="322" t="s">
        <v>439</v>
      </c>
    </row>
    <row r="147" spans="1:17" ht="50.1" hidden="1" customHeight="1" x14ac:dyDescent="0.25">
      <c r="A147" s="101" t="s">
        <v>261</v>
      </c>
      <c r="B147" s="337"/>
      <c r="C147" s="413"/>
      <c r="D147" s="244"/>
      <c r="E147" s="244"/>
      <c r="F147" s="244"/>
      <c r="G147" s="244"/>
      <c r="H147" s="434"/>
      <c r="I147" s="245"/>
      <c r="J147" s="245"/>
      <c r="K147" s="337"/>
      <c r="L147" s="249"/>
      <c r="M147" s="250"/>
      <c r="N147" s="98" t="e">
        <f t="shared" si="3"/>
        <v>#DIV/0!</v>
      </c>
      <c r="O147" s="321">
        <f>FŐLAP!$E$8</f>
        <v>0</v>
      </c>
      <c r="P147" s="320">
        <f>FŐLAP!$C$10</f>
        <v>0</v>
      </c>
      <c r="Q147" s="322" t="s">
        <v>439</v>
      </c>
    </row>
    <row r="148" spans="1:17" ht="50.1" hidden="1" customHeight="1" x14ac:dyDescent="0.25">
      <c r="A148" s="100" t="s">
        <v>262</v>
      </c>
      <c r="B148" s="337"/>
      <c r="C148" s="413"/>
      <c r="D148" s="244"/>
      <c r="E148" s="244"/>
      <c r="F148" s="244"/>
      <c r="G148" s="244"/>
      <c r="H148" s="434"/>
      <c r="I148" s="245"/>
      <c r="J148" s="245"/>
      <c r="K148" s="337"/>
      <c r="L148" s="249"/>
      <c r="M148" s="250"/>
      <c r="N148" s="98" t="e">
        <f t="shared" si="3"/>
        <v>#DIV/0!</v>
      </c>
      <c r="O148" s="321">
        <f>FŐLAP!$E$8</f>
        <v>0</v>
      </c>
      <c r="P148" s="320">
        <f>FŐLAP!$C$10</f>
        <v>0</v>
      </c>
      <c r="Q148" s="322" t="s">
        <v>439</v>
      </c>
    </row>
    <row r="149" spans="1:17" ht="50.1" hidden="1" customHeight="1" x14ac:dyDescent="0.25">
      <c r="A149" s="100" t="s">
        <v>263</v>
      </c>
      <c r="B149" s="337"/>
      <c r="C149" s="413"/>
      <c r="D149" s="244"/>
      <c r="E149" s="244"/>
      <c r="F149" s="244"/>
      <c r="G149" s="244"/>
      <c r="H149" s="434"/>
      <c r="I149" s="245"/>
      <c r="J149" s="245"/>
      <c r="K149" s="337"/>
      <c r="L149" s="249"/>
      <c r="M149" s="250"/>
      <c r="N149" s="98" t="e">
        <f t="shared" si="3"/>
        <v>#DIV/0!</v>
      </c>
      <c r="O149" s="321">
        <f>FŐLAP!$E$8</f>
        <v>0</v>
      </c>
      <c r="P149" s="320">
        <f>FŐLAP!$C$10</f>
        <v>0</v>
      </c>
      <c r="Q149" s="322" t="s">
        <v>439</v>
      </c>
    </row>
    <row r="150" spans="1:17" ht="50.1" hidden="1" customHeight="1" x14ac:dyDescent="0.25">
      <c r="A150" s="101" t="s">
        <v>264</v>
      </c>
      <c r="B150" s="337"/>
      <c r="C150" s="413"/>
      <c r="D150" s="244"/>
      <c r="E150" s="244"/>
      <c r="F150" s="244"/>
      <c r="G150" s="244"/>
      <c r="H150" s="434"/>
      <c r="I150" s="245"/>
      <c r="J150" s="245"/>
      <c r="K150" s="337"/>
      <c r="L150" s="249"/>
      <c r="M150" s="250"/>
      <c r="N150" s="98" t="e">
        <f t="shared" si="3"/>
        <v>#DIV/0!</v>
      </c>
      <c r="O150" s="321">
        <f>FŐLAP!$E$8</f>
        <v>0</v>
      </c>
      <c r="P150" s="320">
        <f>FŐLAP!$C$10</f>
        <v>0</v>
      </c>
      <c r="Q150" s="322" t="s">
        <v>439</v>
      </c>
    </row>
    <row r="151" spans="1:17" ht="50.1" hidden="1" customHeight="1" x14ac:dyDescent="0.25">
      <c r="A151" s="100" t="s">
        <v>265</v>
      </c>
      <c r="B151" s="337"/>
      <c r="C151" s="413"/>
      <c r="D151" s="244"/>
      <c r="E151" s="244"/>
      <c r="F151" s="244"/>
      <c r="G151" s="244"/>
      <c r="H151" s="434"/>
      <c r="I151" s="245"/>
      <c r="J151" s="245"/>
      <c r="K151" s="337"/>
      <c r="L151" s="249"/>
      <c r="M151" s="250"/>
      <c r="N151" s="98" t="e">
        <f t="shared" si="3"/>
        <v>#DIV/0!</v>
      </c>
      <c r="O151" s="321">
        <f>FŐLAP!$E$8</f>
        <v>0</v>
      </c>
      <c r="P151" s="320">
        <f>FŐLAP!$C$10</f>
        <v>0</v>
      </c>
      <c r="Q151" s="322" t="s">
        <v>439</v>
      </c>
    </row>
    <row r="152" spans="1:17" ht="50.1" hidden="1" customHeight="1" x14ac:dyDescent="0.25">
      <c r="A152" s="100" t="s">
        <v>266</v>
      </c>
      <c r="B152" s="337"/>
      <c r="C152" s="413"/>
      <c r="D152" s="244"/>
      <c r="E152" s="244"/>
      <c r="F152" s="244"/>
      <c r="G152" s="244"/>
      <c r="H152" s="434"/>
      <c r="I152" s="245"/>
      <c r="J152" s="245"/>
      <c r="K152" s="337"/>
      <c r="L152" s="249"/>
      <c r="M152" s="250"/>
      <c r="N152" s="98" t="e">
        <f t="shared" si="3"/>
        <v>#DIV/0!</v>
      </c>
      <c r="O152" s="321">
        <f>FŐLAP!$E$8</f>
        <v>0</v>
      </c>
      <c r="P152" s="320">
        <f>FŐLAP!$C$10</f>
        <v>0</v>
      </c>
      <c r="Q152" s="322" t="s">
        <v>439</v>
      </c>
    </row>
    <row r="153" spans="1:17" ht="50.1" hidden="1" customHeight="1" x14ac:dyDescent="0.25">
      <c r="A153" s="101" t="s">
        <v>267</v>
      </c>
      <c r="B153" s="337"/>
      <c r="C153" s="413"/>
      <c r="D153" s="244"/>
      <c r="E153" s="244"/>
      <c r="F153" s="244"/>
      <c r="G153" s="244"/>
      <c r="H153" s="434"/>
      <c r="I153" s="245"/>
      <c r="J153" s="245"/>
      <c r="K153" s="337"/>
      <c r="L153" s="249"/>
      <c r="M153" s="250"/>
      <c r="N153" s="98" t="e">
        <f t="shared" si="3"/>
        <v>#DIV/0!</v>
      </c>
      <c r="O153" s="321">
        <f>FŐLAP!$E$8</f>
        <v>0</v>
      </c>
      <c r="P153" s="320">
        <f>FŐLAP!$C$10</f>
        <v>0</v>
      </c>
      <c r="Q153" s="322" t="s">
        <v>439</v>
      </c>
    </row>
    <row r="154" spans="1:17" ht="50.1" hidden="1" customHeight="1" x14ac:dyDescent="0.25">
      <c r="A154" s="100" t="s">
        <v>268</v>
      </c>
      <c r="B154" s="337"/>
      <c r="C154" s="413"/>
      <c r="D154" s="244"/>
      <c r="E154" s="244"/>
      <c r="F154" s="244"/>
      <c r="G154" s="244"/>
      <c r="H154" s="434"/>
      <c r="I154" s="245"/>
      <c r="J154" s="245"/>
      <c r="K154" s="337"/>
      <c r="L154" s="249"/>
      <c r="M154" s="250"/>
      <c r="N154" s="98" t="e">
        <f t="shared" si="3"/>
        <v>#DIV/0!</v>
      </c>
      <c r="O154" s="321">
        <f>FŐLAP!$E$8</f>
        <v>0</v>
      </c>
      <c r="P154" s="320">
        <f>FŐLAP!$C$10</f>
        <v>0</v>
      </c>
      <c r="Q154" s="322" t="s">
        <v>439</v>
      </c>
    </row>
    <row r="155" spans="1:17" ht="50.1" hidden="1" customHeight="1" x14ac:dyDescent="0.25">
      <c r="A155" s="100" t="s">
        <v>269</v>
      </c>
      <c r="B155" s="337"/>
      <c r="C155" s="413"/>
      <c r="D155" s="244"/>
      <c r="E155" s="244"/>
      <c r="F155" s="244"/>
      <c r="G155" s="244"/>
      <c r="H155" s="434"/>
      <c r="I155" s="245"/>
      <c r="J155" s="245"/>
      <c r="K155" s="337"/>
      <c r="L155" s="249"/>
      <c r="M155" s="250"/>
      <c r="N155" s="98" t="e">
        <f t="shared" si="3"/>
        <v>#DIV/0!</v>
      </c>
      <c r="O155" s="321">
        <f>FŐLAP!$E$8</f>
        <v>0</v>
      </c>
      <c r="P155" s="320">
        <f>FŐLAP!$C$10</f>
        <v>0</v>
      </c>
      <c r="Q155" s="322" t="s">
        <v>439</v>
      </c>
    </row>
    <row r="156" spans="1:17" ht="50.1" hidden="1" customHeight="1" x14ac:dyDescent="0.25">
      <c r="A156" s="101" t="s">
        <v>270</v>
      </c>
      <c r="B156" s="337"/>
      <c r="C156" s="413"/>
      <c r="D156" s="244"/>
      <c r="E156" s="244"/>
      <c r="F156" s="244"/>
      <c r="G156" s="244"/>
      <c r="H156" s="434"/>
      <c r="I156" s="245"/>
      <c r="J156" s="245"/>
      <c r="K156" s="337"/>
      <c r="L156" s="249"/>
      <c r="M156" s="250"/>
      <c r="N156" s="98" t="e">
        <f t="shared" si="3"/>
        <v>#DIV/0!</v>
      </c>
      <c r="O156" s="321">
        <f>FŐLAP!$E$8</f>
        <v>0</v>
      </c>
      <c r="P156" s="320">
        <f>FŐLAP!$C$10</f>
        <v>0</v>
      </c>
      <c r="Q156" s="322" t="s">
        <v>439</v>
      </c>
    </row>
    <row r="157" spans="1:17" ht="50.1" hidden="1" customHeight="1" x14ac:dyDescent="0.25">
      <c r="A157" s="100" t="s">
        <v>271</v>
      </c>
      <c r="B157" s="337"/>
      <c r="C157" s="413"/>
      <c r="D157" s="244"/>
      <c r="E157" s="244"/>
      <c r="F157" s="244"/>
      <c r="G157" s="244"/>
      <c r="H157" s="434"/>
      <c r="I157" s="245"/>
      <c r="J157" s="245"/>
      <c r="K157" s="337"/>
      <c r="L157" s="249"/>
      <c r="M157" s="250"/>
      <c r="N157" s="98" t="e">
        <f t="shared" si="3"/>
        <v>#DIV/0!</v>
      </c>
      <c r="O157" s="321">
        <f>FŐLAP!$E$8</f>
        <v>0</v>
      </c>
      <c r="P157" s="320">
        <f>FŐLAP!$C$10</f>
        <v>0</v>
      </c>
      <c r="Q157" s="322" t="s">
        <v>439</v>
      </c>
    </row>
    <row r="158" spans="1:17" ht="50.1" hidden="1" customHeight="1" x14ac:dyDescent="0.25">
      <c r="A158" s="100" t="s">
        <v>272</v>
      </c>
      <c r="B158" s="337"/>
      <c r="C158" s="413"/>
      <c r="D158" s="244"/>
      <c r="E158" s="244"/>
      <c r="F158" s="244"/>
      <c r="G158" s="244"/>
      <c r="H158" s="434"/>
      <c r="I158" s="245"/>
      <c r="J158" s="245"/>
      <c r="K158" s="337"/>
      <c r="L158" s="249"/>
      <c r="M158" s="250"/>
      <c r="N158" s="98" t="e">
        <f t="shared" si="3"/>
        <v>#DIV/0!</v>
      </c>
      <c r="O158" s="321">
        <f>FŐLAP!$E$8</f>
        <v>0</v>
      </c>
      <c r="P158" s="320">
        <f>FŐLAP!$C$10</f>
        <v>0</v>
      </c>
      <c r="Q158" s="322" t="s">
        <v>439</v>
      </c>
    </row>
    <row r="159" spans="1:17" ht="50.1" hidden="1" customHeight="1" x14ac:dyDescent="0.25">
      <c r="A159" s="101" t="s">
        <v>273</v>
      </c>
      <c r="B159" s="337"/>
      <c r="C159" s="413"/>
      <c r="D159" s="244"/>
      <c r="E159" s="244"/>
      <c r="F159" s="244"/>
      <c r="G159" s="244"/>
      <c r="H159" s="434"/>
      <c r="I159" s="245"/>
      <c r="J159" s="245"/>
      <c r="K159" s="337"/>
      <c r="L159" s="249"/>
      <c r="M159" s="250"/>
      <c r="N159" s="98" t="e">
        <f t="shared" si="3"/>
        <v>#DIV/0!</v>
      </c>
      <c r="O159" s="321">
        <f>FŐLAP!$E$8</f>
        <v>0</v>
      </c>
      <c r="P159" s="320">
        <f>FŐLAP!$C$10</f>
        <v>0</v>
      </c>
      <c r="Q159" s="322" t="s">
        <v>439</v>
      </c>
    </row>
    <row r="160" spans="1:17" ht="50.1" hidden="1" customHeight="1" x14ac:dyDescent="0.25">
      <c r="A160" s="100" t="s">
        <v>274</v>
      </c>
      <c r="B160" s="337"/>
      <c r="C160" s="413"/>
      <c r="D160" s="244"/>
      <c r="E160" s="244"/>
      <c r="F160" s="244"/>
      <c r="G160" s="244"/>
      <c r="H160" s="434"/>
      <c r="I160" s="245"/>
      <c r="J160" s="245"/>
      <c r="K160" s="337"/>
      <c r="L160" s="249"/>
      <c r="M160" s="250"/>
      <c r="N160" s="98" t="e">
        <f t="shared" si="3"/>
        <v>#DIV/0!</v>
      </c>
      <c r="O160" s="321">
        <f>FŐLAP!$E$8</f>
        <v>0</v>
      </c>
      <c r="P160" s="320">
        <f>FŐLAP!$C$10</f>
        <v>0</v>
      </c>
      <c r="Q160" s="322" t="s">
        <v>439</v>
      </c>
    </row>
    <row r="161" spans="1:17" ht="50.1" hidden="1" customHeight="1" x14ac:dyDescent="0.25">
      <c r="A161" s="100" t="s">
        <v>275</v>
      </c>
      <c r="B161" s="337"/>
      <c r="C161" s="413"/>
      <c r="D161" s="244"/>
      <c r="E161" s="244"/>
      <c r="F161" s="244"/>
      <c r="G161" s="244"/>
      <c r="H161" s="434"/>
      <c r="I161" s="245"/>
      <c r="J161" s="245"/>
      <c r="K161" s="337"/>
      <c r="L161" s="249"/>
      <c r="M161" s="250"/>
      <c r="N161" s="98" t="e">
        <f t="shared" si="3"/>
        <v>#DIV/0!</v>
      </c>
      <c r="O161" s="321">
        <f>FŐLAP!$E$8</f>
        <v>0</v>
      </c>
      <c r="P161" s="320">
        <f>FŐLAP!$C$10</f>
        <v>0</v>
      </c>
      <c r="Q161" s="322" t="s">
        <v>439</v>
      </c>
    </row>
    <row r="162" spans="1:17" ht="50.1" hidden="1" customHeight="1" x14ac:dyDescent="0.25">
      <c r="A162" s="100" t="s">
        <v>276</v>
      </c>
      <c r="B162" s="337"/>
      <c r="C162" s="413"/>
      <c r="D162" s="244"/>
      <c r="E162" s="244"/>
      <c r="F162" s="244"/>
      <c r="G162" s="244"/>
      <c r="H162" s="434"/>
      <c r="I162" s="245"/>
      <c r="J162" s="245"/>
      <c r="K162" s="337"/>
      <c r="L162" s="249"/>
      <c r="M162" s="250"/>
      <c r="N162" s="98" t="e">
        <f t="shared" si="3"/>
        <v>#DIV/0!</v>
      </c>
      <c r="O162" s="321">
        <f>FŐLAP!$E$8</f>
        <v>0</v>
      </c>
      <c r="P162" s="320">
        <f>FŐLAP!$C$10</f>
        <v>0</v>
      </c>
      <c r="Q162" s="322" t="s">
        <v>439</v>
      </c>
    </row>
    <row r="163" spans="1:17" ht="50.1" hidden="1" customHeight="1" x14ac:dyDescent="0.25">
      <c r="A163" s="100" t="s">
        <v>277</v>
      </c>
      <c r="B163" s="337"/>
      <c r="C163" s="413"/>
      <c r="D163" s="244"/>
      <c r="E163" s="244"/>
      <c r="F163" s="244"/>
      <c r="G163" s="244"/>
      <c r="H163" s="434"/>
      <c r="I163" s="245"/>
      <c r="J163" s="245"/>
      <c r="K163" s="337"/>
      <c r="L163" s="249"/>
      <c r="M163" s="250"/>
      <c r="N163" s="98" t="e">
        <f t="shared" si="3"/>
        <v>#DIV/0!</v>
      </c>
      <c r="O163" s="321">
        <f>FŐLAP!$E$8</f>
        <v>0</v>
      </c>
      <c r="P163" s="320">
        <f>FŐLAP!$C$10</f>
        <v>0</v>
      </c>
      <c r="Q163" s="322" t="s">
        <v>439</v>
      </c>
    </row>
    <row r="164" spans="1:17" ht="50.1" hidden="1" customHeight="1" x14ac:dyDescent="0.25">
      <c r="A164" s="101" t="s">
        <v>278</v>
      </c>
      <c r="B164" s="337"/>
      <c r="C164" s="413"/>
      <c r="D164" s="244"/>
      <c r="E164" s="244"/>
      <c r="F164" s="244"/>
      <c r="G164" s="244"/>
      <c r="H164" s="434"/>
      <c r="I164" s="245"/>
      <c r="J164" s="245"/>
      <c r="K164" s="337"/>
      <c r="L164" s="249"/>
      <c r="M164" s="250"/>
      <c r="N164" s="98" t="e">
        <f t="shared" si="3"/>
        <v>#DIV/0!</v>
      </c>
      <c r="O164" s="321">
        <f>FŐLAP!$E$8</f>
        <v>0</v>
      </c>
      <c r="P164" s="320">
        <f>FŐLAP!$C$10</f>
        <v>0</v>
      </c>
      <c r="Q164" s="322" t="s">
        <v>439</v>
      </c>
    </row>
    <row r="165" spans="1:17" ht="50.1" hidden="1" customHeight="1" collapsed="1" x14ac:dyDescent="0.25">
      <c r="A165" s="100" t="s">
        <v>279</v>
      </c>
      <c r="B165" s="337"/>
      <c r="C165" s="413"/>
      <c r="D165" s="244"/>
      <c r="E165" s="244"/>
      <c r="F165" s="244"/>
      <c r="G165" s="244"/>
      <c r="H165" s="434"/>
      <c r="I165" s="245"/>
      <c r="J165" s="245"/>
      <c r="K165" s="337"/>
      <c r="L165" s="249"/>
      <c r="M165" s="250"/>
      <c r="N165" s="98" t="e">
        <f t="shared" si="3"/>
        <v>#DIV/0!</v>
      </c>
      <c r="O165" s="321">
        <f>FŐLAP!$E$8</f>
        <v>0</v>
      </c>
      <c r="P165" s="320">
        <f>FŐLAP!$C$10</f>
        <v>0</v>
      </c>
      <c r="Q165" s="322" t="s">
        <v>439</v>
      </c>
    </row>
    <row r="166" spans="1:17" ht="50.1" hidden="1" customHeight="1" x14ac:dyDescent="0.25">
      <c r="A166" s="100" t="s">
        <v>280</v>
      </c>
      <c r="B166" s="337"/>
      <c r="C166" s="413"/>
      <c r="D166" s="244"/>
      <c r="E166" s="244"/>
      <c r="F166" s="244"/>
      <c r="G166" s="244"/>
      <c r="H166" s="434"/>
      <c r="I166" s="245"/>
      <c r="J166" s="245"/>
      <c r="K166" s="337"/>
      <c r="L166" s="249"/>
      <c r="M166" s="250"/>
      <c r="N166" s="98" t="e">
        <f t="shared" si="3"/>
        <v>#DIV/0!</v>
      </c>
      <c r="O166" s="321">
        <f>FŐLAP!$E$8</f>
        <v>0</v>
      </c>
      <c r="P166" s="320">
        <f>FŐLAP!$C$10</f>
        <v>0</v>
      </c>
      <c r="Q166" s="322" t="s">
        <v>439</v>
      </c>
    </row>
    <row r="167" spans="1:17" ht="50.1" hidden="1" customHeight="1" x14ac:dyDescent="0.25">
      <c r="A167" s="101" t="s">
        <v>281</v>
      </c>
      <c r="B167" s="337"/>
      <c r="C167" s="413"/>
      <c r="D167" s="244"/>
      <c r="E167" s="244"/>
      <c r="F167" s="244"/>
      <c r="G167" s="244"/>
      <c r="H167" s="434"/>
      <c r="I167" s="245"/>
      <c r="J167" s="245"/>
      <c r="K167" s="337"/>
      <c r="L167" s="249"/>
      <c r="M167" s="250"/>
      <c r="N167" s="98" t="e">
        <f t="shared" si="3"/>
        <v>#DIV/0!</v>
      </c>
      <c r="O167" s="321">
        <f>FŐLAP!$E$8</f>
        <v>0</v>
      </c>
      <c r="P167" s="320">
        <f>FŐLAP!$C$10</f>
        <v>0</v>
      </c>
      <c r="Q167" s="322" t="s">
        <v>439</v>
      </c>
    </row>
    <row r="168" spans="1:17" ht="50.1" hidden="1" customHeight="1" x14ac:dyDescent="0.25">
      <c r="A168" s="100" t="s">
        <v>282</v>
      </c>
      <c r="B168" s="337"/>
      <c r="C168" s="413"/>
      <c r="D168" s="244"/>
      <c r="E168" s="244"/>
      <c r="F168" s="244"/>
      <c r="G168" s="244"/>
      <c r="H168" s="434"/>
      <c r="I168" s="245"/>
      <c r="J168" s="245"/>
      <c r="K168" s="337"/>
      <c r="L168" s="249"/>
      <c r="M168" s="250"/>
      <c r="N168" s="98" t="e">
        <f t="shared" si="3"/>
        <v>#DIV/0!</v>
      </c>
      <c r="O168" s="321">
        <f>FŐLAP!$E$8</f>
        <v>0</v>
      </c>
      <c r="P168" s="320">
        <f>FŐLAP!$C$10</f>
        <v>0</v>
      </c>
      <c r="Q168" s="322" t="s">
        <v>439</v>
      </c>
    </row>
    <row r="169" spans="1:17" ht="50.1" hidden="1" customHeight="1" x14ac:dyDescent="0.25">
      <c r="A169" s="100" t="s">
        <v>283</v>
      </c>
      <c r="B169" s="337"/>
      <c r="C169" s="413"/>
      <c r="D169" s="244"/>
      <c r="E169" s="244"/>
      <c r="F169" s="244"/>
      <c r="G169" s="244"/>
      <c r="H169" s="434"/>
      <c r="I169" s="245"/>
      <c r="J169" s="245"/>
      <c r="K169" s="337"/>
      <c r="L169" s="249"/>
      <c r="M169" s="250"/>
      <c r="N169" s="98" t="e">
        <f t="shared" si="3"/>
        <v>#DIV/0!</v>
      </c>
      <c r="O169" s="321">
        <f>FŐLAP!$E$8</f>
        <v>0</v>
      </c>
      <c r="P169" s="320">
        <f>FŐLAP!$C$10</f>
        <v>0</v>
      </c>
      <c r="Q169" s="322" t="s">
        <v>439</v>
      </c>
    </row>
    <row r="170" spans="1:17" ht="50.1" hidden="1" customHeight="1" x14ac:dyDescent="0.25">
      <c r="A170" s="101" t="s">
        <v>284</v>
      </c>
      <c r="B170" s="337"/>
      <c r="C170" s="413"/>
      <c r="D170" s="244"/>
      <c r="E170" s="244"/>
      <c r="F170" s="244"/>
      <c r="G170" s="244"/>
      <c r="H170" s="434"/>
      <c r="I170" s="245"/>
      <c r="J170" s="245"/>
      <c r="K170" s="337"/>
      <c r="L170" s="249"/>
      <c r="M170" s="250"/>
      <c r="N170" s="98" t="e">
        <f t="shared" si="3"/>
        <v>#DIV/0!</v>
      </c>
      <c r="O170" s="321">
        <f>FŐLAP!$E$8</f>
        <v>0</v>
      </c>
      <c r="P170" s="320">
        <f>FŐLAP!$C$10</f>
        <v>0</v>
      </c>
      <c r="Q170" s="322" t="s">
        <v>439</v>
      </c>
    </row>
    <row r="171" spans="1:17" ht="50.1" hidden="1" customHeight="1" x14ac:dyDescent="0.25">
      <c r="A171" s="100" t="s">
        <v>285</v>
      </c>
      <c r="B171" s="337"/>
      <c r="C171" s="413"/>
      <c r="D171" s="244"/>
      <c r="E171" s="244"/>
      <c r="F171" s="244"/>
      <c r="G171" s="244"/>
      <c r="H171" s="434"/>
      <c r="I171" s="245"/>
      <c r="J171" s="245"/>
      <c r="K171" s="337"/>
      <c r="L171" s="249"/>
      <c r="M171" s="250"/>
      <c r="N171" s="98" t="e">
        <f t="shared" si="3"/>
        <v>#DIV/0!</v>
      </c>
      <c r="O171" s="321">
        <f>FŐLAP!$E$8</f>
        <v>0</v>
      </c>
      <c r="P171" s="320">
        <f>FŐLAP!$C$10</f>
        <v>0</v>
      </c>
      <c r="Q171" s="322" t="s">
        <v>439</v>
      </c>
    </row>
    <row r="172" spans="1:17" ht="50.1" hidden="1" customHeight="1" x14ac:dyDescent="0.25">
      <c r="A172" s="100" t="s">
        <v>286</v>
      </c>
      <c r="B172" s="337"/>
      <c r="C172" s="413"/>
      <c r="D172" s="244"/>
      <c r="E172" s="244"/>
      <c r="F172" s="244"/>
      <c r="G172" s="244"/>
      <c r="H172" s="434"/>
      <c r="I172" s="245"/>
      <c r="J172" s="245"/>
      <c r="K172" s="337"/>
      <c r="L172" s="249"/>
      <c r="M172" s="250"/>
      <c r="N172" s="98" t="e">
        <f t="shared" si="3"/>
        <v>#DIV/0!</v>
      </c>
      <c r="O172" s="321">
        <f>FŐLAP!$E$8</f>
        <v>0</v>
      </c>
      <c r="P172" s="320">
        <f>FŐLAP!$C$10</f>
        <v>0</v>
      </c>
      <c r="Q172" s="322" t="s">
        <v>439</v>
      </c>
    </row>
    <row r="173" spans="1:17" ht="50.1" hidden="1" customHeight="1" x14ac:dyDescent="0.25">
      <c r="A173" s="101" t="s">
        <v>287</v>
      </c>
      <c r="B173" s="337"/>
      <c r="C173" s="413"/>
      <c r="D173" s="244"/>
      <c r="E173" s="244"/>
      <c r="F173" s="244"/>
      <c r="G173" s="244"/>
      <c r="H173" s="434"/>
      <c r="I173" s="245"/>
      <c r="J173" s="245"/>
      <c r="K173" s="337"/>
      <c r="L173" s="249"/>
      <c r="M173" s="250"/>
      <c r="N173" s="98" t="e">
        <f t="shared" si="3"/>
        <v>#DIV/0!</v>
      </c>
      <c r="O173" s="321">
        <f>FŐLAP!$E$8</f>
        <v>0</v>
      </c>
      <c r="P173" s="320">
        <f>FŐLAP!$C$10</f>
        <v>0</v>
      </c>
      <c r="Q173" s="322" t="s">
        <v>439</v>
      </c>
    </row>
    <row r="174" spans="1:17" ht="50.1" hidden="1" customHeight="1" x14ac:dyDescent="0.25">
      <c r="A174" s="100" t="s">
        <v>288</v>
      </c>
      <c r="B174" s="337"/>
      <c r="C174" s="413"/>
      <c r="D174" s="244"/>
      <c r="E174" s="244"/>
      <c r="F174" s="244"/>
      <c r="G174" s="244"/>
      <c r="H174" s="434"/>
      <c r="I174" s="245"/>
      <c r="J174" s="245"/>
      <c r="K174" s="337"/>
      <c r="L174" s="249"/>
      <c r="M174" s="250"/>
      <c r="N174" s="98" t="e">
        <f t="shared" si="3"/>
        <v>#DIV/0!</v>
      </c>
      <c r="O174" s="321">
        <f>FŐLAP!$E$8</f>
        <v>0</v>
      </c>
      <c r="P174" s="320">
        <f>FŐLAP!$C$10</f>
        <v>0</v>
      </c>
      <c r="Q174" s="322" t="s">
        <v>439</v>
      </c>
    </row>
    <row r="175" spans="1:17" ht="50.1" hidden="1" customHeight="1" x14ac:dyDescent="0.25">
      <c r="A175" s="100" t="s">
        <v>289</v>
      </c>
      <c r="B175" s="337"/>
      <c r="C175" s="413"/>
      <c r="D175" s="244"/>
      <c r="E175" s="244"/>
      <c r="F175" s="244"/>
      <c r="G175" s="244"/>
      <c r="H175" s="434"/>
      <c r="I175" s="245"/>
      <c r="J175" s="245"/>
      <c r="K175" s="337"/>
      <c r="L175" s="249"/>
      <c r="M175" s="250"/>
      <c r="N175" s="98" t="e">
        <f t="shared" si="3"/>
        <v>#DIV/0!</v>
      </c>
      <c r="O175" s="321">
        <f>FŐLAP!$E$8</f>
        <v>0</v>
      </c>
      <c r="P175" s="320">
        <f>FŐLAP!$C$10</f>
        <v>0</v>
      </c>
      <c r="Q175" s="322" t="s">
        <v>439</v>
      </c>
    </row>
    <row r="176" spans="1:17" ht="50.1" hidden="1" customHeight="1" x14ac:dyDescent="0.25">
      <c r="A176" s="101" t="s">
        <v>290</v>
      </c>
      <c r="B176" s="337"/>
      <c r="C176" s="413"/>
      <c r="D176" s="244"/>
      <c r="E176" s="244"/>
      <c r="F176" s="244"/>
      <c r="G176" s="244"/>
      <c r="H176" s="434"/>
      <c r="I176" s="245"/>
      <c r="J176" s="245"/>
      <c r="K176" s="337"/>
      <c r="L176" s="249"/>
      <c r="M176" s="250"/>
      <c r="N176" s="98" t="e">
        <f t="shared" si="3"/>
        <v>#DIV/0!</v>
      </c>
      <c r="O176" s="321">
        <f>FŐLAP!$E$8</f>
        <v>0</v>
      </c>
      <c r="P176" s="320">
        <f>FŐLAP!$C$10</f>
        <v>0</v>
      </c>
      <c r="Q176" s="322" t="s">
        <v>439</v>
      </c>
    </row>
    <row r="177" spans="1:17" ht="50.1" hidden="1" customHeight="1" x14ac:dyDescent="0.25">
      <c r="A177" s="100" t="s">
        <v>291</v>
      </c>
      <c r="B177" s="337"/>
      <c r="C177" s="413"/>
      <c r="D177" s="244"/>
      <c r="E177" s="244"/>
      <c r="F177" s="244"/>
      <c r="G177" s="244"/>
      <c r="H177" s="434"/>
      <c r="I177" s="245"/>
      <c r="J177" s="245"/>
      <c r="K177" s="337"/>
      <c r="L177" s="249"/>
      <c r="M177" s="250"/>
      <c r="N177" s="98" t="e">
        <f t="shared" si="3"/>
        <v>#DIV/0!</v>
      </c>
      <c r="O177" s="321">
        <f>FŐLAP!$E$8</f>
        <v>0</v>
      </c>
      <c r="P177" s="320">
        <f>FŐLAP!$C$10</f>
        <v>0</v>
      </c>
      <c r="Q177" s="322" t="s">
        <v>439</v>
      </c>
    </row>
    <row r="178" spans="1:17" ht="50.1" hidden="1" customHeight="1" x14ac:dyDescent="0.25">
      <c r="A178" s="100" t="s">
        <v>292</v>
      </c>
      <c r="B178" s="337"/>
      <c r="C178" s="413"/>
      <c r="D178" s="244"/>
      <c r="E178" s="244"/>
      <c r="F178" s="244"/>
      <c r="G178" s="244"/>
      <c r="H178" s="434"/>
      <c r="I178" s="245"/>
      <c r="J178" s="245"/>
      <c r="K178" s="337"/>
      <c r="L178" s="249"/>
      <c r="M178" s="250"/>
      <c r="N178" s="98" t="e">
        <f t="shared" si="3"/>
        <v>#DIV/0!</v>
      </c>
      <c r="O178" s="321">
        <f>FŐLAP!$E$8</f>
        <v>0</v>
      </c>
      <c r="P178" s="320">
        <f>FŐLAP!$C$10</f>
        <v>0</v>
      </c>
      <c r="Q178" s="322" t="s">
        <v>439</v>
      </c>
    </row>
    <row r="179" spans="1:17" ht="50.1" hidden="1" customHeight="1" x14ac:dyDescent="0.25">
      <c r="A179" s="100" t="s">
        <v>293</v>
      </c>
      <c r="B179" s="337"/>
      <c r="C179" s="413"/>
      <c r="D179" s="244"/>
      <c r="E179" s="244"/>
      <c r="F179" s="244"/>
      <c r="G179" s="244"/>
      <c r="H179" s="434"/>
      <c r="I179" s="245"/>
      <c r="J179" s="245"/>
      <c r="K179" s="337"/>
      <c r="L179" s="249"/>
      <c r="M179" s="250"/>
      <c r="N179" s="98" t="e">
        <f t="shared" si="3"/>
        <v>#DIV/0!</v>
      </c>
      <c r="O179" s="321">
        <f>FŐLAP!$E$8</f>
        <v>0</v>
      </c>
      <c r="P179" s="320">
        <f>FŐLAP!$C$10</f>
        <v>0</v>
      </c>
      <c r="Q179" s="322" t="s">
        <v>439</v>
      </c>
    </row>
    <row r="180" spans="1:17" ht="50.1" hidden="1" customHeight="1" x14ac:dyDescent="0.25">
      <c r="A180" s="100" t="s">
        <v>294</v>
      </c>
      <c r="B180" s="337"/>
      <c r="C180" s="413"/>
      <c r="D180" s="244"/>
      <c r="E180" s="244"/>
      <c r="F180" s="244"/>
      <c r="G180" s="244"/>
      <c r="H180" s="434"/>
      <c r="I180" s="245"/>
      <c r="J180" s="245"/>
      <c r="K180" s="337"/>
      <c r="L180" s="249"/>
      <c r="M180" s="250"/>
      <c r="N180" s="98" t="e">
        <f t="shared" si="3"/>
        <v>#DIV/0!</v>
      </c>
      <c r="O180" s="321">
        <f>FŐLAP!$E$8</f>
        <v>0</v>
      </c>
      <c r="P180" s="320">
        <f>FŐLAP!$C$10</f>
        <v>0</v>
      </c>
      <c r="Q180" s="322" t="s">
        <v>439</v>
      </c>
    </row>
    <row r="181" spans="1:17" ht="50.1" hidden="1" customHeight="1" x14ac:dyDescent="0.25">
      <c r="A181" s="101" t="s">
        <v>295</v>
      </c>
      <c r="B181" s="337"/>
      <c r="C181" s="413"/>
      <c r="D181" s="244"/>
      <c r="E181" s="244"/>
      <c r="F181" s="244"/>
      <c r="G181" s="244"/>
      <c r="H181" s="434"/>
      <c r="I181" s="245"/>
      <c r="J181" s="245"/>
      <c r="K181" s="337"/>
      <c r="L181" s="249"/>
      <c r="M181" s="250"/>
      <c r="N181" s="98" t="e">
        <f t="shared" si="3"/>
        <v>#DIV/0!</v>
      </c>
      <c r="O181" s="321">
        <f>FŐLAP!$E$8</f>
        <v>0</v>
      </c>
      <c r="P181" s="320">
        <f>FŐLAP!$C$10</f>
        <v>0</v>
      </c>
      <c r="Q181" s="322" t="s">
        <v>439</v>
      </c>
    </row>
    <row r="182" spans="1:17" ht="50.1" hidden="1" customHeight="1" x14ac:dyDescent="0.25">
      <c r="A182" s="100" t="s">
        <v>296</v>
      </c>
      <c r="B182" s="337"/>
      <c r="C182" s="413"/>
      <c r="D182" s="244"/>
      <c r="E182" s="244"/>
      <c r="F182" s="244"/>
      <c r="G182" s="244"/>
      <c r="H182" s="434"/>
      <c r="I182" s="245"/>
      <c r="J182" s="245"/>
      <c r="K182" s="337"/>
      <c r="L182" s="249"/>
      <c r="M182" s="250"/>
      <c r="N182" s="98" t="e">
        <f t="shared" si="3"/>
        <v>#DIV/0!</v>
      </c>
      <c r="O182" s="321">
        <f>FŐLAP!$E$8</f>
        <v>0</v>
      </c>
      <c r="P182" s="320">
        <f>FŐLAP!$C$10</f>
        <v>0</v>
      </c>
      <c r="Q182" s="322" t="s">
        <v>439</v>
      </c>
    </row>
    <row r="183" spans="1:17" ht="50.1" hidden="1" customHeight="1" x14ac:dyDescent="0.25">
      <c r="A183" s="100" t="s">
        <v>297</v>
      </c>
      <c r="B183" s="337"/>
      <c r="C183" s="413"/>
      <c r="D183" s="244"/>
      <c r="E183" s="244"/>
      <c r="F183" s="244"/>
      <c r="G183" s="244"/>
      <c r="H183" s="434"/>
      <c r="I183" s="245"/>
      <c r="J183" s="245"/>
      <c r="K183" s="337"/>
      <c r="L183" s="249"/>
      <c r="M183" s="250"/>
      <c r="N183" s="98" t="e">
        <f t="shared" si="3"/>
        <v>#DIV/0!</v>
      </c>
      <c r="O183" s="321">
        <f>FŐLAP!$E$8</f>
        <v>0</v>
      </c>
      <c r="P183" s="320">
        <f>FŐLAP!$C$10</f>
        <v>0</v>
      </c>
      <c r="Q183" s="322" t="s">
        <v>439</v>
      </c>
    </row>
    <row r="184" spans="1:17" ht="50.1" hidden="1" customHeight="1" x14ac:dyDescent="0.25">
      <c r="A184" s="101" t="s">
        <v>298</v>
      </c>
      <c r="B184" s="337"/>
      <c r="C184" s="413"/>
      <c r="D184" s="244"/>
      <c r="E184" s="244"/>
      <c r="F184" s="244"/>
      <c r="G184" s="244"/>
      <c r="H184" s="434"/>
      <c r="I184" s="245"/>
      <c r="J184" s="245"/>
      <c r="K184" s="337"/>
      <c r="L184" s="249"/>
      <c r="M184" s="250"/>
      <c r="N184" s="98" t="e">
        <f t="shared" si="3"/>
        <v>#DIV/0!</v>
      </c>
      <c r="O184" s="321">
        <f>FŐLAP!$E$8</f>
        <v>0</v>
      </c>
      <c r="P184" s="320">
        <f>FŐLAP!$C$10</f>
        <v>0</v>
      </c>
      <c r="Q184" s="322" t="s">
        <v>439</v>
      </c>
    </row>
    <row r="185" spans="1:17" ht="50.1" hidden="1" customHeight="1" x14ac:dyDescent="0.25">
      <c r="A185" s="100" t="s">
        <v>299</v>
      </c>
      <c r="B185" s="337"/>
      <c r="C185" s="413"/>
      <c r="D185" s="244"/>
      <c r="E185" s="244"/>
      <c r="F185" s="244"/>
      <c r="G185" s="244"/>
      <c r="H185" s="434"/>
      <c r="I185" s="245"/>
      <c r="J185" s="245"/>
      <c r="K185" s="337"/>
      <c r="L185" s="249"/>
      <c r="M185" s="250"/>
      <c r="N185" s="98" t="e">
        <f t="shared" si="3"/>
        <v>#DIV/0!</v>
      </c>
      <c r="O185" s="321">
        <f>FŐLAP!$E$8</f>
        <v>0</v>
      </c>
      <c r="P185" s="320">
        <f>FŐLAP!$C$10</f>
        <v>0</v>
      </c>
      <c r="Q185" s="322" t="s">
        <v>439</v>
      </c>
    </row>
    <row r="186" spans="1:17" ht="50.1" hidden="1" customHeight="1" collapsed="1" x14ac:dyDescent="0.25">
      <c r="A186" s="100" t="s">
        <v>300</v>
      </c>
      <c r="B186" s="337"/>
      <c r="C186" s="413"/>
      <c r="D186" s="244"/>
      <c r="E186" s="244"/>
      <c r="F186" s="244"/>
      <c r="G186" s="244"/>
      <c r="H186" s="434"/>
      <c r="I186" s="245"/>
      <c r="J186" s="245"/>
      <c r="K186" s="337"/>
      <c r="L186" s="249"/>
      <c r="M186" s="250"/>
      <c r="N186" s="98" t="e">
        <f t="shared" si="3"/>
        <v>#DIV/0!</v>
      </c>
      <c r="O186" s="321">
        <f>FŐLAP!$E$8</f>
        <v>0</v>
      </c>
      <c r="P186" s="320">
        <f>FŐLAP!$C$10</f>
        <v>0</v>
      </c>
      <c r="Q186" s="322" t="s">
        <v>439</v>
      </c>
    </row>
    <row r="187" spans="1:17" ht="50.1" hidden="1" customHeight="1" x14ac:dyDescent="0.25">
      <c r="A187" s="101" t="s">
        <v>301</v>
      </c>
      <c r="B187" s="337"/>
      <c r="C187" s="413"/>
      <c r="D187" s="244"/>
      <c r="E187" s="244"/>
      <c r="F187" s="244"/>
      <c r="G187" s="244"/>
      <c r="H187" s="434"/>
      <c r="I187" s="245"/>
      <c r="J187" s="245"/>
      <c r="K187" s="337"/>
      <c r="L187" s="249"/>
      <c r="M187" s="250"/>
      <c r="N187" s="98" t="e">
        <f t="shared" si="3"/>
        <v>#DIV/0!</v>
      </c>
      <c r="O187" s="321">
        <f>FŐLAP!$E$8</f>
        <v>0</v>
      </c>
      <c r="P187" s="320">
        <f>FŐLAP!$C$10</f>
        <v>0</v>
      </c>
      <c r="Q187" s="322" t="s">
        <v>439</v>
      </c>
    </row>
    <row r="188" spans="1:17" ht="50.1" hidden="1" customHeight="1" x14ac:dyDescent="0.25">
      <c r="A188" s="100" t="s">
        <v>302</v>
      </c>
      <c r="B188" s="337"/>
      <c r="C188" s="413"/>
      <c r="D188" s="244"/>
      <c r="E188" s="244"/>
      <c r="F188" s="244"/>
      <c r="G188" s="244"/>
      <c r="H188" s="434"/>
      <c r="I188" s="245"/>
      <c r="J188" s="245"/>
      <c r="K188" s="337"/>
      <c r="L188" s="249"/>
      <c r="M188" s="250"/>
      <c r="N188" s="98" t="e">
        <f t="shared" si="3"/>
        <v>#DIV/0!</v>
      </c>
      <c r="O188" s="321">
        <f>FŐLAP!$E$8</f>
        <v>0</v>
      </c>
      <c r="P188" s="320">
        <f>FŐLAP!$C$10</f>
        <v>0</v>
      </c>
      <c r="Q188" s="322" t="s">
        <v>439</v>
      </c>
    </row>
    <row r="189" spans="1:17" ht="50.1" hidden="1" customHeight="1" x14ac:dyDescent="0.25">
      <c r="A189" s="100" t="s">
        <v>303</v>
      </c>
      <c r="B189" s="337"/>
      <c r="C189" s="413"/>
      <c r="D189" s="244"/>
      <c r="E189" s="244"/>
      <c r="F189" s="244"/>
      <c r="G189" s="244"/>
      <c r="H189" s="434"/>
      <c r="I189" s="245"/>
      <c r="J189" s="245"/>
      <c r="K189" s="337"/>
      <c r="L189" s="249"/>
      <c r="M189" s="250"/>
      <c r="N189" s="98" t="e">
        <f t="shared" si="3"/>
        <v>#DIV/0!</v>
      </c>
      <c r="O189" s="321">
        <f>FŐLAP!$E$8</f>
        <v>0</v>
      </c>
      <c r="P189" s="320">
        <f>FŐLAP!$C$10</f>
        <v>0</v>
      </c>
      <c r="Q189" s="322" t="s">
        <v>439</v>
      </c>
    </row>
    <row r="190" spans="1:17" ht="50.1" hidden="1" customHeight="1" x14ac:dyDescent="0.25">
      <c r="A190" s="101" t="s">
        <v>304</v>
      </c>
      <c r="B190" s="337"/>
      <c r="C190" s="413"/>
      <c r="D190" s="244"/>
      <c r="E190" s="244"/>
      <c r="F190" s="244"/>
      <c r="G190" s="244"/>
      <c r="H190" s="434"/>
      <c r="I190" s="245"/>
      <c r="J190" s="245"/>
      <c r="K190" s="337"/>
      <c r="L190" s="249"/>
      <c r="M190" s="250"/>
      <c r="N190" s="98" t="e">
        <f t="shared" si="3"/>
        <v>#DIV/0!</v>
      </c>
      <c r="O190" s="321">
        <f>FŐLAP!$E$8</f>
        <v>0</v>
      </c>
      <c r="P190" s="320">
        <f>FŐLAP!$C$10</f>
        <v>0</v>
      </c>
      <c r="Q190" s="322" t="s">
        <v>439</v>
      </c>
    </row>
    <row r="191" spans="1:17" ht="50.1" hidden="1" customHeight="1" x14ac:dyDescent="0.25">
      <c r="A191" s="100" t="s">
        <v>305</v>
      </c>
      <c r="B191" s="337"/>
      <c r="C191" s="413"/>
      <c r="D191" s="244"/>
      <c r="E191" s="244"/>
      <c r="F191" s="244"/>
      <c r="G191" s="244"/>
      <c r="H191" s="434"/>
      <c r="I191" s="245"/>
      <c r="J191" s="245"/>
      <c r="K191" s="337"/>
      <c r="L191" s="249"/>
      <c r="M191" s="250"/>
      <c r="N191" s="98" t="e">
        <f t="shared" si="3"/>
        <v>#DIV/0!</v>
      </c>
      <c r="O191" s="321">
        <f>FŐLAP!$E$8</f>
        <v>0</v>
      </c>
      <c r="P191" s="320">
        <f>FŐLAP!$C$10</f>
        <v>0</v>
      </c>
      <c r="Q191" s="322" t="s">
        <v>439</v>
      </c>
    </row>
    <row r="192" spans="1:17" ht="50.1" hidden="1" customHeight="1" x14ac:dyDescent="0.25">
      <c r="A192" s="100" t="s">
        <v>306</v>
      </c>
      <c r="B192" s="337"/>
      <c r="C192" s="413"/>
      <c r="D192" s="244"/>
      <c r="E192" s="244"/>
      <c r="F192" s="244"/>
      <c r="G192" s="244"/>
      <c r="H192" s="434"/>
      <c r="I192" s="245"/>
      <c r="J192" s="245"/>
      <c r="K192" s="337"/>
      <c r="L192" s="249"/>
      <c r="M192" s="250"/>
      <c r="N192" s="98" t="e">
        <f t="shared" si="3"/>
        <v>#DIV/0!</v>
      </c>
      <c r="O192" s="321">
        <f>FŐLAP!$E$8</f>
        <v>0</v>
      </c>
      <c r="P192" s="320">
        <f>FŐLAP!$C$10</f>
        <v>0</v>
      </c>
      <c r="Q192" s="322" t="s">
        <v>439</v>
      </c>
    </row>
    <row r="193" spans="1:17" ht="50.1" hidden="1" customHeight="1" x14ac:dyDescent="0.25">
      <c r="A193" s="101" t="s">
        <v>307</v>
      </c>
      <c r="B193" s="337"/>
      <c r="C193" s="413"/>
      <c r="D193" s="244"/>
      <c r="E193" s="244"/>
      <c r="F193" s="244"/>
      <c r="G193" s="244"/>
      <c r="H193" s="434"/>
      <c r="I193" s="245"/>
      <c r="J193" s="245"/>
      <c r="K193" s="337"/>
      <c r="L193" s="249"/>
      <c r="M193" s="250"/>
      <c r="N193" s="98" t="e">
        <f t="shared" si="3"/>
        <v>#DIV/0!</v>
      </c>
      <c r="O193" s="321">
        <f>FŐLAP!$E$8</f>
        <v>0</v>
      </c>
      <c r="P193" s="320">
        <f>FŐLAP!$C$10</f>
        <v>0</v>
      </c>
      <c r="Q193" s="322" t="s">
        <v>439</v>
      </c>
    </row>
    <row r="194" spans="1:17" ht="50.1" hidden="1" customHeight="1" x14ac:dyDescent="0.25">
      <c r="A194" s="100" t="s">
        <v>308</v>
      </c>
      <c r="B194" s="337"/>
      <c r="C194" s="413"/>
      <c r="D194" s="244"/>
      <c r="E194" s="244"/>
      <c r="F194" s="244"/>
      <c r="G194" s="244"/>
      <c r="H194" s="434"/>
      <c r="I194" s="245"/>
      <c r="J194" s="245"/>
      <c r="K194" s="337"/>
      <c r="L194" s="249"/>
      <c r="M194" s="250"/>
      <c r="N194" s="98" t="e">
        <f t="shared" si="3"/>
        <v>#DIV/0!</v>
      </c>
      <c r="O194" s="321">
        <f>FŐLAP!$E$8</f>
        <v>0</v>
      </c>
      <c r="P194" s="320">
        <f>FŐLAP!$C$10</f>
        <v>0</v>
      </c>
      <c r="Q194" s="322" t="s">
        <v>439</v>
      </c>
    </row>
    <row r="195" spans="1:17" ht="50.1" hidden="1" customHeight="1" x14ac:dyDescent="0.25">
      <c r="A195" s="100" t="s">
        <v>309</v>
      </c>
      <c r="B195" s="337"/>
      <c r="C195" s="413"/>
      <c r="D195" s="244"/>
      <c r="E195" s="244"/>
      <c r="F195" s="244"/>
      <c r="G195" s="244"/>
      <c r="H195" s="434"/>
      <c r="I195" s="245"/>
      <c r="J195" s="245"/>
      <c r="K195" s="337"/>
      <c r="L195" s="249"/>
      <c r="M195" s="250"/>
      <c r="N195" s="98" t="e">
        <f t="shared" si="3"/>
        <v>#DIV/0!</v>
      </c>
      <c r="O195" s="321">
        <f>FŐLAP!$E$8</f>
        <v>0</v>
      </c>
      <c r="P195" s="320">
        <f>FŐLAP!$C$10</f>
        <v>0</v>
      </c>
      <c r="Q195" s="322" t="s">
        <v>439</v>
      </c>
    </row>
    <row r="196" spans="1:17" ht="50.1" hidden="1" customHeight="1" x14ac:dyDescent="0.25">
      <c r="A196" s="100" t="s">
        <v>310</v>
      </c>
      <c r="B196" s="337"/>
      <c r="C196" s="413"/>
      <c r="D196" s="244"/>
      <c r="E196" s="244"/>
      <c r="F196" s="244"/>
      <c r="G196" s="244"/>
      <c r="H196" s="434"/>
      <c r="I196" s="245"/>
      <c r="J196" s="245"/>
      <c r="K196" s="337"/>
      <c r="L196" s="249"/>
      <c r="M196" s="250"/>
      <c r="N196" s="98" t="e">
        <f t="shared" si="3"/>
        <v>#DIV/0!</v>
      </c>
      <c r="O196" s="321">
        <f>FŐLAP!$E$8</f>
        <v>0</v>
      </c>
      <c r="P196" s="320">
        <f>FŐLAP!$C$10</f>
        <v>0</v>
      </c>
      <c r="Q196" s="322" t="s">
        <v>439</v>
      </c>
    </row>
    <row r="197" spans="1:17" ht="50.1" hidden="1" customHeight="1" x14ac:dyDescent="0.25">
      <c r="A197" s="100" t="s">
        <v>311</v>
      </c>
      <c r="B197" s="337"/>
      <c r="C197" s="413"/>
      <c r="D197" s="244"/>
      <c r="E197" s="244"/>
      <c r="F197" s="244"/>
      <c r="G197" s="244"/>
      <c r="H197" s="434"/>
      <c r="I197" s="245"/>
      <c r="J197" s="245"/>
      <c r="K197" s="337"/>
      <c r="L197" s="249"/>
      <c r="M197" s="250"/>
      <c r="N197" s="98" t="e">
        <f t="shared" si="3"/>
        <v>#DIV/0!</v>
      </c>
      <c r="O197" s="321">
        <f>FŐLAP!$E$8</f>
        <v>0</v>
      </c>
      <c r="P197" s="320">
        <f>FŐLAP!$C$10</f>
        <v>0</v>
      </c>
      <c r="Q197" s="322" t="s">
        <v>439</v>
      </c>
    </row>
    <row r="198" spans="1:17" ht="50.1" hidden="1" customHeight="1" x14ac:dyDescent="0.25">
      <c r="A198" s="101" t="s">
        <v>312</v>
      </c>
      <c r="B198" s="337"/>
      <c r="C198" s="413"/>
      <c r="D198" s="244"/>
      <c r="E198" s="244"/>
      <c r="F198" s="244"/>
      <c r="G198" s="244"/>
      <c r="H198" s="434"/>
      <c r="I198" s="245"/>
      <c r="J198" s="245"/>
      <c r="K198" s="337"/>
      <c r="L198" s="249"/>
      <c r="M198" s="250"/>
      <c r="N198" s="98" t="e">
        <f t="shared" si="3"/>
        <v>#DIV/0!</v>
      </c>
      <c r="O198" s="321">
        <f>FŐLAP!$E$8</f>
        <v>0</v>
      </c>
      <c r="P198" s="320">
        <f>FŐLAP!$C$10</f>
        <v>0</v>
      </c>
      <c r="Q198" s="322" t="s">
        <v>439</v>
      </c>
    </row>
    <row r="199" spans="1:17" ht="50.1" hidden="1" customHeight="1" x14ac:dyDescent="0.25">
      <c r="A199" s="100" t="s">
        <v>313</v>
      </c>
      <c r="B199" s="337"/>
      <c r="C199" s="413"/>
      <c r="D199" s="244"/>
      <c r="E199" s="244"/>
      <c r="F199" s="244"/>
      <c r="G199" s="244"/>
      <c r="H199" s="434"/>
      <c r="I199" s="245"/>
      <c r="J199" s="245"/>
      <c r="K199" s="337"/>
      <c r="L199" s="249"/>
      <c r="M199" s="250"/>
      <c r="N199" s="98" t="e">
        <f t="shared" si="3"/>
        <v>#DIV/0!</v>
      </c>
      <c r="O199" s="321">
        <f>FŐLAP!$E$8</f>
        <v>0</v>
      </c>
      <c r="P199" s="320">
        <f>FŐLAP!$C$10</f>
        <v>0</v>
      </c>
      <c r="Q199" s="322" t="s">
        <v>439</v>
      </c>
    </row>
    <row r="200" spans="1:17" ht="50.1" hidden="1" customHeight="1" x14ac:dyDescent="0.25">
      <c r="A200" s="100" t="s">
        <v>314</v>
      </c>
      <c r="B200" s="337"/>
      <c r="C200" s="413"/>
      <c r="D200" s="244"/>
      <c r="E200" s="244"/>
      <c r="F200" s="244"/>
      <c r="G200" s="244"/>
      <c r="H200" s="434"/>
      <c r="I200" s="245"/>
      <c r="J200" s="245"/>
      <c r="K200" s="337"/>
      <c r="L200" s="249"/>
      <c r="M200" s="250"/>
      <c r="N200" s="98" t="e">
        <f t="shared" si="3"/>
        <v>#DIV/0!</v>
      </c>
      <c r="O200" s="321">
        <f>FŐLAP!$E$8</f>
        <v>0</v>
      </c>
      <c r="P200" s="320">
        <f>FŐLAP!$C$10</f>
        <v>0</v>
      </c>
      <c r="Q200" s="322" t="s">
        <v>439</v>
      </c>
    </row>
    <row r="201" spans="1:17" ht="50.1" hidden="1" customHeight="1" x14ac:dyDescent="0.25">
      <c r="A201" s="101" t="s">
        <v>315</v>
      </c>
      <c r="B201" s="337"/>
      <c r="C201" s="413"/>
      <c r="D201" s="244"/>
      <c r="E201" s="244"/>
      <c r="F201" s="244"/>
      <c r="G201" s="244"/>
      <c r="H201" s="434"/>
      <c r="I201" s="245"/>
      <c r="J201" s="245"/>
      <c r="K201" s="337"/>
      <c r="L201" s="249"/>
      <c r="M201" s="250"/>
      <c r="N201" s="98" t="e">
        <f t="shared" si="3"/>
        <v>#DIV/0!</v>
      </c>
      <c r="O201" s="321">
        <f>FŐLAP!$E$8</f>
        <v>0</v>
      </c>
      <c r="P201" s="320">
        <f>FŐLAP!$C$10</f>
        <v>0</v>
      </c>
      <c r="Q201" s="322" t="s">
        <v>439</v>
      </c>
    </row>
    <row r="202" spans="1:17" ht="50.1" hidden="1" customHeight="1" x14ac:dyDescent="0.25">
      <c r="A202" s="100" t="s">
        <v>316</v>
      </c>
      <c r="B202" s="337"/>
      <c r="C202" s="413"/>
      <c r="D202" s="244"/>
      <c r="E202" s="244"/>
      <c r="F202" s="244"/>
      <c r="G202" s="244"/>
      <c r="H202" s="434"/>
      <c r="I202" s="245"/>
      <c r="J202" s="245"/>
      <c r="K202" s="337"/>
      <c r="L202" s="249"/>
      <c r="M202" s="250"/>
      <c r="N202" s="98" t="e">
        <f t="shared" si="3"/>
        <v>#DIV/0!</v>
      </c>
      <c r="O202" s="321">
        <f>FŐLAP!$E$8</f>
        <v>0</v>
      </c>
      <c r="P202" s="320">
        <f>FŐLAP!$C$10</f>
        <v>0</v>
      </c>
      <c r="Q202" s="322" t="s">
        <v>439</v>
      </c>
    </row>
    <row r="203" spans="1:17" ht="50.1" hidden="1" customHeight="1" x14ac:dyDescent="0.25">
      <c r="A203" s="100" t="s">
        <v>317</v>
      </c>
      <c r="B203" s="337"/>
      <c r="C203" s="413"/>
      <c r="D203" s="244"/>
      <c r="E203" s="244"/>
      <c r="F203" s="244"/>
      <c r="G203" s="244"/>
      <c r="H203" s="434"/>
      <c r="I203" s="245"/>
      <c r="J203" s="245"/>
      <c r="K203" s="337"/>
      <c r="L203" s="249"/>
      <c r="M203" s="250"/>
      <c r="N203" s="98" t="e">
        <f t="shared" ref="N203:N266" si="4">IF(M203&lt;0,0,1-(M203/L203))</f>
        <v>#DIV/0!</v>
      </c>
      <c r="O203" s="321">
        <f>FŐLAP!$E$8</f>
        <v>0</v>
      </c>
      <c r="P203" s="320">
        <f>FŐLAP!$C$10</f>
        <v>0</v>
      </c>
      <c r="Q203" s="322" t="s">
        <v>439</v>
      </c>
    </row>
    <row r="204" spans="1:17" ht="50.1" hidden="1" customHeight="1" x14ac:dyDescent="0.25">
      <c r="A204" s="101" t="s">
        <v>318</v>
      </c>
      <c r="B204" s="337"/>
      <c r="C204" s="413"/>
      <c r="D204" s="244"/>
      <c r="E204" s="244"/>
      <c r="F204" s="244"/>
      <c r="G204" s="244"/>
      <c r="H204" s="434"/>
      <c r="I204" s="245"/>
      <c r="J204" s="245"/>
      <c r="K204" s="337"/>
      <c r="L204" s="249"/>
      <c r="M204" s="250"/>
      <c r="N204" s="98" t="e">
        <f t="shared" si="4"/>
        <v>#DIV/0!</v>
      </c>
      <c r="O204" s="321">
        <f>FŐLAP!$E$8</f>
        <v>0</v>
      </c>
      <c r="P204" s="320">
        <f>FŐLAP!$C$10</f>
        <v>0</v>
      </c>
      <c r="Q204" s="322" t="s">
        <v>439</v>
      </c>
    </row>
    <row r="205" spans="1:17" ht="50.1" hidden="1" customHeight="1" x14ac:dyDescent="0.25">
      <c r="A205" s="100" t="s">
        <v>319</v>
      </c>
      <c r="B205" s="337"/>
      <c r="C205" s="413"/>
      <c r="D205" s="244"/>
      <c r="E205" s="244"/>
      <c r="F205" s="244"/>
      <c r="G205" s="244"/>
      <c r="H205" s="434"/>
      <c r="I205" s="245"/>
      <c r="J205" s="245"/>
      <c r="K205" s="337"/>
      <c r="L205" s="249"/>
      <c r="M205" s="250"/>
      <c r="N205" s="98" t="e">
        <f t="shared" si="4"/>
        <v>#DIV/0!</v>
      </c>
      <c r="O205" s="321">
        <f>FŐLAP!$E$8</f>
        <v>0</v>
      </c>
      <c r="P205" s="320">
        <f>FŐLAP!$C$10</f>
        <v>0</v>
      </c>
      <c r="Q205" s="322" t="s">
        <v>439</v>
      </c>
    </row>
    <row r="206" spans="1:17" ht="50.1" hidden="1" customHeight="1" x14ac:dyDescent="0.25">
      <c r="A206" s="100" t="s">
        <v>320</v>
      </c>
      <c r="B206" s="337"/>
      <c r="C206" s="413"/>
      <c r="D206" s="244"/>
      <c r="E206" s="244"/>
      <c r="F206" s="244"/>
      <c r="G206" s="244"/>
      <c r="H206" s="434"/>
      <c r="I206" s="245"/>
      <c r="J206" s="245"/>
      <c r="K206" s="337"/>
      <c r="L206" s="249"/>
      <c r="M206" s="250"/>
      <c r="N206" s="98" t="e">
        <f t="shared" si="4"/>
        <v>#DIV/0!</v>
      </c>
      <c r="O206" s="321">
        <f>FŐLAP!$E$8</f>
        <v>0</v>
      </c>
      <c r="P206" s="320">
        <f>FŐLAP!$C$10</f>
        <v>0</v>
      </c>
      <c r="Q206" s="322" t="s">
        <v>439</v>
      </c>
    </row>
    <row r="207" spans="1:17" ht="50.1" hidden="1" customHeight="1" collapsed="1" x14ac:dyDescent="0.25">
      <c r="A207" s="101" t="s">
        <v>321</v>
      </c>
      <c r="B207" s="337"/>
      <c r="C207" s="413"/>
      <c r="D207" s="244"/>
      <c r="E207" s="244"/>
      <c r="F207" s="244"/>
      <c r="G207" s="244"/>
      <c r="H207" s="434"/>
      <c r="I207" s="245"/>
      <c r="J207" s="245"/>
      <c r="K207" s="337"/>
      <c r="L207" s="249"/>
      <c r="M207" s="250"/>
      <c r="N207" s="98" t="e">
        <f t="shared" si="4"/>
        <v>#DIV/0!</v>
      </c>
      <c r="O207" s="321">
        <f>FŐLAP!$E$8</f>
        <v>0</v>
      </c>
      <c r="P207" s="320">
        <f>FŐLAP!$C$10</f>
        <v>0</v>
      </c>
      <c r="Q207" s="322" t="s">
        <v>439</v>
      </c>
    </row>
    <row r="208" spans="1:17" ht="50.1" hidden="1" customHeight="1" x14ac:dyDescent="0.25">
      <c r="A208" s="100" t="s">
        <v>322</v>
      </c>
      <c r="B208" s="337"/>
      <c r="C208" s="413"/>
      <c r="D208" s="244"/>
      <c r="E208" s="244"/>
      <c r="F208" s="244"/>
      <c r="G208" s="244"/>
      <c r="H208" s="434"/>
      <c r="I208" s="245"/>
      <c r="J208" s="245"/>
      <c r="K208" s="337"/>
      <c r="L208" s="249"/>
      <c r="M208" s="250"/>
      <c r="N208" s="98" t="e">
        <f t="shared" si="4"/>
        <v>#DIV/0!</v>
      </c>
      <c r="O208" s="321">
        <f>FŐLAP!$E$8</f>
        <v>0</v>
      </c>
      <c r="P208" s="320">
        <f>FŐLAP!$C$10</f>
        <v>0</v>
      </c>
      <c r="Q208" s="322" t="s">
        <v>439</v>
      </c>
    </row>
    <row r="209" spans="1:17" ht="50.1" hidden="1" customHeight="1" x14ac:dyDescent="0.25">
      <c r="A209" s="100" t="s">
        <v>323</v>
      </c>
      <c r="B209" s="337"/>
      <c r="C209" s="413"/>
      <c r="D209" s="244"/>
      <c r="E209" s="244"/>
      <c r="F209" s="244"/>
      <c r="G209" s="244"/>
      <c r="H209" s="434"/>
      <c r="I209" s="245"/>
      <c r="J209" s="245"/>
      <c r="K209" s="337"/>
      <c r="L209" s="249"/>
      <c r="M209" s="250"/>
      <c r="N209" s="98" t="e">
        <f t="shared" si="4"/>
        <v>#DIV/0!</v>
      </c>
      <c r="O209" s="321">
        <f>FŐLAP!$E$8</f>
        <v>0</v>
      </c>
      <c r="P209" s="320">
        <f>FŐLAP!$C$10</f>
        <v>0</v>
      </c>
      <c r="Q209" s="322" t="s">
        <v>439</v>
      </c>
    </row>
    <row r="210" spans="1:17" ht="50.1" hidden="1" customHeight="1" x14ac:dyDescent="0.25">
      <c r="A210" s="101" t="s">
        <v>324</v>
      </c>
      <c r="B210" s="337"/>
      <c r="C210" s="413"/>
      <c r="D210" s="244"/>
      <c r="E210" s="244"/>
      <c r="F210" s="244"/>
      <c r="G210" s="244"/>
      <c r="H210" s="434"/>
      <c r="I210" s="245"/>
      <c r="J210" s="245"/>
      <c r="K210" s="337"/>
      <c r="L210" s="249"/>
      <c r="M210" s="250"/>
      <c r="N210" s="98" t="e">
        <f t="shared" si="4"/>
        <v>#DIV/0!</v>
      </c>
      <c r="O210" s="321">
        <f>FŐLAP!$E$8</f>
        <v>0</v>
      </c>
      <c r="P210" s="320">
        <f>FŐLAP!$C$10</f>
        <v>0</v>
      </c>
      <c r="Q210" s="322" t="s">
        <v>439</v>
      </c>
    </row>
    <row r="211" spans="1:17" ht="50.1" hidden="1" customHeight="1" x14ac:dyDescent="0.25">
      <c r="A211" s="100" t="s">
        <v>325</v>
      </c>
      <c r="B211" s="337"/>
      <c r="C211" s="413"/>
      <c r="D211" s="244"/>
      <c r="E211" s="244"/>
      <c r="F211" s="244"/>
      <c r="G211" s="244"/>
      <c r="H211" s="434"/>
      <c r="I211" s="245"/>
      <c r="J211" s="245"/>
      <c r="K211" s="337"/>
      <c r="L211" s="249"/>
      <c r="M211" s="250"/>
      <c r="N211" s="98" t="e">
        <f t="shared" si="4"/>
        <v>#DIV/0!</v>
      </c>
      <c r="O211" s="321">
        <f>FŐLAP!$E$8</f>
        <v>0</v>
      </c>
      <c r="P211" s="320">
        <f>FŐLAP!$C$10</f>
        <v>0</v>
      </c>
      <c r="Q211" s="322" t="s">
        <v>439</v>
      </c>
    </row>
    <row r="212" spans="1:17" ht="50.1" hidden="1" customHeight="1" x14ac:dyDescent="0.25">
      <c r="A212" s="100" t="s">
        <v>326</v>
      </c>
      <c r="B212" s="337"/>
      <c r="C212" s="413"/>
      <c r="D212" s="244"/>
      <c r="E212" s="244"/>
      <c r="F212" s="244"/>
      <c r="G212" s="244"/>
      <c r="H212" s="434"/>
      <c r="I212" s="245"/>
      <c r="J212" s="245"/>
      <c r="K212" s="337"/>
      <c r="L212" s="249"/>
      <c r="M212" s="250"/>
      <c r="N212" s="98" t="e">
        <f t="shared" si="4"/>
        <v>#DIV/0!</v>
      </c>
      <c r="O212" s="321">
        <f>FŐLAP!$E$8</f>
        <v>0</v>
      </c>
      <c r="P212" s="320">
        <f>FŐLAP!$C$10</f>
        <v>0</v>
      </c>
      <c r="Q212" s="322" t="s">
        <v>439</v>
      </c>
    </row>
    <row r="213" spans="1:17" ht="50.1" hidden="1" customHeight="1" x14ac:dyDescent="0.25">
      <c r="A213" s="100" t="s">
        <v>327</v>
      </c>
      <c r="B213" s="337"/>
      <c r="C213" s="413"/>
      <c r="D213" s="244"/>
      <c r="E213" s="244"/>
      <c r="F213" s="244"/>
      <c r="G213" s="244"/>
      <c r="H213" s="434"/>
      <c r="I213" s="245"/>
      <c r="J213" s="245"/>
      <c r="K213" s="337"/>
      <c r="L213" s="249"/>
      <c r="M213" s="250"/>
      <c r="N213" s="98" t="e">
        <f t="shared" si="4"/>
        <v>#DIV/0!</v>
      </c>
      <c r="O213" s="321">
        <f>FŐLAP!$E$8</f>
        <v>0</v>
      </c>
      <c r="P213" s="320">
        <f>FŐLAP!$C$10</f>
        <v>0</v>
      </c>
      <c r="Q213" s="322" t="s">
        <v>439</v>
      </c>
    </row>
    <row r="214" spans="1:17" ht="50.1" hidden="1" customHeight="1" x14ac:dyDescent="0.25">
      <c r="A214" s="100" t="s">
        <v>328</v>
      </c>
      <c r="B214" s="337"/>
      <c r="C214" s="413"/>
      <c r="D214" s="244"/>
      <c r="E214" s="244"/>
      <c r="F214" s="244"/>
      <c r="G214" s="244"/>
      <c r="H214" s="434"/>
      <c r="I214" s="245"/>
      <c r="J214" s="245"/>
      <c r="K214" s="337"/>
      <c r="L214" s="249"/>
      <c r="M214" s="250"/>
      <c r="N214" s="98" t="e">
        <f t="shared" si="4"/>
        <v>#DIV/0!</v>
      </c>
      <c r="O214" s="321">
        <f>FŐLAP!$E$8</f>
        <v>0</v>
      </c>
      <c r="P214" s="320">
        <f>FŐLAP!$C$10</f>
        <v>0</v>
      </c>
      <c r="Q214" s="322" t="s">
        <v>439</v>
      </c>
    </row>
    <row r="215" spans="1:17" ht="50.1" hidden="1" customHeight="1" x14ac:dyDescent="0.25">
      <c r="A215" s="101" t="s">
        <v>329</v>
      </c>
      <c r="B215" s="337"/>
      <c r="C215" s="413"/>
      <c r="D215" s="244"/>
      <c r="E215" s="244"/>
      <c r="F215" s="244"/>
      <c r="G215" s="244"/>
      <c r="H215" s="434"/>
      <c r="I215" s="245"/>
      <c r="J215" s="245"/>
      <c r="K215" s="337"/>
      <c r="L215" s="249"/>
      <c r="M215" s="250"/>
      <c r="N215" s="98" t="e">
        <f t="shared" si="4"/>
        <v>#DIV/0!</v>
      </c>
      <c r="O215" s="321">
        <f>FŐLAP!$E$8</f>
        <v>0</v>
      </c>
      <c r="P215" s="320">
        <f>FŐLAP!$C$10</f>
        <v>0</v>
      </c>
      <c r="Q215" s="322" t="s">
        <v>439</v>
      </c>
    </row>
    <row r="216" spans="1:17" ht="50.1" hidden="1" customHeight="1" x14ac:dyDescent="0.25">
      <c r="A216" s="100" t="s">
        <v>330</v>
      </c>
      <c r="B216" s="337"/>
      <c r="C216" s="413"/>
      <c r="D216" s="244"/>
      <c r="E216" s="244"/>
      <c r="F216" s="244"/>
      <c r="G216" s="244"/>
      <c r="H216" s="434"/>
      <c r="I216" s="245"/>
      <c r="J216" s="245"/>
      <c r="K216" s="337"/>
      <c r="L216" s="249"/>
      <c r="M216" s="250"/>
      <c r="N216" s="98" t="e">
        <f t="shared" si="4"/>
        <v>#DIV/0!</v>
      </c>
      <c r="O216" s="321">
        <f>FŐLAP!$E$8</f>
        <v>0</v>
      </c>
      <c r="P216" s="320">
        <f>FŐLAP!$C$10</f>
        <v>0</v>
      </c>
      <c r="Q216" s="322" t="s">
        <v>439</v>
      </c>
    </row>
    <row r="217" spans="1:17" ht="50.1" hidden="1" customHeight="1" x14ac:dyDescent="0.25">
      <c r="A217" s="100" t="s">
        <v>331</v>
      </c>
      <c r="B217" s="337"/>
      <c r="C217" s="413"/>
      <c r="D217" s="244"/>
      <c r="E217" s="244"/>
      <c r="F217" s="244"/>
      <c r="G217" s="244"/>
      <c r="H217" s="434"/>
      <c r="I217" s="245"/>
      <c r="J217" s="245"/>
      <c r="K217" s="337"/>
      <c r="L217" s="249"/>
      <c r="M217" s="250"/>
      <c r="N217" s="98" t="e">
        <f t="shared" si="4"/>
        <v>#DIV/0!</v>
      </c>
      <c r="O217" s="321">
        <f>FŐLAP!$E$8</f>
        <v>0</v>
      </c>
      <c r="P217" s="320">
        <f>FŐLAP!$C$10</f>
        <v>0</v>
      </c>
      <c r="Q217" s="322" t="s">
        <v>439</v>
      </c>
    </row>
    <row r="218" spans="1:17" ht="50.1" hidden="1" customHeight="1" x14ac:dyDescent="0.25">
      <c r="A218" s="101" t="s">
        <v>332</v>
      </c>
      <c r="B218" s="337"/>
      <c r="C218" s="413"/>
      <c r="D218" s="244"/>
      <c r="E218" s="244"/>
      <c r="F218" s="244"/>
      <c r="G218" s="244"/>
      <c r="H218" s="434"/>
      <c r="I218" s="245"/>
      <c r="J218" s="245"/>
      <c r="K218" s="337"/>
      <c r="L218" s="249"/>
      <c r="M218" s="250"/>
      <c r="N218" s="98" t="e">
        <f t="shared" si="4"/>
        <v>#DIV/0!</v>
      </c>
      <c r="O218" s="321">
        <f>FŐLAP!$E$8</f>
        <v>0</v>
      </c>
      <c r="P218" s="320">
        <f>FŐLAP!$C$10</f>
        <v>0</v>
      </c>
      <c r="Q218" s="322" t="s">
        <v>439</v>
      </c>
    </row>
    <row r="219" spans="1:17" ht="50.1" hidden="1" customHeight="1" x14ac:dyDescent="0.25">
      <c r="A219" s="100" t="s">
        <v>333</v>
      </c>
      <c r="B219" s="337"/>
      <c r="C219" s="413"/>
      <c r="D219" s="244"/>
      <c r="E219" s="244"/>
      <c r="F219" s="244"/>
      <c r="G219" s="244"/>
      <c r="H219" s="434"/>
      <c r="I219" s="245"/>
      <c r="J219" s="245"/>
      <c r="K219" s="337"/>
      <c r="L219" s="249"/>
      <c r="M219" s="250"/>
      <c r="N219" s="98" t="e">
        <f t="shared" si="4"/>
        <v>#DIV/0!</v>
      </c>
      <c r="O219" s="321">
        <f>FŐLAP!$E$8</f>
        <v>0</v>
      </c>
      <c r="P219" s="320">
        <f>FŐLAP!$C$10</f>
        <v>0</v>
      </c>
      <c r="Q219" s="322" t="s">
        <v>439</v>
      </c>
    </row>
    <row r="220" spans="1:17" ht="50.1" hidden="1" customHeight="1" x14ac:dyDescent="0.25">
      <c r="A220" s="100" t="s">
        <v>334</v>
      </c>
      <c r="B220" s="337"/>
      <c r="C220" s="413"/>
      <c r="D220" s="244"/>
      <c r="E220" s="244"/>
      <c r="F220" s="244"/>
      <c r="G220" s="244"/>
      <c r="H220" s="434"/>
      <c r="I220" s="245"/>
      <c r="J220" s="245"/>
      <c r="K220" s="337"/>
      <c r="L220" s="249"/>
      <c r="M220" s="250"/>
      <c r="N220" s="98" t="e">
        <f t="shared" si="4"/>
        <v>#DIV/0!</v>
      </c>
      <c r="O220" s="321">
        <f>FŐLAP!$E$8</f>
        <v>0</v>
      </c>
      <c r="P220" s="320">
        <f>FŐLAP!$C$10</f>
        <v>0</v>
      </c>
      <c r="Q220" s="322" t="s">
        <v>439</v>
      </c>
    </row>
    <row r="221" spans="1:17" ht="50.1" hidden="1" customHeight="1" x14ac:dyDescent="0.25">
      <c r="A221" s="101" t="s">
        <v>335</v>
      </c>
      <c r="B221" s="337"/>
      <c r="C221" s="413"/>
      <c r="D221" s="244"/>
      <c r="E221" s="244"/>
      <c r="F221" s="244"/>
      <c r="G221" s="244"/>
      <c r="H221" s="434"/>
      <c r="I221" s="245"/>
      <c r="J221" s="245"/>
      <c r="K221" s="337"/>
      <c r="L221" s="249"/>
      <c r="M221" s="250"/>
      <c r="N221" s="98" t="e">
        <f t="shared" si="4"/>
        <v>#DIV/0!</v>
      </c>
      <c r="O221" s="321">
        <f>FŐLAP!$E$8</f>
        <v>0</v>
      </c>
      <c r="P221" s="320">
        <f>FŐLAP!$C$10</f>
        <v>0</v>
      </c>
      <c r="Q221" s="322" t="s">
        <v>439</v>
      </c>
    </row>
    <row r="222" spans="1:17" ht="50.1" hidden="1" customHeight="1" x14ac:dyDescent="0.25">
      <c r="A222" s="100" t="s">
        <v>336</v>
      </c>
      <c r="B222" s="337"/>
      <c r="C222" s="413"/>
      <c r="D222" s="244"/>
      <c r="E222" s="244"/>
      <c r="F222" s="244"/>
      <c r="G222" s="244"/>
      <c r="H222" s="434"/>
      <c r="I222" s="245"/>
      <c r="J222" s="245"/>
      <c r="K222" s="337"/>
      <c r="L222" s="249"/>
      <c r="M222" s="250"/>
      <c r="N222" s="98" t="e">
        <f t="shared" si="4"/>
        <v>#DIV/0!</v>
      </c>
      <c r="O222" s="321">
        <f>FŐLAP!$E$8</f>
        <v>0</v>
      </c>
      <c r="P222" s="320">
        <f>FŐLAP!$C$10</f>
        <v>0</v>
      </c>
      <c r="Q222" s="322" t="s">
        <v>439</v>
      </c>
    </row>
    <row r="223" spans="1:17" ht="50.1" hidden="1" customHeight="1" x14ac:dyDescent="0.25">
      <c r="A223" s="100" t="s">
        <v>337</v>
      </c>
      <c r="B223" s="337"/>
      <c r="C223" s="413"/>
      <c r="D223" s="244"/>
      <c r="E223" s="244"/>
      <c r="F223" s="244"/>
      <c r="G223" s="244"/>
      <c r="H223" s="434"/>
      <c r="I223" s="245"/>
      <c r="J223" s="245"/>
      <c r="K223" s="337"/>
      <c r="L223" s="249"/>
      <c r="M223" s="250"/>
      <c r="N223" s="98" t="e">
        <f t="shared" si="4"/>
        <v>#DIV/0!</v>
      </c>
      <c r="O223" s="321">
        <f>FŐLAP!$E$8</f>
        <v>0</v>
      </c>
      <c r="P223" s="320">
        <f>FŐLAP!$C$10</f>
        <v>0</v>
      </c>
      <c r="Q223" s="322" t="s">
        <v>439</v>
      </c>
    </row>
    <row r="224" spans="1:17" ht="50.1" hidden="1" customHeight="1" x14ac:dyDescent="0.25">
      <c r="A224" s="101" t="s">
        <v>338</v>
      </c>
      <c r="B224" s="337"/>
      <c r="C224" s="413"/>
      <c r="D224" s="244"/>
      <c r="E224" s="244"/>
      <c r="F224" s="244"/>
      <c r="G224" s="244"/>
      <c r="H224" s="434"/>
      <c r="I224" s="245"/>
      <c r="J224" s="245"/>
      <c r="K224" s="337"/>
      <c r="L224" s="249"/>
      <c r="M224" s="250"/>
      <c r="N224" s="98" t="e">
        <f t="shared" si="4"/>
        <v>#DIV/0!</v>
      </c>
      <c r="O224" s="321">
        <f>FŐLAP!$E$8</f>
        <v>0</v>
      </c>
      <c r="P224" s="320">
        <f>FŐLAP!$C$10</f>
        <v>0</v>
      </c>
      <c r="Q224" s="322" t="s">
        <v>439</v>
      </c>
    </row>
    <row r="225" spans="1:17" ht="50.1" hidden="1" customHeight="1" x14ac:dyDescent="0.25">
      <c r="A225" s="100" t="s">
        <v>339</v>
      </c>
      <c r="B225" s="337"/>
      <c r="C225" s="413"/>
      <c r="D225" s="244"/>
      <c r="E225" s="244"/>
      <c r="F225" s="244"/>
      <c r="G225" s="244"/>
      <c r="H225" s="434"/>
      <c r="I225" s="245"/>
      <c r="J225" s="245"/>
      <c r="K225" s="337"/>
      <c r="L225" s="249"/>
      <c r="M225" s="250"/>
      <c r="N225" s="98" t="e">
        <f t="shared" si="4"/>
        <v>#DIV/0!</v>
      </c>
      <c r="O225" s="321">
        <f>FŐLAP!$E$8</f>
        <v>0</v>
      </c>
      <c r="P225" s="320">
        <f>FŐLAP!$C$10</f>
        <v>0</v>
      </c>
      <c r="Q225" s="322" t="s">
        <v>439</v>
      </c>
    </row>
    <row r="226" spans="1:17" ht="50.1" hidden="1" customHeight="1" x14ac:dyDescent="0.25">
      <c r="A226" s="100" t="s">
        <v>340</v>
      </c>
      <c r="B226" s="337"/>
      <c r="C226" s="413"/>
      <c r="D226" s="244"/>
      <c r="E226" s="244"/>
      <c r="F226" s="244"/>
      <c r="G226" s="244"/>
      <c r="H226" s="434"/>
      <c r="I226" s="245"/>
      <c r="J226" s="245"/>
      <c r="K226" s="337"/>
      <c r="L226" s="249"/>
      <c r="M226" s="250"/>
      <c r="N226" s="98" t="e">
        <f t="shared" si="4"/>
        <v>#DIV/0!</v>
      </c>
      <c r="O226" s="321">
        <f>FŐLAP!$E$8</f>
        <v>0</v>
      </c>
      <c r="P226" s="320">
        <f>FŐLAP!$C$10</f>
        <v>0</v>
      </c>
      <c r="Q226" s="322" t="s">
        <v>439</v>
      </c>
    </row>
    <row r="227" spans="1:17" ht="50.1" hidden="1" customHeight="1" x14ac:dyDescent="0.25">
      <c r="A227" s="101" t="s">
        <v>341</v>
      </c>
      <c r="B227" s="337"/>
      <c r="C227" s="413"/>
      <c r="D227" s="244"/>
      <c r="E227" s="244"/>
      <c r="F227" s="244"/>
      <c r="G227" s="244"/>
      <c r="H227" s="434"/>
      <c r="I227" s="245"/>
      <c r="J227" s="245"/>
      <c r="K227" s="337"/>
      <c r="L227" s="249"/>
      <c r="M227" s="250"/>
      <c r="N227" s="98" t="e">
        <f t="shared" si="4"/>
        <v>#DIV/0!</v>
      </c>
      <c r="O227" s="321">
        <f>FŐLAP!$E$8</f>
        <v>0</v>
      </c>
      <c r="P227" s="320">
        <f>FŐLAP!$C$10</f>
        <v>0</v>
      </c>
      <c r="Q227" s="322" t="s">
        <v>439</v>
      </c>
    </row>
    <row r="228" spans="1:17" ht="50.1" hidden="1" customHeight="1" collapsed="1" x14ac:dyDescent="0.25">
      <c r="A228" s="100" t="s">
        <v>342</v>
      </c>
      <c r="B228" s="337"/>
      <c r="C228" s="413"/>
      <c r="D228" s="244"/>
      <c r="E228" s="244"/>
      <c r="F228" s="244"/>
      <c r="G228" s="244"/>
      <c r="H228" s="434"/>
      <c r="I228" s="245"/>
      <c r="J228" s="245"/>
      <c r="K228" s="337"/>
      <c r="L228" s="249"/>
      <c r="M228" s="250"/>
      <c r="N228" s="98" t="e">
        <f t="shared" si="4"/>
        <v>#DIV/0!</v>
      </c>
      <c r="O228" s="321">
        <f>FŐLAP!$E$8</f>
        <v>0</v>
      </c>
      <c r="P228" s="320">
        <f>FŐLAP!$C$10</f>
        <v>0</v>
      </c>
      <c r="Q228" s="322" t="s">
        <v>439</v>
      </c>
    </row>
    <row r="229" spans="1:17" ht="50.1" hidden="1" customHeight="1" x14ac:dyDescent="0.25">
      <c r="A229" s="100" t="s">
        <v>343</v>
      </c>
      <c r="B229" s="337"/>
      <c r="C229" s="413"/>
      <c r="D229" s="244"/>
      <c r="E229" s="244"/>
      <c r="F229" s="244"/>
      <c r="G229" s="244"/>
      <c r="H229" s="434"/>
      <c r="I229" s="245"/>
      <c r="J229" s="245"/>
      <c r="K229" s="337"/>
      <c r="L229" s="249"/>
      <c r="M229" s="250"/>
      <c r="N229" s="98" t="e">
        <f t="shared" si="4"/>
        <v>#DIV/0!</v>
      </c>
      <c r="O229" s="321">
        <f>FŐLAP!$E$8</f>
        <v>0</v>
      </c>
      <c r="P229" s="320">
        <f>FŐLAP!$C$10</f>
        <v>0</v>
      </c>
      <c r="Q229" s="322" t="s">
        <v>439</v>
      </c>
    </row>
    <row r="230" spans="1:17" ht="50.1" hidden="1" customHeight="1" x14ac:dyDescent="0.25">
      <c r="A230" s="100" t="s">
        <v>344</v>
      </c>
      <c r="B230" s="337"/>
      <c r="C230" s="413"/>
      <c r="D230" s="244"/>
      <c r="E230" s="244"/>
      <c r="F230" s="244"/>
      <c r="G230" s="244"/>
      <c r="H230" s="434"/>
      <c r="I230" s="245"/>
      <c r="J230" s="245"/>
      <c r="K230" s="337"/>
      <c r="L230" s="249"/>
      <c r="M230" s="250"/>
      <c r="N230" s="98" t="e">
        <f t="shared" si="4"/>
        <v>#DIV/0!</v>
      </c>
      <c r="O230" s="321">
        <f>FŐLAP!$E$8</f>
        <v>0</v>
      </c>
      <c r="P230" s="320">
        <f>FŐLAP!$C$10</f>
        <v>0</v>
      </c>
      <c r="Q230" s="322" t="s">
        <v>439</v>
      </c>
    </row>
    <row r="231" spans="1:17" ht="50.1" hidden="1" customHeight="1" x14ac:dyDescent="0.25">
      <c r="A231" s="100" t="s">
        <v>345</v>
      </c>
      <c r="B231" s="337"/>
      <c r="C231" s="413"/>
      <c r="D231" s="244"/>
      <c r="E231" s="244"/>
      <c r="F231" s="244"/>
      <c r="G231" s="244"/>
      <c r="H231" s="434"/>
      <c r="I231" s="245"/>
      <c r="J231" s="245"/>
      <c r="K231" s="337"/>
      <c r="L231" s="249"/>
      <c r="M231" s="250"/>
      <c r="N231" s="98" t="e">
        <f t="shared" si="4"/>
        <v>#DIV/0!</v>
      </c>
      <c r="O231" s="321">
        <f>FŐLAP!$E$8</f>
        <v>0</v>
      </c>
      <c r="P231" s="320">
        <f>FŐLAP!$C$10</f>
        <v>0</v>
      </c>
      <c r="Q231" s="322" t="s">
        <v>439</v>
      </c>
    </row>
    <row r="232" spans="1:17" ht="50.1" hidden="1" customHeight="1" x14ac:dyDescent="0.25">
      <c r="A232" s="101" t="s">
        <v>346</v>
      </c>
      <c r="B232" s="337"/>
      <c r="C232" s="413"/>
      <c r="D232" s="244"/>
      <c r="E232" s="244"/>
      <c r="F232" s="244"/>
      <c r="G232" s="244"/>
      <c r="H232" s="434"/>
      <c r="I232" s="245"/>
      <c r="J232" s="245"/>
      <c r="K232" s="337"/>
      <c r="L232" s="249"/>
      <c r="M232" s="250"/>
      <c r="N232" s="98" t="e">
        <f t="shared" si="4"/>
        <v>#DIV/0!</v>
      </c>
      <c r="O232" s="321">
        <f>FŐLAP!$E$8</f>
        <v>0</v>
      </c>
      <c r="P232" s="320">
        <f>FŐLAP!$C$10</f>
        <v>0</v>
      </c>
      <c r="Q232" s="322" t="s">
        <v>439</v>
      </c>
    </row>
    <row r="233" spans="1:17" ht="50.1" hidden="1" customHeight="1" x14ac:dyDescent="0.25">
      <c r="A233" s="100" t="s">
        <v>347</v>
      </c>
      <c r="B233" s="337"/>
      <c r="C233" s="413"/>
      <c r="D233" s="244"/>
      <c r="E233" s="244"/>
      <c r="F233" s="244"/>
      <c r="G233" s="244"/>
      <c r="H233" s="434"/>
      <c r="I233" s="245"/>
      <c r="J233" s="245"/>
      <c r="K233" s="337"/>
      <c r="L233" s="249"/>
      <c r="M233" s="250"/>
      <c r="N233" s="98" t="e">
        <f t="shared" si="4"/>
        <v>#DIV/0!</v>
      </c>
      <c r="O233" s="321">
        <f>FŐLAP!$E$8</f>
        <v>0</v>
      </c>
      <c r="P233" s="320">
        <f>FŐLAP!$C$10</f>
        <v>0</v>
      </c>
      <c r="Q233" s="322" t="s">
        <v>439</v>
      </c>
    </row>
    <row r="234" spans="1:17" ht="50.1" hidden="1" customHeight="1" x14ac:dyDescent="0.25">
      <c r="A234" s="100" t="s">
        <v>348</v>
      </c>
      <c r="B234" s="337"/>
      <c r="C234" s="413"/>
      <c r="D234" s="244"/>
      <c r="E234" s="244"/>
      <c r="F234" s="244"/>
      <c r="G234" s="244"/>
      <c r="H234" s="434"/>
      <c r="I234" s="245"/>
      <c r="J234" s="245"/>
      <c r="K234" s="337"/>
      <c r="L234" s="249"/>
      <c r="M234" s="250"/>
      <c r="N234" s="98" t="e">
        <f t="shared" si="4"/>
        <v>#DIV/0!</v>
      </c>
      <c r="O234" s="321">
        <f>FŐLAP!$E$8</f>
        <v>0</v>
      </c>
      <c r="P234" s="320">
        <f>FŐLAP!$C$10</f>
        <v>0</v>
      </c>
      <c r="Q234" s="322" t="s">
        <v>439</v>
      </c>
    </row>
    <row r="235" spans="1:17" ht="50.1" hidden="1" customHeight="1" x14ac:dyDescent="0.25">
      <c r="A235" s="101" t="s">
        <v>349</v>
      </c>
      <c r="B235" s="337"/>
      <c r="C235" s="413"/>
      <c r="D235" s="244"/>
      <c r="E235" s="244"/>
      <c r="F235" s="244"/>
      <c r="G235" s="244"/>
      <c r="H235" s="434"/>
      <c r="I235" s="245"/>
      <c r="J235" s="245"/>
      <c r="K235" s="337"/>
      <c r="L235" s="249"/>
      <c r="M235" s="250"/>
      <c r="N235" s="98" t="e">
        <f t="shared" si="4"/>
        <v>#DIV/0!</v>
      </c>
      <c r="O235" s="321">
        <f>FŐLAP!$E$8</f>
        <v>0</v>
      </c>
      <c r="P235" s="320">
        <f>FŐLAP!$C$10</f>
        <v>0</v>
      </c>
      <c r="Q235" s="322" t="s">
        <v>439</v>
      </c>
    </row>
    <row r="236" spans="1:17" ht="50.1" hidden="1" customHeight="1" x14ac:dyDescent="0.25">
      <c r="A236" s="100" t="s">
        <v>350</v>
      </c>
      <c r="B236" s="337"/>
      <c r="C236" s="413"/>
      <c r="D236" s="244"/>
      <c r="E236" s="244"/>
      <c r="F236" s="244"/>
      <c r="G236" s="244"/>
      <c r="H236" s="434"/>
      <c r="I236" s="245"/>
      <c r="J236" s="245"/>
      <c r="K236" s="337"/>
      <c r="L236" s="249"/>
      <c r="M236" s="250"/>
      <c r="N236" s="98" t="e">
        <f t="shared" si="4"/>
        <v>#DIV/0!</v>
      </c>
      <c r="O236" s="321">
        <f>FŐLAP!$E$8</f>
        <v>0</v>
      </c>
      <c r="P236" s="320">
        <f>FŐLAP!$C$10</f>
        <v>0</v>
      </c>
      <c r="Q236" s="322" t="s">
        <v>439</v>
      </c>
    </row>
    <row r="237" spans="1:17" ht="50.1" hidden="1" customHeight="1" x14ac:dyDescent="0.25">
      <c r="A237" s="100" t="s">
        <v>351</v>
      </c>
      <c r="B237" s="337"/>
      <c r="C237" s="413"/>
      <c r="D237" s="244"/>
      <c r="E237" s="244"/>
      <c r="F237" s="244"/>
      <c r="G237" s="244"/>
      <c r="H237" s="434"/>
      <c r="I237" s="245"/>
      <c r="J237" s="245"/>
      <c r="K237" s="337"/>
      <c r="L237" s="249"/>
      <c r="M237" s="250"/>
      <c r="N237" s="98" t="e">
        <f t="shared" si="4"/>
        <v>#DIV/0!</v>
      </c>
      <c r="O237" s="321">
        <f>FŐLAP!$E$8</f>
        <v>0</v>
      </c>
      <c r="P237" s="320">
        <f>FŐLAP!$C$10</f>
        <v>0</v>
      </c>
      <c r="Q237" s="322" t="s">
        <v>439</v>
      </c>
    </row>
    <row r="238" spans="1:17" ht="50.1" hidden="1" customHeight="1" x14ac:dyDescent="0.25">
      <c r="A238" s="101" t="s">
        <v>352</v>
      </c>
      <c r="B238" s="337"/>
      <c r="C238" s="413"/>
      <c r="D238" s="244"/>
      <c r="E238" s="244"/>
      <c r="F238" s="244"/>
      <c r="G238" s="244"/>
      <c r="H238" s="434"/>
      <c r="I238" s="245"/>
      <c r="J238" s="245"/>
      <c r="K238" s="337"/>
      <c r="L238" s="249"/>
      <c r="M238" s="250"/>
      <c r="N238" s="98" t="e">
        <f t="shared" si="4"/>
        <v>#DIV/0!</v>
      </c>
      <c r="O238" s="321">
        <f>FŐLAP!$E$8</f>
        <v>0</v>
      </c>
      <c r="P238" s="320">
        <f>FŐLAP!$C$10</f>
        <v>0</v>
      </c>
      <c r="Q238" s="322" t="s">
        <v>439</v>
      </c>
    </row>
    <row r="239" spans="1:17" ht="50.1" hidden="1" customHeight="1" x14ac:dyDescent="0.25">
      <c r="A239" s="100" t="s">
        <v>353</v>
      </c>
      <c r="B239" s="337"/>
      <c r="C239" s="413"/>
      <c r="D239" s="244"/>
      <c r="E239" s="244"/>
      <c r="F239" s="244"/>
      <c r="G239" s="244"/>
      <c r="H239" s="434"/>
      <c r="I239" s="245"/>
      <c r="J239" s="245"/>
      <c r="K239" s="337"/>
      <c r="L239" s="249"/>
      <c r="M239" s="250"/>
      <c r="N239" s="98" t="e">
        <f t="shared" si="4"/>
        <v>#DIV/0!</v>
      </c>
      <c r="O239" s="321">
        <f>FŐLAP!$E$8</f>
        <v>0</v>
      </c>
      <c r="P239" s="320">
        <f>FŐLAP!$C$10</f>
        <v>0</v>
      </c>
      <c r="Q239" s="322" t="s">
        <v>439</v>
      </c>
    </row>
    <row r="240" spans="1:17" ht="50.1" hidden="1" customHeight="1" x14ac:dyDescent="0.25">
      <c r="A240" s="100" t="s">
        <v>354</v>
      </c>
      <c r="B240" s="337"/>
      <c r="C240" s="413"/>
      <c r="D240" s="244"/>
      <c r="E240" s="244"/>
      <c r="F240" s="244"/>
      <c r="G240" s="244"/>
      <c r="H240" s="434"/>
      <c r="I240" s="245"/>
      <c r="J240" s="245"/>
      <c r="K240" s="337"/>
      <c r="L240" s="249"/>
      <c r="M240" s="250"/>
      <c r="N240" s="98" t="e">
        <f t="shared" si="4"/>
        <v>#DIV/0!</v>
      </c>
      <c r="O240" s="321">
        <f>FŐLAP!$E$8</f>
        <v>0</v>
      </c>
      <c r="P240" s="320">
        <f>FŐLAP!$C$10</f>
        <v>0</v>
      </c>
      <c r="Q240" s="322" t="s">
        <v>439</v>
      </c>
    </row>
    <row r="241" spans="1:17" ht="50.1" hidden="1" customHeight="1" x14ac:dyDescent="0.25">
      <c r="A241" s="101" t="s">
        <v>355</v>
      </c>
      <c r="B241" s="337"/>
      <c r="C241" s="413"/>
      <c r="D241" s="244"/>
      <c r="E241" s="244"/>
      <c r="F241" s="244"/>
      <c r="G241" s="244"/>
      <c r="H241" s="434"/>
      <c r="I241" s="245"/>
      <c r="J241" s="245"/>
      <c r="K241" s="337"/>
      <c r="L241" s="249"/>
      <c r="M241" s="250"/>
      <c r="N241" s="98" t="e">
        <f t="shared" si="4"/>
        <v>#DIV/0!</v>
      </c>
      <c r="O241" s="321">
        <f>FŐLAP!$E$8</f>
        <v>0</v>
      </c>
      <c r="P241" s="320">
        <f>FŐLAP!$C$10</f>
        <v>0</v>
      </c>
      <c r="Q241" s="322" t="s">
        <v>439</v>
      </c>
    </row>
    <row r="242" spans="1:17" ht="50.1" hidden="1" customHeight="1" x14ac:dyDescent="0.25">
      <c r="A242" s="100" t="s">
        <v>356</v>
      </c>
      <c r="B242" s="337"/>
      <c r="C242" s="413"/>
      <c r="D242" s="244"/>
      <c r="E242" s="244"/>
      <c r="F242" s="244"/>
      <c r="G242" s="244"/>
      <c r="H242" s="434"/>
      <c r="I242" s="245"/>
      <c r="J242" s="245"/>
      <c r="K242" s="337"/>
      <c r="L242" s="249"/>
      <c r="M242" s="250"/>
      <c r="N242" s="98" t="e">
        <f t="shared" si="4"/>
        <v>#DIV/0!</v>
      </c>
      <c r="O242" s="321">
        <f>FŐLAP!$E$8</f>
        <v>0</v>
      </c>
      <c r="P242" s="320">
        <f>FŐLAP!$C$10</f>
        <v>0</v>
      </c>
      <c r="Q242" s="322" t="s">
        <v>439</v>
      </c>
    </row>
    <row r="243" spans="1:17" ht="50.1" hidden="1" customHeight="1" x14ac:dyDescent="0.25">
      <c r="A243" s="100" t="s">
        <v>357</v>
      </c>
      <c r="B243" s="337"/>
      <c r="C243" s="413"/>
      <c r="D243" s="244"/>
      <c r="E243" s="244"/>
      <c r="F243" s="244"/>
      <c r="G243" s="244"/>
      <c r="H243" s="434"/>
      <c r="I243" s="245"/>
      <c r="J243" s="245"/>
      <c r="K243" s="337"/>
      <c r="L243" s="249"/>
      <c r="M243" s="250"/>
      <c r="N243" s="98" t="e">
        <f t="shared" si="4"/>
        <v>#DIV/0!</v>
      </c>
      <c r="O243" s="321">
        <f>FŐLAP!$E$8</f>
        <v>0</v>
      </c>
      <c r="P243" s="320">
        <f>FŐLAP!$C$10</f>
        <v>0</v>
      </c>
      <c r="Q243" s="322" t="s">
        <v>439</v>
      </c>
    </row>
    <row r="244" spans="1:17" ht="50.1" hidden="1" customHeight="1" x14ac:dyDescent="0.25">
      <c r="A244" s="101" t="s">
        <v>358</v>
      </c>
      <c r="B244" s="337"/>
      <c r="C244" s="413"/>
      <c r="D244" s="244"/>
      <c r="E244" s="244"/>
      <c r="F244" s="244"/>
      <c r="G244" s="244"/>
      <c r="H244" s="434"/>
      <c r="I244" s="245"/>
      <c r="J244" s="245"/>
      <c r="K244" s="337"/>
      <c r="L244" s="249"/>
      <c r="M244" s="250"/>
      <c r="N244" s="98" t="e">
        <f t="shared" si="4"/>
        <v>#DIV/0!</v>
      </c>
      <c r="O244" s="321">
        <f>FŐLAP!$E$8</f>
        <v>0</v>
      </c>
      <c r="P244" s="320">
        <f>FŐLAP!$C$10</f>
        <v>0</v>
      </c>
      <c r="Q244" s="322" t="s">
        <v>439</v>
      </c>
    </row>
    <row r="245" spans="1:17" ht="50.1" hidden="1" customHeight="1" x14ac:dyDescent="0.25">
      <c r="A245" s="100" t="s">
        <v>359</v>
      </c>
      <c r="B245" s="337"/>
      <c r="C245" s="413"/>
      <c r="D245" s="244"/>
      <c r="E245" s="244"/>
      <c r="F245" s="244"/>
      <c r="G245" s="244"/>
      <c r="H245" s="434"/>
      <c r="I245" s="245"/>
      <c r="J245" s="245"/>
      <c r="K245" s="337"/>
      <c r="L245" s="249"/>
      <c r="M245" s="250"/>
      <c r="N245" s="98" t="e">
        <f t="shared" si="4"/>
        <v>#DIV/0!</v>
      </c>
      <c r="O245" s="321">
        <f>FŐLAP!$E$8</f>
        <v>0</v>
      </c>
      <c r="P245" s="320">
        <f>FŐLAP!$C$10</f>
        <v>0</v>
      </c>
      <c r="Q245" s="322" t="s">
        <v>439</v>
      </c>
    </row>
    <row r="246" spans="1:17" ht="50.1" hidden="1" customHeight="1" x14ac:dyDescent="0.25">
      <c r="A246" s="100" t="s">
        <v>360</v>
      </c>
      <c r="B246" s="337"/>
      <c r="C246" s="413"/>
      <c r="D246" s="244"/>
      <c r="E246" s="244"/>
      <c r="F246" s="244"/>
      <c r="G246" s="244"/>
      <c r="H246" s="434"/>
      <c r="I246" s="245"/>
      <c r="J246" s="245"/>
      <c r="K246" s="337"/>
      <c r="L246" s="249"/>
      <c r="M246" s="250"/>
      <c r="N246" s="98" t="e">
        <f t="shared" si="4"/>
        <v>#DIV/0!</v>
      </c>
      <c r="O246" s="321">
        <f>FŐLAP!$E$8</f>
        <v>0</v>
      </c>
      <c r="P246" s="320">
        <f>FŐLAP!$C$10</f>
        <v>0</v>
      </c>
      <c r="Q246" s="322" t="s">
        <v>439</v>
      </c>
    </row>
    <row r="247" spans="1:17" ht="50.1" hidden="1" customHeight="1" x14ac:dyDescent="0.25">
      <c r="A247" s="100" t="s">
        <v>361</v>
      </c>
      <c r="B247" s="337"/>
      <c r="C247" s="413"/>
      <c r="D247" s="244"/>
      <c r="E247" s="244"/>
      <c r="F247" s="244"/>
      <c r="G247" s="244"/>
      <c r="H247" s="434"/>
      <c r="I247" s="245"/>
      <c r="J247" s="245"/>
      <c r="K247" s="337"/>
      <c r="L247" s="249"/>
      <c r="M247" s="250"/>
      <c r="N247" s="98" t="e">
        <f t="shared" si="4"/>
        <v>#DIV/0!</v>
      </c>
      <c r="O247" s="321">
        <f>FŐLAP!$E$8</f>
        <v>0</v>
      </c>
      <c r="P247" s="320">
        <f>FŐLAP!$C$10</f>
        <v>0</v>
      </c>
      <c r="Q247" s="322" t="s">
        <v>439</v>
      </c>
    </row>
    <row r="248" spans="1:17" ht="50.1" hidden="1" customHeight="1" x14ac:dyDescent="0.25">
      <c r="A248" s="100" t="s">
        <v>362</v>
      </c>
      <c r="B248" s="337"/>
      <c r="C248" s="413"/>
      <c r="D248" s="244"/>
      <c r="E248" s="244"/>
      <c r="F248" s="244"/>
      <c r="G248" s="244"/>
      <c r="H248" s="434"/>
      <c r="I248" s="245"/>
      <c r="J248" s="245"/>
      <c r="K248" s="337"/>
      <c r="L248" s="249"/>
      <c r="M248" s="250"/>
      <c r="N248" s="98" t="e">
        <f t="shared" si="4"/>
        <v>#DIV/0!</v>
      </c>
      <c r="O248" s="321">
        <f>FŐLAP!$E$8</f>
        <v>0</v>
      </c>
      <c r="P248" s="320">
        <f>FŐLAP!$C$10</f>
        <v>0</v>
      </c>
      <c r="Q248" s="322" t="s">
        <v>439</v>
      </c>
    </row>
    <row r="249" spans="1:17" ht="50.1" hidden="1" customHeight="1" collapsed="1" x14ac:dyDescent="0.25">
      <c r="A249" s="101" t="s">
        <v>363</v>
      </c>
      <c r="B249" s="337"/>
      <c r="C249" s="413"/>
      <c r="D249" s="244"/>
      <c r="E249" s="244"/>
      <c r="F249" s="244"/>
      <c r="G249" s="244"/>
      <c r="H249" s="434"/>
      <c r="I249" s="245"/>
      <c r="J249" s="245"/>
      <c r="K249" s="337"/>
      <c r="L249" s="249"/>
      <c r="M249" s="250"/>
      <c r="N249" s="98" t="e">
        <f t="shared" si="4"/>
        <v>#DIV/0!</v>
      </c>
      <c r="O249" s="321">
        <f>FŐLAP!$E$8</f>
        <v>0</v>
      </c>
      <c r="P249" s="320">
        <f>FŐLAP!$C$10</f>
        <v>0</v>
      </c>
      <c r="Q249" s="322" t="s">
        <v>439</v>
      </c>
    </row>
    <row r="250" spans="1:17" ht="50.1" hidden="1" customHeight="1" x14ac:dyDescent="0.25">
      <c r="A250" s="100" t="s">
        <v>364</v>
      </c>
      <c r="B250" s="337"/>
      <c r="C250" s="413"/>
      <c r="D250" s="244"/>
      <c r="E250" s="244"/>
      <c r="F250" s="244"/>
      <c r="G250" s="244"/>
      <c r="H250" s="434"/>
      <c r="I250" s="245"/>
      <c r="J250" s="245"/>
      <c r="K250" s="337"/>
      <c r="L250" s="249"/>
      <c r="M250" s="250"/>
      <c r="N250" s="98" t="e">
        <f t="shared" si="4"/>
        <v>#DIV/0!</v>
      </c>
      <c r="O250" s="321">
        <f>FŐLAP!$E$8</f>
        <v>0</v>
      </c>
      <c r="P250" s="320">
        <f>FŐLAP!$C$10</f>
        <v>0</v>
      </c>
      <c r="Q250" s="322" t="s">
        <v>439</v>
      </c>
    </row>
    <row r="251" spans="1:17" ht="50.1" hidden="1" customHeight="1" x14ac:dyDescent="0.25">
      <c r="A251" s="100" t="s">
        <v>365</v>
      </c>
      <c r="B251" s="337"/>
      <c r="C251" s="413"/>
      <c r="D251" s="244"/>
      <c r="E251" s="244"/>
      <c r="F251" s="244"/>
      <c r="G251" s="244"/>
      <c r="H251" s="434"/>
      <c r="I251" s="245"/>
      <c r="J251" s="245"/>
      <c r="K251" s="337"/>
      <c r="L251" s="249"/>
      <c r="M251" s="250"/>
      <c r="N251" s="98" t="e">
        <f t="shared" si="4"/>
        <v>#DIV/0!</v>
      </c>
      <c r="O251" s="321">
        <f>FŐLAP!$E$8</f>
        <v>0</v>
      </c>
      <c r="P251" s="320">
        <f>FŐLAP!$C$10</f>
        <v>0</v>
      </c>
      <c r="Q251" s="322" t="s">
        <v>439</v>
      </c>
    </row>
    <row r="252" spans="1:17" ht="50.1" hidden="1" customHeight="1" x14ac:dyDescent="0.25">
      <c r="A252" s="101" t="s">
        <v>366</v>
      </c>
      <c r="B252" s="337"/>
      <c r="C252" s="413"/>
      <c r="D252" s="244"/>
      <c r="E252" s="244"/>
      <c r="F252" s="244"/>
      <c r="G252" s="244"/>
      <c r="H252" s="434"/>
      <c r="I252" s="245"/>
      <c r="J252" s="245"/>
      <c r="K252" s="337"/>
      <c r="L252" s="249"/>
      <c r="M252" s="250"/>
      <c r="N252" s="98" t="e">
        <f t="shared" si="4"/>
        <v>#DIV/0!</v>
      </c>
      <c r="O252" s="321">
        <f>FŐLAP!$E$8</f>
        <v>0</v>
      </c>
      <c r="P252" s="320">
        <f>FŐLAP!$C$10</f>
        <v>0</v>
      </c>
      <c r="Q252" s="322" t="s">
        <v>439</v>
      </c>
    </row>
    <row r="253" spans="1:17" ht="50.1" hidden="1" customHeight="1" x14ac:dyDescent="0.25">
      <c r="A253" s="100" t="s">
        <v>367</v>
      </c>
      <c r="B253" s="337"/>
      <c r="C253" s="413"/>
      <c r="D253" s="244"/>
      <c r="E253" s="244"/>
      <c r="F253" s="244"/>
      <c r="G253" s="244"/>
      <c r="H253" s="434"/>
      <c r="I253" s="245"/>
      <c r="J253" s="245"/>
      <c r="K253" s="337"/>
      <c r="L253" s="249"/>
      <c r="M253" s="250"/>
      <c r="N253" s="98" t="e">
        <f t="shared" si="4"/>
        <v>#DIV/0!</v>
      </c>
      <c r="O253" s="321">
        <f>FŐLAP!$E$8</f>
        <v>0</v>
      </c>
      <c r="P253" s="320">
        <f>FŐLAP!$C$10</f>
        <v>0</v>
      </c>
      <c r="Q253" s="322" t="s">
        <v>439</v>
      </c>
    </row>
    <row r="254" spans="1:17" ht="50.1" hidden="1" customHeight="1" x14ac:dyDescent="0.25">
      <c r="A254" s="100" t="s">
        <v>368</v>
      </c>
      <c r="B254" s="337"/>
      <c r="C254" s="413"/>
      <c r="D254" s="244"/>
      <c r="E254" s="244"/>
      <c r="F254" s="244"/>
      <c r="G254" s="244"/>
      <c r="H254" s="434"/>
      <c r="I254" s="245"/>
      <c r="J254" s="245"/>
      <c r="K254" s="337"/>
      <c r="L254" s="249"/>
      <c r="M254" s="250"/>
      <c r="N254" s="98" t="e">
        <f t="shared" si="4"/>
        <v>#DIV/0!</v>
      </c>
      <c r="O254" s="321">
        <f>FŐLAP!$E$8</f>
        <v>0</v>
      </c>
      <c r="P254" s="320">
        <f>FŐLAP!$C$10</f>
        <v>0</v>
      </c>
      <c r="Q254" s="322" t="s">
        <v>439</v>
      </c>
    </row>
    <row r="255" spans="1:17" ht="50.1" hidden="1" customHeight="1" x14ac:dyDescent="0.25">
      <c r="A255" s="101" t="s">
        <v>369</v>
      </c>
      <c r="B255" s="337"/>
      <c r="C255" s="413"/>
      <c r="D255" s="244"/>
      <c r="E255" s="244"/>
      <c r="F255" s="244"/>
      <c r="G255" s="244"/>
      <c r="H255" s="434"/>
      <c r="I255" s="245"/>
      <c r="J255" s="245"/>
      <c r="K255" s="337"/>
      <c r="L255" s="249"/>
      <c r="M255" s="250"/>
      <c r="N255" s="98" t="e">
        <f t="shared" si="4"/>
        <v>#DIV/0!</v>
      </c>
      <c r="O255" s="321">
        <f>FŐLAP!$E$8</f>
        <v>0</v>
      </c>
      <c r="P255" s="320">
        <f>FŐLAP!$C$10</f>
        <v>0</v>
      </c>
      <c r="Q255" s="322" t="s">
        <v>439</v>
      </c>
    </row>
    <row r="256" spans="1:17" ht="50.1" hidden="1" customHeight="1" x14ac:dyDescent="0.25">
      <c r="A256" s="100" t="s">
        <v>370</v>
      </c>
      <c r="B256" s="337"/>
      <c r="C256" s="413"/>
      <c r="D256" s="244"/>
      <c r="E256" s="244"/>
      <c r="F256" s="244"/>
      <c r="G256" s="244"/>
      <c r="H256" s="434"/>
      <c r="I256" s="245"/>
      <c r="J256" s="245"/>
      <c r="K256" s="337"/>
      <c r="L256" s="249"/>
      <c r="M256" s="250"/>
      <c r="N256" s="98" t="e">
        <f t="shared" si="4"/>
        <v>#DIV/0!</v>
      </c>
      <c r="O256" s="321">
        <f>FŐLAP!$E$8</f>
        <v>0</v>
      </c>
      <c r="P256" s="320">
        <f>FŐLAP!$C$10</f>
        <v>0</v>
      </c>
      <c r="Q256" s="322" t="s">
        <v>439</v>
      </c>
    </row>
    <row r="257" spans="1:17" ht="50.1" hidden="1" customHeight="1" x14ac:dyDescent="0.25">
      <c r="A257" s="100" t="s">
        <v>371</v>
      </c>
      <c r="B257" s="337"/>
      <c r="C257" s="413"/>
      <c r="D257" s="244"/>
      <c r="E257" s="244"/>
      <c r="F257" s="244"/>
      <c r="G257" s="244"/>
      <c r="H257" s="434"/>
      <c r="I257" s="245"/>
      <c r="J257" s="245"/>
      <c r="K257" s="337"/>
      <c r="L257" s="249"/>
      <c r="M257" s="250"/>
      <c r="N257" s="98" t="e">
        <f t="shared" si="4"/>
        <v>#DIV/0!</v>
      </c>
      <c r="O257" s="321">
        <f>FŐLAP!$E$8</f>
        <v>0</v>
      </c>
      <c r="P257" s="320">
        <f>FŐLAP!$C$10</f>
        <v>0</v>
      </c>
      <c r="Q257" s="322" t="s">
        <v>439</v>
      </c>
    </row>
    <row r="258" spans="1:17" ht="50.1" hidden="1" customHeight="1" x14ac:dyDescent="0.25">
      <c r="A258" s="101" t="s">
        <v>372</v>
      </c>
      <c r="B258" s="337"/>
      <c r="C258" s="413"/>
      <c r="D258" s="244"/>
      <c r="E258" s="244"/>
      <c r="F258" s="244"/>
      <c r="G258" s="244"/>
      <c r="H258" s="434"/>
      <c r="I258" s="245"/>
      <c r="J258" s="245"/>
      <c r="K258" s="337"/>
      <c r="L258" s="249"/>
      <c r="M258" s="250"/>
      <c r="N258" s="98" t="e">
        <f t="shared" si="4"/>
        <v>#DIV/0!</v>
      </c>
      <c r="O258" s="321">
        <f>FŐLAP!$E$8</f>
        <v>0</v>
      </c>
      <c r="P258" s="320">
        <f>FŐLAP!$C$10</f>
        <v>0</v>
      </c>
      <c r="Q258" s="322" t="s">
        <v>439</v>
      </c>
    </row>
    <row r="259" spans="1:17" ht="50.1" hidden="1" customHeight="1" x14ac:dyDescent="0.25">
      <c r="A259" s="100" t="s">
        <v>373</v>
      </c>
      <c r="B259" s="337"/>
      <c r="C259" s="413"/>
      <c r="D259" s="244"/>
      <c r="E259" s="244"/>
      <c r="F259" s="244"/>
      <c r="G259" s="244"/>
      <c r="H259" s="434"/>
      <c r="I259" s="245"/>
      <c r="J259" s="245"/>
      <c r="K259" s="337"/>
      <c r="L259" s="249"/>
      <c r="M259" s="250"/>
      <c r="N259" s="98" t="e">
        <f t="shared" si="4"/>
        <v>#DIV/0!</v>
      </c>
      <c r="O259" s="321">
        <f>FŐLAP!$E$8</f>
        <v>0</v>
      </c>
      <c r="P259" s="320">
        <f>FŐLAP!$C$10</f>
        <v>0</v>
      </c>
      <c r="Q259" s="322" t="s">
        <v>439</v>
      </c>
    </row>
    <row r="260" spans="1:17" ht="50.1" hidden="1" customHeight="1" x14ac:dyDescent="0.25">
      <c r="A260" s="100" t="s">
        <v>374</v>
      </c>
      <c r="B260" s="337"/>
      <c r="C260" s="413"/>
      <c r="D260" s="244"/>
      <c r="E260" s="244"/>
      <c r="F260" s="244"/>
      <c r="G260" s="244"/>
      <c r="H260" s="434"/>
      <c r="I260" s="245"/>
      <c r="J260" s="245"/>
      <c r="K260" s="337"/>
      <c r="L260" s="249"/>
      <c r="M260" s="250"/>
      <c r="N260" s="98" t="e">
        <f t="shared" si="4"/>
        <v>#DIV/0!</v>
      </c>
      <c r="O260" s="321">
        <f>FŐLAP!$E$8</f>
        <v>0</v>
      </c>
      <c r="P260" s="320">
        <f>FŐLAP!$C$10</f>
        <v>0</v>
      </c>
      <c r="Q260" s="322" t="s">
        <v>439</v>
      </c>
    </row>
    <row r="261" spans="1:17" ht="50.1" hidden="1" customHeight="1" x14ac:dyDescent="0.25">
      <c r="A261" s="101" t="s">
        <v>375</v>
      </c>
      <c r="B261" s="337"/>
      <c r="C261" s="413"/>
      <c r="D261" s="244"/>
      <c r="E261" s="244"/>
      <c r="F261" s="244"/>
      <c r="G261" s="244"/>
      <c r="H261" s="434"/>
      <c r="I261" s="245"/>
      <c r="J261" s="245"/>
      <c r="K261" s="337"/>
      <c r="L261" s="249"/>
      <c r="M261" s="250"/>
      <c r="N261" s="98" t="e">
        <f t="shared" si="4"/>
        <v>#DIV/0!</v>
      </c>
      <c r="O261" s="321">
        <f>FŐLAP!$E$8</f>
        <v>0</v>
      </c>
      <c r="P261" s="320">
        <f>FŐLAP!$C$10</f>
        <v>0</v>
      </c>
      <c r="Q261" s="322" t="s">
        <v>439</v>
      </c>
    </row>
    <row r="262" spans="1:17" ht="50.1" hidden="1" customHeight="1" x14ac:dyDescent="0.25">
      <c r="A262" s="100" t="s">
        <v>376</v>
      </c>
      <c r="B262" s="337"/>
      <c r="C262" s="413"/>
      <c r="D262" s="244"/>
      <c r="E262" s="244"/>
      <c r="F262" s="244"/>
      <c r="G262" s="244"/>
      <c r="H262" s="434"/>
      <c r="I262" s="245"/>
      <c r="J262" s="245"/>
      <c r="K262" s="337"/>
      <c r="L262" s="249"/>
      <c r="M262" s="250"/>
      <c r="N262" s="98" t="e">
        <f t="shared" si="4"/>
        <v>#DIV/0!</v>
      </c>
      <c r="O262" s="321">
        <f>FŐLAP!$E$8</f>
        <v>0</v>
      </c>
      <c r="P262" s="320">
        <f>FŐLAP!$C$10</f>
        <v>0</v>
      </c>
      <c r="Q262" s="322" t="s">
        <v>439</v>
      </c>
    </row>
    <row r="263" spans="1:17" ht="50.1" hidden="1" customHeight="1" x14ac:dyDescent="0.25">
      <c r="A263" s="100" t="s">
        <v>377</v>
      </c>
      <c r="B263" s="337"/>
      <c r="C263" s="413"/>
      <c r="D263" s="244"/>
      <c r="E263" s="244"/>
      <c r="F263" s="244"/>
      <c r="G263" s="244"/>
      <c r="H263" s="434"/>
      <c r="I263" s="245"/>
      <c r="J263" s="245"/>
      <c r="K263" s="337"/>
      <c r="L263" s="249"/>
      <c r="M263" s="250"/>
      <c r="N263" s="98" t="e">
        <f t="shared" si="4"/>
        <v>#DIV/0!</v>
      </c>
      <c r="O263" s="321">
        <f>FŐLAP!$E$8</f>
        <v>0</v>
      </c>
      <c r="P263" s="320">
        <f>FŐLAP!$C$10</f>
        <v>0</v>
      </c>
      <c r="Q263" s="322" t="s">
        <v>439</v>
      </c>
    </row>
    <row r="264" spans="1:17" ht="50.1" hidden="1" customHeight="1" x14ac:dyDescent="0.25">
      <c r="A264" s="100" t="s">
        <v>378</v>
      </c>
      <c r="B264" s="337"/>
      <c r="C264" s="413"/>
      <c r="D264" s="244"/>
      <c r="E264" s="244"/>
      <c r="F264" s="244"/>
      <c r="G264" s="244"/>
      <c r="H264" s="434"/>
      <c r="I264" s="245"/>
      <c r="J264" s="245"/>
      <c r="K264" s="337"/>
      <c r="L264" s="249"/>
      <c r="M264" s="250"/>
      <c r="N264" s="98" t="e">
        <f t="shared" si="4"/>
        <v>#DIV/0!</v>
      </c>
      <c r="O264" s="321">
        <f>FŐLAP!$E$8</f>
        <v>0</v>
      </c>
      <c r="P264" s="320">
        <f>FŐLAP!$C$10</f>
        <v>0</v>
      </c>
      <c r="Q264" s="322" t="s">
        <v>439</v>
      </c>
    </row>
    <row r="265" spans="1:17" ht="50.1" hidden="1" customHeight="1" x14ac:dyDescent="0.25">
      <c r="A265" s="100" t="s">
        <v>379</v>
      </c>
      <c r="B265" s="337"/>
      <c r="C265" s="413"/>
      <c r="D265" s="244"/>
      <c r="E265" s="244"/>
      <c r="F265" s="244"/>
      <c r="G265" s="244"/>
      <c r="H265" s="434"/>
      <c r="I265" s="245"/>
      <c r="J265" s="245"/>
      <c r="K265" s="337"/>
      <c r="L265" s="249"/>
      <c r="M265" s="250"/>
      <c r="N265" s="98" t="e">
        <f t="shared" si="4"/>
        <v>#DIV/0!</v>
      </c>
      <c r="O265" s="321">
        <f>FŐLAP!$E$8</f>
        <v>0</v>
      </c>
      <c r="P265" s="320">
        <f>FŐLAP!$C$10</f>
        <v>0</v>
      </c>
      <c r="Q265" s="322" t="s">
        <v>439</v>
      </c>
    </row>
    <row r="266" spans="1:17" ht="50.1" hidden="1" customHeight="1" x14ac:dyDescent="0.25">
      <c r="A266" s="101" t="s">
        <v>380</v>
      </c>
      <c r="B266" s="337"/>
      <c r="C266" s="413"/>
      <c r="D266" s="244"/>
      <c r="E266" s="244"/>
      <c r="F266" s="244"/>
      <c r="G266" s="244"/>
      <c r="H266" s="434"/>
      <c r="I266" s="245"/>
      <c r="J266" s="245"/>
      <c r="K266" s="337"/>
      <c r="L266" s="249"/>
      <c r="M266" s="250"/>
      <c r="N266" s="98" t="e">
        <f t="shared" si="4"/>
        <v>#DIV/0!</v>
      </c>
      <c r="O266" s="321">
        <f>FŐLAP!$E$8</f>
        <v>0</v>
      </c>
      <c r="P266" s="320">
        <f>FŐLAP!$C$10</f>
        <v>0</v>
      </c>
      <c r="Q266" s="322" t="s">
        <v>439</v>
      </c>
    </row>
    <row r="267" spans="1:17" ht="50.1" hidden="1" customHeight="1" x14ac:dyDescent="0.25">
      <c r="A267" s="100" t="s">
        <v>381</v>
      </c>
      <c r="B267" s="337"/>
      <c r="C267" s="413"/>
      <c r="D267" s="244"/>
      <c r="E267" s="244"/>
      <c r="F267" s="244"/>
      <c r="G267" s="244"/>
      <c r="H267" s="434"/>
      <c r="I267" s="245"/>
      <c r="J267" s="245"/>
      <c r="K267" s="337"/>
      <c r="L267" s="249"/>
      <c r="M267" s="250"/>
      <c r="N267" s="98" t="e">
        <f t="shared" ref="N267:N308" si="5">IF(M267&lt;0,0,1-(M267/L267))</f>
        <v>#DIV/0!</v>
      </c>
      <c r="O267" s="321">
        <f>FŐLAP!$E$8</f>
        <v>0</v>
      </c>
      <c r="P267" s="320">
        <f>FŐLAP!$C$10</f>
        <v>0</v>
      </c>
      <c r="Q267" s="322" t="s">
        <v>439</v>
      </c>
    </row>
    <row r="268" spans="1:17" ht="50.1" hidden="1" customHeight="1" x14ac:dyDescent="0.25">
      <c r="A268" s="100" t="s">
        <v>382</v>
      </c>
      <c r="B268" s="337"/>
      <c r="C268" s="413"/>
      <c r="D268" s="244"/>
      <c r="E268" s="244"/>
      <c r="F268" s="244"/>
      <c r="G268" s="244"/>
      <c r="H268" s="434"/>
      <c r="I268" s="245"/>
      <c r="J268" s="245"/>
      <c r="K268" s="337"/>
      <c r="L268" s="249"/>
      <c r="M268" s="250"/>
      <c r="N268" s="98" t="e">
        <f t="shared" si="5"/>
        <v>#DIV/0!</v>
      </c>
      <c r="O268" s="321">
        <f>FŐLAP!$E$8</f>
        <v>0</v>
      </c>
      <c r="P268" s="320">
        <f>FŐLAP!$C$10</f>
        <v>0</v>
      </c>
      <c r="Q268" s="322" t="s">
        <v>439</v>
      </c>
    </row>
    <row r="269" spans="1:17" ht="50.1" hidden="1" customHeight="1" x14ac:dyDescent="0.25">
      <c r="A269" s="101" t="s">
        <v>383</v>
      </c>
      <c r="B269" s="337"/>
      <c r="C269" s="413"/>
      <c r="D269" s="244"/>
      <c r="E269" s="244"/>
      <c r="F269" s="244"/>
      <c r="G269" s="244"/>
      <c r="H269" s="434"/>
      <c r="I269" s="245"/>
      <c r="J269" s="245"/>
      <c r="K269" s="337"/>
      <c r="L269" s="249"/>
      <c r="M269" s="250"/>
      <c r="N269" s="98" t="e">
        <f t="shared" si="5"/>
        <v>#DIV/0!</v>
      </c>
      <c r="O269" s="321">
        <f>FŐLAP!$E$8</f>
        <v>0</v>
      </c>
      <c r="P269" s="320">
        <f>FŐLAP!$C$10</f>
        <v>0</v>
      </c>
      <c r="Q269" s="322" t="s">
        <v>439</v>
      </c>
    </row>
    <row r="270" spans="1:17" ht="49.5" hidden="1" customHeight="1" collapsed="1" x14ac:dyDescent="0.25">
      <c r="A270" s="100" t="s">
        <v>384</v>
      </c>
      <c r="B270" s="337"/>
      <c r="C270" s="413"/>
      <c r="D270" s="244"/>
      <c r="E270" s="244"/>
      <c r="F270" s="244"/>
      <c r="G270" s="244"/>
      <c r="H270" s="434"/>
      <c r="I270" s="245"/>
      <c r="J270" s="245"/>
      <c r="K270" s="337"/>
      <c r="L270" s="249"/>
      <c r="M270" s="250"/>
      <c r="N270" s="98" t="e">
        <f t="shared" si="5"/>
        <v>#DIV/0!</v>
      </c>
      <c r="O270" s="321">
        <f>FŐLAP!$E$8</f>
        <v>0</v>
      </c>
      <c r="P270" s="320">
        <f>FŐLAP!$C$10</f>
        <v>0</v>
      </c>
      <c r="Q270" s="322" t="s">
        <v>439</v>
      </c>
    </row>
    <row r="271" spans="1:17" ht="50.1" hidden="1" customHeight="1" x14ac:dyDescent="0.25">
      <c r="A271" s="100" t="s">
        <v>385</v>
      </c>
      <c r="B271" s="337"/>
      <c r="C271" s="413"/>
      <c r="D271" s="244"/>
      <c r="E271" s="244"/>
      <c r="F271" s="244"/>
      <c r="G271" s="244"/>
      <c r="H271" s="434"/>
      <c r="I271" s="245"/>
      <c r="J271" s="245"/>
      <c r="K271" s="337"/>
      <c r="L271" s="249"/>
      <c r="M271" s="250"/>
      <c r="N271" s="98" t="e">
        <f t="shared" si="5"/>
        <v>#DIV/0!</v>
      </c>
      <c r="O271" s="321">
        <f>FŐLAP!$E$8</f>
        <v>0</v>
      </c>
      <c r="P271" s="320">
        <f>FŐLAP!$C$10</f>
        <v>0</v>
      </c>
      <c r="Q271" s="322" t="s">
        <v>439</v>
      </c>
    </row>
    <row r="272" spans="1:17" ht="50.1" hidden="1" customHeight="1" x14ac:dyDescent="0.25">
      <c r="A272" s="101" t="s">
        <v>386</v>
      </c>
      <c r="B272" s="337"/>
      <c r="C272" s="413"/>
      <c r="D272" s="244"/>
      <c r="E272" s="244"/>
      <c r="F272" s="244"/>
      <c r="G272" s="244"/>
      <c r="H272" s="434"/>
      <c r="I272" s="245"/>
      <c r="J272" s="245"/>
      <c r="K272" s="337"/>
      <c r="L272" s="249"/>
      <c r="M272" s="250"/>
      <c r="N272" s="98" t="e">
        <f t="shared" si="5"/>
        <v>#DIV/0!</v>
      </c>
      <c r="O272" s="321">
        <f>FŐLAP!$E$8</f>
        <v>0</v>
      </c>
      <c r="P272" s="320">
        <f>FŐLAP!$C$10</f>
        <v>0</v>
      </c>
      <c r="Q272" s="322" t="s">
        <v>439</v>
      </c>
    </row>
    <row r="273" spans="1:17" ht="50.1" hidden="1" customHeight="1" x14ac:dyDescent="0.25">
      <c r="A273" s="100" t="s">
        <v>387</v>
      </c>
      <c r="B273" s="337"/>
      <c r="C273" s="413"/>
      <c r="D273" s="244"/>
      <c r="E273" s="244"/>
      <c r="F273" s="244"/>
      <c r="G273" s="244"/>
      <c r="H273" s="434"/>
      <c r="I273" s="245"/>
      <c r="J273" s="245"/>
      <c r="K273" s="337"/>
      <c r="L273" s="249"/>
      <c r="M273" s="250"/>
      <c r="N273" s="98" t="e">
        <f t="shared" si="5"/>
        <v>#DIV/0!</v>
      </c>
      <c r="O273" s="321">
        <f>FŐLAP!$E$8</f>
        <v>0</v>
      </c>
      <c r="P273" s="320">
        <f>FŐLAP!$C$10</f>
        <v>0</v>
      </c>
      <c r="Q273" s="322" t="s">
        <v>439</v>
      </c>
    </row>
    <row r="274" spans="1:17" ht="50.1" hidden="1" customHeight="1" x14ac:dyDescent="0.25">
      <c r="A274" s="100" t="s">
        <v>388</v>
      </c>
      <c r="B274" s="337"/>
      <c r="C274" s="413"/>
      <c r="D274" s="244"/>
      <c r="E274" s="244"/>
      <c r="F274" s="244"/>
      <c r="G274" s="244"/>
      <c r="H274" s="434"/>
      <c r="I274" s="245"/>
      <c r="J274" s="245"/>
      <c r="K274" s="337"/>
      <c r="L274" s="249"/>
      <c r="M274" s="250"/>
      <c r="N274" s="98" t="e">
        <f t="shared" si="5"/>
        <v>#DIV/0!</v>
      </c>
      <c r="O274" s="321">
        <f>FŐLAP!$E$8</f>
        <v>0</v>
      </c>
      <c r="P274" s="320">
        <f>FŐLAP!$C$10</f>
        <v>0</v>
      </c>
      <c r="Q274" s="322" t="s">
        <v>439</v>
      </c>
    </row>
    <row r="275" spans="1:17" ht="50.1" hidden="1" customHeight="1" x14ac:dyDescent="0.25">
      <c r="A275" s="101" t="s">
        <v>389</v>
      </c>
      <c r="B275" s="337"/>
      <c r="C275" s="413"/>
      <c r="D275" s="244"/>
      <c r="E275" s="244"/>
      <c r="F275" s="244"/>
      <c r="G275" s="244"/>
      <c r="H275" s="434"/>
      <c r="I275" s="245"/>
      <c r="J275" s="245"/>
      <c r="K275" s="337"/>
      <c r="L275" s="249"/>
      <c r="M275" s="250"/>
      <c r="N275" s="98" t="e">
        <f t="shared" si="5"/>
        <v>#DIV/0!</v>
      </c>
      <c r="O275" s="321">
        <f>FŐLAP!$E$8</f>
        <v>0</v>
      </c>
      <c r="P275" s="320">
        <f>FŐLAP!$C$10</f>
        <v>0</v>
      </c>
      <c r="Q275" s="322" t="s">
        <v>439</v>
      </c>
    </row>
    <row r="276" spans="1:17" ht="50.1" hidden="1" customHeight="1" x14ac:dyDescent="0.25">
      <c r="A276" s="100" t="s">
        <v>390</v>
      </c>
      <c r="B276" s="337"/>
      <c r="C276" s="413"/>
      <c r="D276" s="244"/>
      <c r="E276" s="244"/>
      <c r="F276" s="244"/>
      <c r="G276" s="244"/>
      <c r="H276" s="434"/>
      <c r="I276" s="245"/>
      <c r="J276" s="245"/>
      <c r="K276" s="337"/>
      <c r="L276" s="249"/>
      <c r="M276" s="250"/>
      <c r="N276" s="98" t="e">
        <f t="shared" si="5"/>
        <v>#DIV/0!</v>
      </c>
      <c r="O276" s="321">
        <f>FŐLAP!$E$8</f>
        <v>0</v>
      </c>
      <c r="P276" s="320">
        <f>FŐLAP!$C$10</f>
        <v>0</v>
      </c>
      <c r="Q276" s="322" t="s">
        <v>439</v>
      </c>
    </row>
    <row r="277" spans="1:17" ht="50.1" hidden="1" customHeight="1" x14ac:dyDescent="0.25">
      <c r="A277" s="100" t="s">
        <v>391</v>
      </c>
      <c r="B277" s="337"/>
      <c r="C277" s="413"/>
      <c r="D277" s="244"/>
      <c r="E277" s="244"/>
      <c r="F277" s="244"/>
      <c r="G277" s="244"/>
      <c r="H277" s="434"/>
      <c r="I277" s="245"/>
      <c r="J277" s="245"/>
      <c r="K277" s="337"/>
      <c r="L277" s="249"/>
      <c r="M277" s="250"/>
      <c r="N277" s="98" t="e">
        <f t="shared" si="5"/>
        <v>#DIV/0!</v>
      </c>
      <c r="O277" s="321">
        <f>FŐLAP!$E$8</f>
        <v>0</v>
      </c>
      <c r="P277" s="320">
        <f>FŐLAP!$C$10</f>
        <v>0</v>
      </c>
      <c r="Q277" s="322" t="s">
        <v>439</v>
      </c>
    </row>
    <row r="278" spans="1:17" ht="50.1" hidden="1" customHeight="1" x14ac:dyDescent="0.25">
      <c r="A278" s="101" t="s">
        <v>392</v>
      </c>
      <c r="B278" s="337"/>
      <c r="C278" s="413"/>
      <c r="D278" s="244"/>
      <c r="E278" s="244"/>
      <c r="F278" s="244"/>
      <c r="G278" s="244"/>
      <c r="H278" s="434"/>
      <c r="I278" s="245"/>
      <c r="J278" s="245"/>
      <c r="K278" s="337"/>
      <c r="L278" s="249"/>
      <c r="M278" s="250"/>
      <c r="N278" s="98" t="e">
        <f t="shared" si="5"/>
        <v>#DIV/0!</v>
      </c>
      <c r="O278" s="321">
        <f>FŐLAP!$E$8</f>
        <v>0</v>
      </c>
      <c r="P278" s="320">
        <f>FŐLAP!$C$10</f>
        <v>0</v>
      </c>
      <c r="Q278" s="322" t="s">
        <v>439</v>
      </c>
    </row>
    <row r="279" spans="1:17" ht="50.1" hidden="1" customHeight="1" x14ac:dyDescent="0.25">
      <c r="A279" s="100" t="s">
        <v>393</v>
      </c>
      <c r="B279" s="337"/>
      <c r="C279" s="413"/>
      <c r="D279" s="244"/>
      <c r="E279" s="244"/>
      <c r="F279" s="244"/>
      <c r="G279" s="244"/>
      <c r="H279" s="434"/>
      <c r="I279" s="245"/>
      <c r="J279" s="245"/>
      <c r="K279" s="337"/>
      <c r="L279" s="249"/>
      <c r="M279" s="250"/>
      <c r="N279" s="98" t="e">
        <f t="shared" si="5"/>
        <v>#DIV/0!</v>
      </c>
      <c r="O279" s="321">
        <f>FŐLAP!$E$8</f>
        <v>0</v>
      </c>
      <c r="P279" s="320">
        <f>FŐLAP!$C$10</f>
        <v>0</v>
      </c>
      <c r="Q279" s="322" t="s">
        <v>439</v>
      </c>
    </row>
    <row r="280" spans="1:17" ht="50.1" hidden="1" customHeight="1" x14ac:dyDescent="0.25">
      <c r="A280" s="100" t="s">
        <v>394</v>
      </c>
      <c r="B280" s="337"/>
      <c r="C280" s="413"/>
      <c r="D280" s="244"/>
      <c r="E280" s="244"/>
      <c r="F280" s="244"/>
      <c r="G280" s="244"/>
      <c r="H280" s="434"/>
      <c r="I280" s="245"/>
      <c r="J280" s="245"/>
      <c r="K280" s="337"/>
      <c r="L280" s="249"/>
      <c r="M280" s="250"/>
      <c r="N280" s="98" t="e">
        <f t="shared" si="5"/>
        <v>#DIV/0!</v>
      </c>
      <c r="O280" s="321">
        <f>FŐLAP!$E$8</f>
        <v>0</v>
      </c>
      <c r="P280" s="320">
        <f>FŐLAP!$C$10</f>
        <v>0</v>
      </c>
      <c r="Q280" s="322" t="s">
        <v>439</v>
      </c>
    </row>
    <row r="281" spans="1:17" ht="50.1" hidden="1" customHeight="1" x14ac:dyDescent="0.25">
      <c r="A281" s="101" t="s">
        <v>395</v>
      </c>
      <c r="B281" s="337"/>
      <c r="C281" s="413"/>
      <c r="D281" s="244"/>
      <c r="E281" s="244"/>
      <c r="F281" s="244"/>
      <c r="G281" s="244"/>
      <c r="H281" s="434"/>
      <c r="I281" s="245"/>
      <c r="J281" s="245"/>
      <c r="K281" s="337"/>
      <c r="L281" s="249"/>
      <c r="M281" s="250"/>
      <c r="N281" s="98" t="e">
        <f t="shared" si="5"/>
        <v>#DIV/0!</v>
      </c>
      <c r="O281" s="321">
        <f>FŐLAP!$E$8</f>
        <v>0</v>
      </c>
      <c r="P281" s="320">
        <f>FŐLAP!$C$10</f>
        <v>0</v>
      </c>
      <c r="Q281" s="322" t="s">
        <v>439</v>
      </c>
    </row>
    <row r="282" spans="1:17" ht="50.1" hidden="1" customHeight="1" x14ac:dyDescent="0.25">
      <c r="A282" s="100" t="s">
        <v>396</v>
      </c>
      <c r="B282" s="337"/>
      <c r="C282" s="413"/>
      <c r="D282" s="244"/>
      <c r="E282" s="244"/>
      <c r="F282" s="244"/>
      <c r="G282" s="244"/>
      <c r="H282" s="434"/>
      <c r="I282" s="245"/>
      <c r="J282" s="245"/>
      <c r="K282" s="337"/>
      <c r="L282" s="249"/>
      <c r="M282" s="250"/>
      <c r="N282" s="98" t="e">
        <f t="shared" si="5"/>
        <v>#DIV/0!</v>
      </c>
      <c r="O282" s="321">
        <f>FŐLAP!$E$8</f>
        <v>0</v>
      </c>
      <c r="P282" s="320">
        <f>FŐLAP!$C$10</f>
        <v>0</v>
      </c>
      <c r="Q282" s="322" t="s">
        <v>439</v>
      </c>
    </row>
    <row r="283" spans="1:17" ht="50.1" hidden="1" customHeight="1" x14ac:dyDescent="0.25">
      <c r="A283" s="100" t="s">
        <v>397</v>
      </c>
      <c r="B283" s="337"/>
      <c r="C283" s="413"/>
      <c r="D283" s="244"/>
      <c r="E283" s="244"/>
      <c r="F283" s="244"/>
      <c r="G283" s="244"/>
      <c r="H283" s="434"/>
      <c r="I283" s="245"/>
      <c r="J283" s="245"/>
      <c r="K283" s="337"/>
      <c r="L283" s="249"/>
      <c r="M283" s="250"/>
      <c r="N283" s="98" t="e">
        <f t="shared" si="5"/>
        <v>#DIV/0!</v>
      </c>
      <c r="O283" s="321">
        <f>FŐLAP!$E$8</f>
        <v>0</v>
      </c>
      <c r="P283" s="320">
        <f>FŐLAP!$C$10</f>
        <v>0</v>
      </c>
      <c r="Q283" s="322" t="s">
        <v>439</v>
      </c>
    </row>
    <row r="284" spans="1:17" ht="50.1" hidden="1" customHeight="1" x14ac:dyDescent="0.25">
      <c r="A284" s="101" t="s">
        <v>398</v>
      </c>
      <c r="B284" s="337"/>
      <c r="C284" s="413"/>
      <c r="D284" s="244"/>
      <c r="E284" s="244"/>
      <c r="F284" s="244"/>
      <c r="G284" s="244"/>
      <c r="H284" s="434"/>
      <c r="I284" s="245"/>
      <c r="J284" s="245"/>
      <c r="K284" s="337"/>
      <c r="L284" s="249"/>
      <c r="M284" s="250"/>
      <c r="N284" s="98" t="e">
        <f t="shared" si="5"/>
        <v>#DIV/0!</v>
      </c>
      <c r="O284" s="321">
        <f>FŐLAP!$E$8</f>
        <v>0</v>
      </c>
      <c r="P284" s="320">
        <f>FŐLAP!$C$10</f>
        <v>0</v>
      </c>
      <c r="Q284" s="322" t="s">
        <v>439</v>
      </c>
    </row>
    <row r="285" spans="1:17" ht="50.1" hidden="1" customHeight="1" x14ac:dyDescent="0.25">
      <c r="A285" s="100" t="s">
        <v>399</v>
      </c>
      <c r="B285" s="337"/>
      <c r="C285" s="413"/>
      <c r="D285" s="244"/>
      <c r="E285" s="244"/>
      <c r="F285" s="244"/>
      <c r="G285" s="244"/>
      <c r="H285" s="434"/>
      <c r="I285" s="245"/>
      <c r="J285" s="245"/>
      <c r="K285" s="337"/>
      <c r="L285" s="249"/>
      <c r="M285" s="250"/>
      <c r="N285" s="98" t="e">
        <f t="shared" si="5"/>
        <v>#DIV/0!</v>
      </c>
      <c r="O285" s="321">
        <f>FŐLAP!$E$8</f>
        <v>0</v>
      </c>
      <c r="P285" s="320">
        <f>FŐLAP!$C$10</f>
        <v>0</v>
      </c>
      <c r="Q285" s="322" t="s">
        <v>439</v>
      </c>
    </row>
    <row r="286" spans="1:17" ht="50.1" hidden="1" customHeight="1" x14ac:dyDescent="0.25">
      <c r="A286" s="100" t="s">
        <v>400</v>
      </c>
      <c r="B286" s="337"/>
      <c r="C286" s="413"/>
      <c r="D286" s="244"/>
      <c r="E286" s="244"/>
      <c r="F286" s="244"/>
      <c r="G286" s="244"/>
      <c r="H286" s="434"/>
      <c r="I286" s="245"/>
      <c r="J286" s="245"/>
      <c r="K286" s="337"/>
      <c r="L286" s="249"/>
      <c r="M286" s="250"/>
      <c r="N286" s="98" t="e">
        <f t="shared" si="5"/>
        <v>#DIV/0!</v>
      </c>
      <c r="O286" s="321">
        <f>FŐLAP!$E$8</f>
        <v>0</v>
      </c>
      <c r="P286" s="320">
        <f>FŐLAP!$C$10</f>
        <v>0</v>
      </c>
      <c r="Q286" s="322" t="s">
        <v>439</v>
      </c>
    </row>
    <row r="287" spans="1:17" ht="50.1" hidden="1" customHeight="1" x14ac:dyDescent="0.25">
      <c r="A287" s="101" t="s">
        <v>401</v>
      </c>
      <c r="B287" s="337"/>
      <c r="C287" s="413"/>
      <c r="D287" s="244"/>
      <c r="E287" s="244"/>
      <c r="F287" s="244"/>
      <c r="G287" s="244"/>
      <c r="H287" s="434"/>
      <c r="I287" s="245"/>
      <c r="J287" s="245"/>
      <c r="K287" s="337"/>
      <c r="L287" s="249"/>
      <c r="M287" s="250"/>
      <c r="N287" s="98" t="e">
        <f t="shared" si="5"/>
        <v>#DIV/0!</v>
      </c>
      <c r="O287" s="321">
        <f>FŐLAP!$E$8</f>
        <v>0</v>
      </c>
      <c r="P287" s="320">
        <f>FŐLAP!$C$10</f>
        <v>0</v>
      </c>
      <c r="Q287" s="322" t="s">
        <v>439</v>
      </c>
    </row>
    <row r="288" spans="1:17" ht="50.1" hidden="1" customHeight="1" x14ac:dyDescent="0.25">
      <c r="A288" s="100" t="s">
        <v>402</v>
      </c>
      <c r="B288" s="337"/>
      <c r="C288" s="413"/>
      <c r="D288" s="244"/>
      <c r="E288" s="244"/>
      <c r="F288" s="244"/>
      <c r="G288" s="244"/>
      <c r="H288" s="434"/>
      <c r="I288" s="245"/>
      <c r="J288" s="245"/>
      <c r="K288" s="337"/>
      <c r="L288" s="249"/>
      <c r="M288" s="250"/>
      <c r="N288" s="98" t="e">
        <f t="shared" si="5"/>
        <v>#DIV/0!</v>
      </c>
      <c r="O288" s="321">
        <f>FŐLAP!$E$8</f>
        <v>0</v>
      </c>
      <c r="P288" s="320">
        <f>FŐLAP!$C$10</f>
        <v>0</v>
      </c>
      <c r="Q288" s="322" t="s">
        <v>439</v>
      </c>
    </row>
    <row r="289" spans="1:17" ht="50.1" hidden="1" customHeight="1" x14ac:dyDescent="0.25">
      <c r="A289" s="100" t="s">
        <v>403</v>
      </c>
      <c r="B289" s="337"/>
      <c r="C289" s="413"/>
      <c r="D289" s="244"/>
      <c r="E289" s="244"/>
      <c r="F289" s="244"/>
      <c r="G289" s="244"/>
      <c r="H289" s="434"/>
      <c r="I289" s="245"/>
      <c r="J289" s="245"/>
      <c r="K289" s="337"/>
      <c r="L289" s="249"/>
      <c r="M289" s="250"/>
      <c r="N289" s="98" t="e">
        <f t="shared" si="5"/>
        <v>#DIV/0!</v>
      </c>
      <c r="O289" s="321">
        <f>FŐLAP!$E$8</f>
        <v>0</v>
      </c>
      <c r="P289" s="320">
        <f>FŐLAP!$C$10</f>
        <v>0</v>
      </c>
      <c r="Q289" s="322" t="s">
        <v>439</v>
      </c>
    </row>
    <row r="290" spans="1:17" ht="50.1" hidden="1" customHeight="1" x14ac:dyDescent="0.25">
      <c r="A290" s="101" t="s">
        <v>404</v>
      </c>
      <c r="B290" s="337"/>
      <c r="C290" s="413"/>
      <c r="D290" s="244"/>
      <c r="E290" s="244"/>
      <c r="F290" s="244"/>
      <c r="G290" s="244"/>
      <c r="H290" s="434"/>
      <c r="I290" s="245"/>
      <c r="J290" s="245"/>
      <c r="K290" s="337"/>
      <c r="L290" s="249"/>
      <c r="M290" s="250"/>
      <c r="N290" s="98" t="e">
        <f t="shared" si="5"/>
        <v>#DIV/0!</v>
      </c>
      <c r="O290" s="321">
        <f>FŐLAP!$E$8</f>
        <v>0</v>
      </c>
      <c r="P290" s="320">
        <f>FŐLAP!$C$10</f>
        <v>0</v>
      </c>
      <c r="Q290" s="322" t="s">
        <v>439</v>
      </c>
    </row>
    <row r="291" spans="1:17" ht="50.1" hidden="1" customHeight="1" x14ac:dyDescent="0.25">
      <c r="A291" s="100" t="s">
        <v>405</v>
      </c>
      <c r="B291" s="337"/>
      <c r="C291" s="413"/>
      <c r="D291" s="244"/>
      <c r="E291" s="244"/>
      <c r="F291" s="244"/>
      <c r="G291" s="244"/>
      <c r="H291" s="434"/>
      <c r="I291" s="245"/>
      <c r="J291" s="245"/>
      <c r="K291" s="337"/>
      <c r="L291" s="249"/>
      <c r="M291" s="250"/>
      <c r="N291" s="98" t="e">
        <f t="shared" si="5"/>
        <v>#DIV/0!</v>
      </c>
      <c r="O291" s="321">
        <f>FŐLAP!$E$8</f>
        <v>0</v>
      </c>
      <c r="P291" s="320">
        <f>FŐLAP!$C$10</f>
        <v>0</v>
      </c>
      <c r="Q291" s="322" t="s">
        <v>439</v>
      </c>
    </row>
    <row r="292" spans="1:17" ht="50.1" hidden="1" customHeight="1" x14ac:dyDescent="0.25">
      <c r="A292" s="100" t="s">
        <v>406</v>
      </c>
      <c r="B292" s="337"/>
      <c r="C292" s="413"/>
      <c r="D292" s="244"/>
      <c r="E292" s="244"/>
      <c r="F292" s="244"/>
      <c r="G292" s="244"/>
      <c r="H292" s="434"/>
      <c r="I292" s="245"/>
      <c r="J292" s="245"/>
      <c r="K292" s="337"/>
      <c r="L292" s="249"/>
      <c r="M292" s="250"/>
      <c r="N292" s="98" t="e">
        <f t="shared" si="5"/>
        <v>#DIV/0!</v>
      </c>
      <c r="O292" s="321">
        <f>FŐLAP!$E$8</f>
        <v>0</v>
      </c>
      <c r="P292" s="320">
        <f>FŐLAP!$C$10</f>
        <v>0</v>
      </c>
      <c r="Q292" s="322" t="s">
        <v>439</v>
      </c>
    </row>
    <row r="293" spans="1:17" ht="50.1" hidden="1" customHeight="1" x14ac:dyDescent="0.25">
      <c r="A293" s="101" t="s">
        <v>407</v>
      </c>
      <c r="B293" s="337"/>
      <c r="C293" s="413"/>
      <c r="D293" s="244"/>
      <c r="E293" s="244"/>
      <c r="F293" s="244"/>
      <c r="G293" s="244"/>
      <c r="H293" s="434"/>
      <c r="I293" s="245"/>
      <c r="J293" s="245"/>
      <c r="K293" s="337"/>
      <c r="L293" s="249"/>
      <c r="M293" s="250"/>
      <c r="N293" s="98" t="e">
        <f t="shared" si="5"/>
        <v>#DIV/0!</v>
      </c>
      <c r="O293" s="321">
        <f>FŐLAP!$E$8</f>
        <v>0</v>
      </c>
      <c r="P293" s="320">
        <f>FŐLAP!$C$10</f>
        <v>0</v>
      </c>
      <c r="Q293" s="322" t="s">
        <v>439</v>
      </c>
    </row>
    <row r="294" spans="1:17" ht="50.1" hidden="1" customHeight="1" x14ac:dyDescent="0.25">
      <c r="A294" s="100" t="s">
        <v>408</v>
      </c>
      <c r="B294" s="337"/>
      <c r="C294" s="413"/>
      <c r="D294" s="244"/>
      <c r="E294" s="244"/>
      <c r="F294" s="244"/>
      <c r="G294" s="244"/>
      <c r="H294" s="434"/>
      <c r="I294" s="245"/>
      <c r="J294" s="245"/>
      <c r="K294" s="337"/>
      <c r="L294" s="249"/>
      <c r="M294" s="250"/>
      <c r="N294" s="98" t="e">
        <f t="shared" si="5"/>
        <v>#DIV/0!</v>
      </c>
      <c r="O294" s="321">
        <f>FŐLAP!$E$8</f>
        <v>0</v>
      </c>
      <c r="P294" s="320">
        <f>FŐLAP!$C$10</f>
        <v>0</v>
      </c>
      <c r="Q294" s="322" t="s">
        <v>439</v>
      </c>
    </row>
    <row r="295" spans="1:17" ht="50.1" hidden="1" customHeight="1" x14ac:dyDescent="0.25">
      <c r="A295" s="100" t="s">
        <v>409</v>
      </c>
      <c r="B295" s="337"/>
      <c r="C295" s="413"/>
      <c r="D295" s="244"/>
      <c r="E295" s="244"/>
      <c r="F295" s="244"/>
      <c r="G295" s="244"/>
      <c r="H295" s="434"/>
      <c r="I295" s="245"/>
      <c r="J295" s="245"/>
      <c r="K295" s="337"/>
      <c r="L295" s="249"/>
      <c r="M295" s="250"/>
      <c r="N295" s="98" t="e">
        <f t="shared" si="5"/>
        <v>#DIV/0!</v>
      </c>
      <c r="O295" s="321">
        <f>FŐLAP!$E$8</f>
        <v>0</v>
      </c>
      <c r="P295" s="320">
        <f>FŐLAP!$C$10</f>
        <v>0</v>
      </c>
      <c r="Q295" s="322" t="s">
        <v>439</v>
      </c>
    </row>
    <row r="296" spans="1:17" ht="50.1" hidden="1" customHeight="1" x14ac:dyDescent="0.25">
      <c r="A296" s="101" t="s">
        <v>410</v>
      </c>
      <c r="B296" s="337"/>
      <c r="C296" s="413"/>
      <c r="D296" s="244"/>
      <c r="E296" s="244"/>
      <c r="F296" s="244"/>
      <c r="G296" s="244"/>
      <c r="H296" s="434"/>
      <c r="I296" s="245"/>
      <c r="J296" s="245"/>
      <c r="K296" s="337"/>
      <c r="L296" s="249"/>
      <c r="M296" s="250"/>
      <c r="N296" s="98" t="e">
        <f t="shared" si="5"/>
        <v>#DIV/0!</v>
      </c>
      <c r="O296" s="321">
        <f>FŐLAP!$E$8</f>
        <v>0</v>
      </c>
      <c r="P296" s="320">
        <f>FŐLAP!$C$10</f>
        <v>0</v>
      </c>
      <c r="Q296" s="322" t="s">
        <v>439</v>
      </c>
    </row>
    <row r="297" spans="1:17" ht="50.1" hidden="1" customHeight="1" x14ac:dyDescent="0.25">
      <c r="A297" s="100" t="s">
        <v>411</v>
      </c>
      <c r="B297" s="337"/>
      <c r="C297" s="413"/>
      <c r="D297" s="244"/>
      <c r="E297" s="244"/>
      <c r="F297" s="244"/>
      <c r="G297" s="244"/>
      <c r="H297" s="434"/>
      <c r="I297" s="245"/>
      <c r="J297" s="245"/>
      <c r="K297" s="337"/>
      <c r="L297" s="249"/>
      <c r="M297" s="250"/>
      <c r="N297" s="98" t="e">
        <f t="shared" si="5"/>
        <v>#DIV/0!</v>
      </c>
      <c r="O297" s="321">
        <f>FŐLAP!$E$8</f>
        <v>0</v>
      </c>
      <c r="P297" s="320">
        <f>FŐLAP!$C$10</f>
        <v>0</v>
      </c>
      <c r="Q297" s="322" t="s">
        <v>439</v>
      </c>
    </row>
    <row r="298" spans="1:17" ht="50.1" hidden="1" customHeight="1" x14ac:dyDescent="0.25">
      <c r="A298" s="100" t="s">
        <v>412</v>
      </c>
      <c r="B298" s="337"/>
      <c r="C298" s="413"/>
      <c r="D298" s="244"/>
      <c r="E298" s="244"/>
      <c r="F298" s="244"/>
      <c r="G298" s="244"/>
      <c r="H298" s="434"/>
      <c r="I298" s="245"/>
      <c r="J298" s="245"/>
      <c r="K298" s="337"/>
      <c r="L298" s="249"/>
      <c r="M298" s="250"/>
      <c r="N298" s="98" t="e">
        <f t="shared" si="5"/>
        <v>#DIV/0!</v>
      </c>
      <c r="O298" s="321">
        <f>FŐLAP!$E$8</f>
        <v>0</v>
      </c>
      <c r="P298" s="320">
        <f>FŐLAP!$C$10</f>
        <v>0</v>
      </c>
      <c r="Q298" s="322" t="s">
        <v>439</v>
      </c>
    </row>
    <row r="299" spans="1:17" ht="50.1" hidden="1" customHeight="1" x14ac:dyDescent="0.25">
      <c r="A299" s="101" t="s">
        <v>413</v>
      </c>
      <c r="B299" s="337"/>
      <c r="C299" s="413"/>
      <c r="D299" s="244"/>
      <c r="E299" s="244"/>
      <c r="F299" s="244"/>
      <c r="G299" s="244"/>
      <c r="H299" s="434"/>
      <c r="I299" s="245"/>
      <c r="J299" s="245"/>
      <c r="K299" s="337"/>
      <c r="L299" s="249"/>
      <c r="M299" s="250"/>
      <c r="N299" s="98" t="e">
        <f t="shared" si="5"/>
        <v>#DIV/0!</v>
      </c>
      <c r="O299" s="321">
        <f>FŐLAP!$E$8</f>
        <v>0</v>
      </c>
      <c r="P299" s="320">
        <f>FŐLAP!$C$10</f>
        <v>0</v>
      </c>
      <c r="Q299" s="322" t="s">
        <v>439</v>
      </c>
    </row>
    <row r="300" spans="1:17" ht="50.1" hidden="1" customHeight="1" x14ac:dyDescent="0.25">
      <c r="A300" s="100" t="s">
        <v>414</v>
      </c>
      <c r="B300" s="337"/>
      <c r="C300" s="413"/>
      <c r="D300" s="244"/>
      <c r="E300" s="244"/>
      <c r="F300" s="244"/>
      <c r="G300" s="244"/>
      <c r="H300" s="434"/>
      <c r="I300" s="245"/>
      <c r="J300" s="245"/>
      <c r="K300" s="337"/>
      <c r="L300" s="249"/>
      <c r="M300" s="250"/>
      <c r="N300" s="98" t="e">
        <f t="shared" si="5"/>
        <v>#DIV/0!</v>
      </c>
      <c r="O300" s="321">
        <f>FŐLAP!$E$8</f>
        <v>0</v>
      </c>
      <c r="P300" s="320">
        <f>FŐLAP!$C$10</f>
        <v>0</v>
      </c>
      <c r="Q300" s="322" t="s">
        <v>439</v>
      </c>
    </row>
    <row r="301" spans="1:17" ht="50.1" hidden="1" customHeight="1" x14ac:dyDescent="0.25">
      <c r="A301" s="100" t="s">
        <v>415</v>
      </c>
      <c r="B301" s="337"/>
      <c r="C301" s="413"/>
      <c r="D301" s="244"/>
      <c r="E301" s="244"/>
      <c r="F301" s="244"/>
      <c r="G301" s="244"/>
      <c r="H301" s="434"/>
      <c r="I301" s="245"/>
      <c r="J301" s="245"/>
      <c r="K301" s="337"/>
      <c r="L301" s="249"/>
      <c r="M301" s="250"/>
      <c r="N301" s="98" t="e">
        <f t="shared" si="5"/>
        <v>#DIV/0!</v>
      </c>
      <c r="O301" s="321">
        <f>FŐLAP!$E$8</f>
        <v>0</v>
      </c>
      <c r="P301" s="320">
        <f>FŐLAP!$C$10</f>
        <v>0</v>
      </c>
      <c r="Q301" s="322" t="s">
        <v>439</v>
      </c>
    </row>
    <row r="302" spans="1:17" ht="49.5" hidden="1" customHeight="1" x14ac:dyDescent="0.25">
      <c r="A302" s="100" t="s">
        <v>416</v>
      </c>
      <c r="B302" s="337"/>
      <c r="C302" s="413"/>
      <c r="D302" s="244"/>
      <c r="E302" s="244"/>
      <c r="F302" s="244"/>
      <c r="G302" s="244"/>
      <c r="H302" s="434"/>
      <c r="I302" s="245"/>
      <c r="J302" s="245"/>
      <c r="K302" s="337"/>
      <c r="L302" s="249"/>
      <c r="M302" s="250"/>
      <c r="N302" s="98" t="e">
        <f t="shared" si="5"/>
        <v>#DIV/0!</v>
      </c>
      <c r="O302" s="321">
        <f>FŐLAP!$E$8</f>
        <v>0</v>
      </c>
      <c r="P302" s="320">
        <f>FŐLAP!$C$10</f>
        <v>0</v>
      </c>
      <c r="Q302" s="322" t="s">
        <v>439</v>
      </c>
    </row>
    <row r="303" spans="1:17" ht="50.1" hidden="1" customHeight="1" x14ac:dyDescent="0.25">
      <c r="A303" s="101" t="s">
        <v>417</v>
      </c>
      <c r="B303" s="337"/>
      <c r="C303" s="413"/>
      <c r="D303" s="244"/>
      <c r="E303" s="244"/>
      <c r="F303" s="244"/>
      <c r="G303" s="244"/>
      <c r="H303" s="434"/>
      <c r="I303" s="245"/>
      <c r="J303" s="245"/>
      <c r="K303" s="337"/>
      <c r="L303" s="249"/>
      <c r="M303" s="250"/>
      <c r="N303" s="98" t="e">
        <f t="shared" si="5"/>
        <v>#DIV/0!</v>
      </c>
      <c r="O303" s="321">
        <f>FŐLAP!$E$8</f>
        <v>0</v>
      </c>
      <c r="P303" s="320">
        <f>FŐLAP!$C$10</f>
        <v>0</v>
      </c>
      <c r="Q303" s="322" t="s">
        <v>439</v>
      </c>
    </row>
    <row r="304" spans="1:17" ht="50.1" hidden="1" customHeight="1" x14ac:dyDescent="0.25">
      <c r="A304" s="100" t="s">
        <v>418</v>
      </c>
      <c r="B304" s="337"/>
      <c r="C304" s="413"/>
      <c r="D304" s="244"/>
      <c r="E304" s="244"/>
      <c r="F304" s="244"/>
      <c r="G304" s="244"/>
      <c r="H304" s="434"/>
      <c r="I304" s="245"/>
      <c r="J304" s="245"/>
      <c r="K304" s="337"/>
      <c r="L304" s="249"/>
      <c r="M304" s="250"/>
      <c r="N304" s="98" t="e">
        <f t="shared" si="5"/>
        <v>#DIV/0!</v>
      </c>
      <c r="O304" s="321">
        <f>FŐLAP!$E$8</f>
        <v>0</v>
      </c>
      <c r="P304" s="320">
        <f>FŐLAP!$C$10</f>
        <v>0</v>
      </c>
      <c r="Q304" s="322" t="s">
        <v>439</v>
      </c>
    </row>
    <row r="305" spans="1:17" ht="49.5" hidden="1" customHeight="1" x14ac:dyDescent="0.25">
      <c r="A305" s="100" t="s">
        <v>419</v>
      </c>
      <c r="B305" s="337"/>
      <c r="C305" s="413"/>
      <c r="D305" s="244"/>
      <c r="E305" s="244"/>
      <c r="F305" s="244"/>
      <c r="G305" s="244"/>
      <c r="H305" s="434"/>
      <c r="I305" s="245"/>
      <c r="J305" s="245"/>
      <c r="K305" s="337"/>
      <c r="L305" s="249"/>
      <c r="M305" s="250"/>
      <c r="N305" s="98" t="e">
        <f t="shared" si="5"/>
        <v>#DIV/0!</v>
      </c>
      <c r="O305" s="321">
        <f>FŐLAP!$E$8</f>
        <v>0</v>
      </c>
      <c r="P305" s="320">
        <f>FŐLAP!$C$10</f>
        <v>0</v>
      </c>
      <c r="Q305" s="322" t="s">
        <v>439</v>
      </c>
    </row>
    <row r="306" spans="1:17" ht="50.1" hidden="1" customHeight="1" x14ac:dyDescent="0.25">
      <c r="A306" s="100" t="s">
        <v>420</v>
      </c>
      <c r="B306" s="337"/>
      <c r="C306" s="413"/>
      <c r="D306" s="244"/>
      <c r="E306" s="244"/>
      <c r="F306" s="244"/>
      <c r="G306" s="244"/>
      <c r="H306" s="434"/>
      <c r="I306" s="245"/>
      <c r="J306" s="245"/>
      <c r="K306" s="337"/>
      <c r="L306" s="249"/>
      <c r="M306" s="250"/>
      <c r="N306" s="98" t="e">
        <f t="shared" si="5"/>
        <v>#DIV/0!</v>
      </c>
      <c r="O306" s="321">
        <f>FŐLAP!$E$8</f>
        <v>0</v>
      </c>
      <c r="P306" s="320">
        <f>FŐLAP!$C$10</f>
        <v>0</v>
      </c>
      <c r="Q306" s="322" t="s">
        <v>439</v>
      </c>
    </row>
    <row r="307" spans="1:17" ht="49.5" hidden="1" customHeight="1" x14ac:dyDescent="0.25">
      <c r="A307" s="101" t="s">
        <v>421</v>
      </c>
      <c r="B307" s="337"/>
      <c r="C307" s="413"/>
      <c r="D307" s="244"/>
      <c r="E307" s="244"/>
      <c r="F307" s="244"/>
      <c r="G307" s="244"/>
      <c r="H307" s="434"/>
      <c r="I307" s="245"/>
      <c r="J307" s="245"/>
      <c r="K307" s="337"/>
      <c r="L307" s="249"/>
      <c r="M307" s="250"/>
      <c r="N307" s="98" t="e">
        <f t="shared" si="5"/>
        <v>#DIV/0!</v>
      </c>
      <c r="O307" s="321">
        <f>FŐLAP!$E$8</f>
        <v>0</v>
      </c>
      <c r="P307" s="320">
        <f>FŐLAP!$C$10</f>
        <v>0</v>
      </c>
      <c r="Q307" s="322" t="s">
        <v>439</v>
      </c>
    </row>
    <row r="308" spans="1:17" ht="50.1" customHeight="1" x14ac:dyDescent="0.25">
      <c r="A308" s="100" t="s">
        <v>422</v>
      </c>
      <c r="B308" s="337"/>
      <c r="C308" s="413"/>
      <c r="D308" s="244"/>
      <c r="E308" s="244"/>
      <c r="F308" s="311"/>
      <c r="G308" s="244"/>
      <c r="H308" s="434"/>
      <c r="I308" s="245"/>
      <c r="J308" s="245"/>
      <c r="K308" s="337"/>
      <c r="L308" s="249"/>
      <c r="M308" s="250"/>
      <c r="N308" s="98" t="e">
        <f t="shared" si="5"/>
        <v>#DIV/0!</v>
      </c>
      <c r="O308" s="321">
        <f>FŐLAP!$E$8</f>
        <v>0</v>
      </c>
      <c r="P308" s="320">
        <f>FŐLAP!$C$10</f>
        <v>0</v>
      </c>
      <c r="Q308" s="322" t="s">
        <v>439</v>
      </c>
    </row>
    <row r="309" spans="1:17" ht="50.1" customHeight="1" x14ac:dyDescent="0.25">
      <c r="A309" s="572" t="s">
        <v>45</v>
      </c>
      <c r="B309" s="573"/>
      <c r="C309" s="573"/>
      <c r="D309" s="573"/>
      <c r="E309" s="573"/>
      <c r="F309" s="573"/>
      <c r="G309" s="573"/>
      <c r="H309" s="573"/>
      <c r="I309" s="573"/>
      <c r="J309" s="573"/>
      <c r="K309" s="574"/>
      <c r="L309" s="99">
        <f>SUM(L9:L308)</f>
        <v>0</v>
      </c>
      <c r="M309" s="99">
        <f>SUM(M9:M308)</f>
        <v>0</v>
      </c>
      <c r="N309" s="22"/>
    </row>
    <row r="310" spans="1:17" ht="50.1" customHeight="1" x14ac:dyDescent="0.25">
      <c r="A310" s="114"/>
      <c r="B310" s="115"/>
      <c r="C310" s="115"/>
      <c r="D310" s="115"/>
      <c r="E310" s="115"/>
      <c r="F310" s="115"/>
      <c r="G310" s="115"/>
      <c r="H310" s="573" t="s">
        <v>473</v>
      </c>
      <c r="I310" s="573"/>
      <c r="J310" s="573"/>
      <c r="K310" s="574"/>
      <c r="L310" s="99">
        <f>SUMIF(G9:G308,"141015020",L9:L308)</f>
        <v>0</v>
      </c>
      <c r="M310" s="99">
        <f>SUMIF(G9:G308,"141015020",M9:M308)</f>
        <v>0</v>
      </c>
      <c r="N310" s="22"/>
    </row>
    <row r="311" spans="1:17" ht="50.1" customHeight="1" x14ac:dyDescent="0.25">
      <c r="A311" s="114"/>
      <c r="B311" s="115"/>
      <c r="C311" s="115"/>
      <c r="D311" s="115"/>
      <c r="E311" s="115"/>
      <c r="F311" s="115"/>
      <c r="G311" s="115"/>
      <c r="H311" s="573" t="s">
        <v>474</v>
      </c>
      <c r="I311" s="573"/>
      <c r="J311" s="573"/>
      <c r="K311" s="574"/>
      <c r="L311" s="99">
        <f>SUMIF(G9:G308,"241015020",L9:L308)</f>
        <v>0</v>
      </c>
      <c r="M311" s="99">
        <f>SUMIF(G9:G308,"241015020",M9:M308)</f>
        <v>0</v>
      </c>
      <c r="N311" s="22"/>
    </row>
    <row r="312" spans="1:17" ht="50.1" customHeight="1" x14ac:dyDescent="0.25">
      <c r="A312" s="572" t="s">
        <v>617</v>
      </c>
      <c r="B312" s="573"/>
      <c r="C312" s="573"/>
      <c r="D312" s="573"/>
      <c r="E312" s="573"/>
      <c r="F312" s="573"/>
      <c r="G312" s="573"/>
      <c r="H312" s="573"/>
      <c r="I312" s="573"/>
      <c r="J312" s="573"/>
      <c r="K312" s="574"/>
      <c r="L312" s="251">
        <v>0</v>
      </c>
      <c r="M312" s="251">
        <v>0</v>
      </c>
      <c r="N312" s="22"/>
    </row>
    <row r="313" spans="1:17" ht="50.1" customHeight="1" x14ac:dyDescent="0.25">
      <c r="A313" s="572" t="s">
        <v>618</v>
      </c>
      <c r="B313" s="573"/>
      <c r="C313" s="573"/>
      <c r="D313" s="573"/>
      <c r="E313" s="573"/>
      <c r="F313" s="573"/>
      <c r="G313" s="573"/>
      <c r="H313" s="573"/>
      <c r="I313" s="573"/>
      <c r="J313" s="573"/>
      <c r="K313" s="574"/>
      <c r="L313" s="251">
        <v>0</v>
      </c>
      <c r="M313" s="251">
        <v>0</v>
      </c>
      <c r="N313" s="22"/>
    </row>
    <row r="314" spans="1:17" ht="50.1" customHeight="1" x14ac:dyDescent="0.25">
      <c r="A314" s="575" t="s">
        <v>615</v>
      </c>
      <c r="B314" s="576"/>
      <c r="C314" s="576"/>
      <c r="D314" s="576"/>
      <c r="E314" s="576"/>
      <c r="F314" s="576"/>
      <c r="G314" s="576"/>
      <c r="H314" s="576"/>
      <c r="I314" s="576"/>
      <c r="J314" s="576"/>
      <c r="K314" s="577"/>
      <c r="L314" s="252">
        <f>ROUNDUP((L310-L312),0)</f>
        <v>0</v>
      </c>
      <c r="M314" s="252">
        <f>ROUNDUP((M310-M312),0)</f>
        <v>0</v>
      </c>
      <c r="N314" s="22"/>
    </row>
    <row r="315" spans="1:17" ht="50.1" customHeight="1" x14ac:dyDescent="0.25">
      <c r="A315" s="575" t="s">
        <v>616</v>
      </c>
      <c r="B315" s="576"/>
      <c r="C315" s="576"/>
      <c r="D315" s="576"/>
      <c r="E315" s="576"/>
      <c r="F315" s="576"/>
      <c r="G315" s="576"/>
      <c r="H315" s="576"/>
      <c r="I315" s="576"/>
      <c r="J315" s="576"/>
      <c r="K315" s="577"/>
      <c r="L315" s="252">
        <f>ROUNDUP((L311-L313),0)</f>
        <v>0</v>
      </c>
      <c r="M315" s="252">
        <f>ROUNDUP((M311-M313),0)</f>
        <v>0</v>
      </c>
      <c r="N315" s="22"/>
    </row>
    <row r="316" spans="1:17" ht="50.1" customHeight="1" x14ac:dyDescent="0.25">
      <c r="A316" s="572" t="s">
        <v>599</v>
      </c>
      <c r="B316" s="573"/>
      <c r="C316" s="573"/>
      <c r="D316" s="573"/>
      <c r="E316" s="573"/>
      <c r="F316" s="573"/>
      <c r="G316" s="573"/>
      <c r="H316" s="573"/>
      <c r="I316" s="573"/>
      <c r="J316" s="573"/>
      <c r="K316" s="574"/>
      <c r="L316" s="99">
        <f>SUM(L314:L315)</f>
        <v>0</v>
      </c>
      <c r="M316" s="99">
        <f>SUM(M314:M315)</f>
        <v>0</v>
      </c>
      <c r="N316" s="22"/>
    </row>
    <row r="317" spans="1:17" ht="33" x14ac:dyDescent="0.25">
      <c r="A317" s="54" t="s">
        <v>602</v>
      </c>
      <c r="L317" s="105"/>
      <c r="M317" s="105"/>
    </row>
    <row r="318" spans="1:17" ht="50.25" customHeight="1" x14ac:dyDescent="0.25">
      <c r="A318" s="54" t="s">
        <v>652</v>
      </c>
      <c r="L318" s="105"/>
      <c r="M318" s="105"/>
    </row>
    <row r="319" spans="1:17" ht="35.25" customHeight="1" x14ac:dyDescent="0.25">
      <c r="A319" s="294" t="s">
        <v>653</v>
      </c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7" ht="35.25" customHeight="1" x14ac:dyDescent="0.25">
      <c r="A320" s="54" t="s">
        <v>684</v>
      </c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ht="35.25" customHeight="1" x14ac:dyDescent="0.25">
      <c r="A321" s="22" t="s">
        <v>520</v>
      </c>
      <c r="B321" s="23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ht="35.25" customHeight="1" x14ac:dyDescent="0.25">
      <c r="A322" s="23" t="s">
        <v>542</v>
      </c>
      <c r="B322" s="24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ht="35.25" customHeight="1" x14ac:dyDescent="0.25">
      <c r="A323" s="23" t="s">
        <v>522</v>
      </c>
      <c r="B323" s="24"/>
      <c r="C323" s="23"/>
      <c r="D323" s="23"/>
      <c r="E323" s="23"/>
      <c r="F323" s="23"/>
      <c r="G323" s="23"/>
    </row>
    <row r="324" spans="1:15" ht="18.75" customHeight="1" x14ac:dyDescent="0.25">
      <c r="A324" s="24"/>
      <c r="B324" s="24"/>
      <c r="C324" s="24"/>
      <c r="D324" s="24"/>
      <c r="E324" s="24"/>
      <c r="F324" s="24"/>
      <c r="G324" s="24"/>
      <c r="N324" s="24"/>
      <c r="O324" s="24"/>
    </row>
    <row r="325" spans="1:15" ht="32.25" customHeight="1" x14ac:dyDescent="0.25">
      <c r="A325" s="580" t="s">
        <v>44</v>
      </c>
      <c r="B325" s="580"/>
      <c r="C325" s="416"/>
      <c r="D325" s="24"/>
      <c r="E325" s="24"/>
      <c r="F325" s="24"/>
      <c r="G325" s="24"/>
      <c r="L325" s="579"/>
      <c r="M325" s="579"/>
      <c r="N325" s="24"/>
    </row>
    <row r="326" spans="1:15" ht="36" customHeight="1" x14ac:dyDescent="0.25">
      <c r="A326" s="24"/>
      <c r="B326" s="24"/>
      <c r="C326" s="24"/>
      <c r="D326" s="24"/>
      <c r="E326" s="24"/>
      <c r="F326" s="24"/>
      <c r="G326" s="24"/>
      <c r="L326" s="578"/>
      <c r="M326" s="578"/>
      <c r="N326" s="24"/>
    </row>
    <row r="327" spans="1:15" ht="27" customHeight="1" x14ac:dyDescent="0.25">
      <c r="A327" s="23"/>
      <c r="B327" s="23"/>
      <c r="C327" s="23"/>
      <c r="D327" s="23"/>
      <c r="E327" s="23"/>
      <c r="F327" s="23"/>
      <c r="G327" s="23"/>
      <c r="L327" s="578"/>
      <c r="M327" s="578"/>
    </row>
    <row r="328" spans="1:15" ht="15.75" customHeight="1" x14ac:dyDescent="0.25">
      <c r="A328" s="23"/>
      <c r="B328" s="23"/>
      <c r="C328" s="23"/>
      <c r="D328" s="23"/>
      <c r="E328" s="23"/>
      <c r="F328" s="23"/>
      <c r="G328" s="23"/>
      <c r="M328" s="270"/>
      <c r="N328" s="270"/>
    </row>
    <row r="329" spans="1:15" ht="15.75" customHeight="1" x14ac:dyDescent="0.25">
      <c r="A329" s="23"/>
      <c r="B329" s="23"/>
      <c r="C329" s="23"/>
      <c r="D329" s="23"/>
      <c r="E329" s="23"/>
      <c r="F329" s="23"/>
      <c r="G329" s="23"/>
      <c r="M329" s="571"/>
      <c r="N329" s="571"/>
    </row>
  </sheetData>
  <sheetProtection password="9D8B" sheet="1" objects="1" scenarios="1" formatRows="0" selectLockedCells="1"/>
  <dataConsolidate/>
  <mergeCells count="19">
    <mergeCell ref="A313:K313"/>
    <mergeCell ref="M329:N329"/>
    <mergeCell ref="L325:M325"/>
    <mergeCell ref="A314:K314"/>
    <mergeCell ref="A315:K315"/>
    <mergeCell ref="A316:K316"/>
    <mergeCell ref="A325:B325"/>
    <mergeCell ref="L326:M326"/>
    <mergeCell ref="L327:M327"/>
    <mergeCell ref="A6:B6"/>
    <mergeCell ref="A309:K309"/>
    <mergeCell ref="H310:K310"/>
    <mergeCell ref="H311:K311"/>
    <mergeCell ref="A312:K312"/>
    <mergeCell ref="M2:N2"/>
    <mergeCell ref="A3:N3"/>
    <mergeCell ref="A4:N4"/>
    <mergeCell ref="A5:B5"/>
    <mergeCell ref="C5:L5"/>
  </mergeCells>
  <conditionalFormatting sqref="N9:N10">
    <cfRule type="cellIs" dxfId="3092" priority="391" operator="lessThan">
      <formula>0</formula>
    </cfRule>
    <cfRule type="cellIs" dxfId="3091" priority="392" operator="lessThan">
      <formula>0</formula>
    </cfRule>
    <cfRule type="containsErrors" dxfId="3090" priority="393">
      <formula>ISERROR(N9)</formula>
    </cfRule>
  </conditionalFormatting>
  <conditionalFormatting sqref="N11:N308">
    <cfRule type="cellIs" dxfId="3089" priority="1" operator="lessThan">
      <formula>0</formula>
    </cfRule>
    <cfRule type="cellIs" dxfId="3088" priority="2" operator="lessThan">
      <formula>0</formula>
    </cfRule>
    <cfRule type="containsErrors" dxfId="3087" priority="3">
      <formula>ISERROR(N11)</formula>
    </cfRule>
  </conditionalFormatting>
  <dataValidations count="15">
    <dataValidation type="whole" allowBlank="1" showErrorMessage="1" errorTitle="Tájékoztatás" error="A nettó átadott mennyiség nem lehet nagyobb a bruttó átadott mennyiségnél. _x000a__x000a_Kattintson a Mégse gombra és adja meg a helyes értéket." sqref="M312:M313">
      <formula1>0</formula1>
      <formula2>M310</formula2>
    </dataValidation>
    <dataValidation type="whole" allowBlank="1" showErrorMessage="1" errorTitle="Tájékoztatás" error="A nettó átadott mennyiség nem lehet nagyobb a bruttó átadott mennyiségnél. Valamint csak egész szám írható a cellába._x000a__x000a_Kattintson a Mégse gombra és adja meg a helyes értéket." sqref="M9:M308">
      <formula1>0</formula1>
      <formula2>L9</formula2>
    </dataValidation>
    <dataValidation type="whole" allowBlank="1" showErrorMessage="1" errorTitle="Tájékoztatás" error="Az összesen átadott mennyiségnél nem lehet nagyobb a beírt összeg. _x000a__x000a_Kattintson a Mégse gombra és adja meg a helyes értéket." sqref="L312:L313">
      <formula1>0</formula1>
      <formula2>L310</formula2>
    </dataValidation>
    <dataValidation type="list" allowBlank="1" showErrorMessage="1" errorTitle="Tájékoztatás" error="Csak hiánypótlás esetén töltendő ki!" sqref="M2">
      <formula1>"Kifizetési kérelem, Hiánypótlás"</formula1>
    </dataValidation>
    <dataValidation type="whole" operator="lessThanOrEqual" showErrorMessage="1" errorTitle="Tájékoztatás" error="Nem lehet nagyobb, mint 100%!" sqref="N9:N308">
      <formula1>100</formula1>
    </dataValidation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8">
      <formula1>0</formula1>
    </dataValidation>
    <dataValidation allowBlank="1" showErrorMessage="1" errorTitle="Tájékoztatás" error="A beírt szám 1 és 100 közé kell, hogy essen._x000a__x000a_Kattintson a Mégse gombra és adja meg a helyes értéket." sqref="A9:A308"/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L9">
      <formula1>0</formula1>
    </dataValidation>
    <dataValidation allowBlank="1" showErrorMessage="1" errorTitle="Tájékoztatás" error="A cellába egész számok írhatóak és pontosan 11 karaktert kell, hogy tartalmazzon!_x000a_" sqref="C6"/>
    <dataValidation type="whole" operator="lessThan" allowBlank="1" showErrorMessage="1" errorTitle="Tájékoztatás" error="A nettó átadott mennyiség nem lehet nagyobb a bruttó átadott mennyiségnél. _x000a__x000a_Kattintson a Mégse gombra és adja meg a helyes értéket." sqref="M309">
      <formula1>L309</formula1>
    </dataValidation>
    <dataValidation type="list" allowBlank="1" showInputMessage="1" showErrorMessage="1" sqref="G9:G308">
      <formula1>"141015020,241015020"</formula1>
    </dataValidation>
    <dataValidation operator="greaterThan" allowBlank="1" showInputMessage="1" showErrorMessage="1" sqref="O9:Q308"/>
    <dataValidation type="list" allowBlank="1" showInputMessage="1" showErrorMessage="1" sqref="F9:F308">
      <formula1>"GYŰJTÉS,ELŐKEZELÉS,HASZNOSÍTÁS,KEZELÉS,KERESKEDÉS"</formula1>
    </dataValidation>
    <dataValidation type="date" allowBlank="1" showErrorMessage="1" errorTitle="Tájékoztatás" error="A beírt dátum 2012.12.01 és 2014.12.31 közé kell, hogy essen._x000a__x000a_Kattintson a Mégse gombra és adja meg a helyes értéket." sqref="K9:K308 B9:B308">
      <formula1>41244</formula1>
      <formula2>42004</formula2>
    </dataValidation>
    <dataValidation type="date" allowBlank="1" showErrorMessage="1" errorTitle="Tájékoztatás" error="A beírt dátum 2012.01.01 és 2014.12.31 közé kell, hogy essen._x000a__x000a_Kattintson a Mégse gombra és adja meg a helyes értéket." sqref="C325">
      <formula1>40909</formula1>
      <formula2>42004</formula2>
    </dataValidation>
  </dataValidations>
  <printOptions horizontalCentered="1"/>
  <pageMargins left="0.25" right="0.25" top="0.75" bottom="0.75" header="0.3" footer="0.3"/>
  <pageSetup paperSize="9" scale="26" orientation="landscape" r:id="rId1"/>
  <headerFooter>
    <oddHeader>&amp;L&amp;"Times New Roman,Normál"&amp;20&amp;A</oddHeader>
    <oddFooter>&amp;C&amp;"Times New Roman,Félkövér"&amp;20&amp;P&amp;R&amp;28Cégszerű aláírás(P.H.):__________________________________________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X753"/>
  <sheetViews>
    <sheetView showGridLines="0" view="pageBreakPreview" zoomScale="29" zoomScaleNormal="25" zoomScaleSheetLayoutView="29" zoomScalePageLayoutView="40" workbookViewId="0">
      <selection activeCell="B9" sqref="B9"/>
    </sheetView>
  </sheetViews>
  <sheetFormatPr defaultColWidth="8.85546875" defaultRowHeight="26.25" x14ac:dyDescent="0.25"/>
  <cols>
    <col min="1" max="1" width="16.140625" style="20" customWidth="1"/>
    <col min="2" max="2" width="29.5703125" style="20" customWidth="1"/>
    <col min="3" max="3" width="80.42578125" style="20" customWidth="1"/>
    <col min="4" max="4" width="45.7109375" style="20" customWidth="1"/>
    <col min="5" max="5" width="48" style="20" customWidth="1"/>
    <col min="6" max="6" width="35.5703125" style="20" customWidth="1"/>
    <col min="7" max="7" width="28.5703125" style="20" customWidth="1"/>
    <col min="8" max="8" width="36.5703125" style="20" customWidth="1"/>
    <col min="9" max="9" width="34" style="20" customWidth="1"/>
    <col min="10" max="10" width="44" style="20" customWidth="1"/>
    <col min="11" max="11" width="29.28515625" style="20" customWidth="1"/>
    <col min="12" max="12" width="35.42578125" style="20" customWidth="1"/>
    <col min="13" max="13" width="36.5703125" style="20" customWidth="1"/>
    <col min="14" max="14" width="35.85546875" style="20" customWidth="1"/>
    <col min="15" max="15" width="14.28515625" style="20" hidden="1" customWidth="1"/>
    <col min="16" max="17" width="8.85546875" style="20" hidden="1" customWidth="1"/>
    <col min="18" max="18" width="0" style="20" hidden="1" customWidth="1"/>
    <col min="19" max="16384" width="8.85546875" style="20"/>
  </cols>
  <sheetData>
    <row r="1" spans="1:24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7"/>
      <c r="N1" s="78"/>
    </row>
    <row r="2" spans="1:24" ht="33" x14ac:dyDescent="0.25">
      <c r="A2" s="79" t="s">
        <v>0</v>
      </c>
      <c r="B2" s="253">
        <f>FŐLAP!C8</f>
        <v>0</v>
      </c>
      <c r="C2" s="80" t="s">
        <v>1</v>
      </c>
      <c r="D2" s="253">
        <f>FŐLAP!E8</f>
        <v>0</v>
      </c>
      <c r="E2" s="76"/>
      <c r="F2" s="76"/>
      <c r="G2" s="76"/>
      <c r="H2" s="76"/>
      <c r="I2" s="76"/>
      <c r="J2" s="342" t="s">
        <v>538</v>
      </c>
      <c r="K2" s="343">
        <f>FŐLAP!G3</f>
        <v>0</v>
      </c>
      <c r="L2" s="202" t="s">
        <v>697</v>
      </c>
      <c r="M2" s="565" t="s">
        <v>119</v>
      </c>
      <c r="N2" s="566"/>
    </row>
    <row r="3" spans="1:24" ht="37.5" customHeight="1" x14ac:dyDescent="0.25">
      <c r="A3" s="567" t="s">
        <v>101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ht="37.5" customHeight="1" x14ac:dyDescent="0.25">
      <c r="A4" s="583" t="s">
        <v>93</v>
      </c>
      <c r="B4" s="583"/>
      <c r="C4" s="583"/>
      <c r="D4" s="583"/>
      <c r="E4" s="583"/>
      <c r="F4" s="583"/>
      <c r="G4" s="583"/>
      <c r="H4" s="583"/>
      <c r="I4" s="583"/>
      <c r="J4" s="583"/>
      <c r="K4" s="583"/>
      <c r="L4" s="583"/>
      <c r="M4" s="583"/>
      <c r="N4" s="583"/>
      <c r="O4" s="75"/>
    </row>
    <row r="5" spans="1:24" ht="34.5" x14ac:dyDescent="0.25">
      <c r="A5" s="568" t="s">
        <v>84</v>
      </c>
      <c r="B5" s="568"/>
      <c r="C5" s="569">
        <f>FŐLAP!C10</f>
        <v>0</v>
      </c>
      <c r="D5" s="569"/>
      <c r="E5" s="569"/>
      <c r="F5" s="569"/>
      <c r="G5" s="569"/>
      <c r="H5" s="569"/>
      <c r="I5" s="569"/>
      <c r="J5" s="569"/>
      <c r="K5" s="569"/>
      <c r="L5" s="569"/>
      <c r="M5" s="81"/>
      <c r="N5" s="76"/>
    </row>
    <row r="6" spans="1:24" ht="34.5" x14ac:dyDescent="0.25">
      <c r="A6" s="568" t="s">
        <v>34</v>
      </c>
      <c r="B6" s="568"/>
      <c r="C6" s="82">
        <f>FŐLAP!C12</f>
        <v>0</v>
      </c>
      <c r="D6" s="83"/>
      <c r="E6" s="83"/>
      <c r="F6" s="83"/>
      <c r="G6" s="83"/>
      <c r="H6" s="83"/>
      <c r="I6" s="83"/>
      <c r="J6" s="83"/>
      <c r="K6" s="83"/>
      <c r="M6" s="296" t="s">
        <v>544</v>
      </c>
      <c r="N6" s="86"/>
      <c r="O6" s="21"/>
    </row>
    <row r="7" spans="1:24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24" ht="136.5" customHeight="1" x14ac:dyDescent="0.25">
      <c r="A8" s="87" t="s">
        <v>25</v>
      </c>
      <c r="B8" s="87" t="s">
        <v>31</v>
      </c>
      <c r="C8" s="414" t="s">
        <v>49</v>
      </c>
      <c r="D8" s="87" t="s">
        <v>26</v>
      </c>
      <c r="E8" s="87" t="s">
        <v>27</v>
      </c>
      <c r="F8" s="87" t="s">
        <v>533</v>
      </c>
      <c r="G8" s="87" t="s">
        <v>122</v>
      </c>
      <c r="H8" s="87" t="s">
        <v>28</v>
      </c>
      <c r="I8" s="87" t="s">
        <v>29</v>
      </c>
      <c r="J8" s="87" t="s">
        <v>30</v>
      </c>
      <c r="K8" s="87" t="s">
        <v>32</v>
      </c>
      <c r="L8" s="87" t="s">
        <v>33</v>
      </c>
      <c r="M8" s="357" t="s">
        <v>20</v>
      </c>
      <c r="N8" s="87" t="s">
        <v>48</v>
      </c>
      <c r="O8" s="320" t="s">
        <v>540</v>
      </c>
      <c r="P8" s="320" t="s">
        <v>537</v>
      </c>
      <c r="Q8" s="320" t="s">
        <v>541</v>
      </c>
    </row>
    <row r="9" spans="1:24" ht="49.5" customHeight="1" x14ac:dyDescent="0.25">
      <c r="A9" s="102" t="s">
        <v>125</v>
      </c>
      <c r="B9" s="242"/>
      <c r="C9" s="415"/>
      <c r="D9" s="243"/>
      <c r="E9" s="243"/>
      <c r="F9" s="306"/>
      <c r="G9" s="244"/>
      <c r="H9" s="433"/>
      <c r="I9" s="433"/>
      <c r="J9" s="245"/>
      <c r="K9" s="242"/>
      <c r="L9" s="246"/>
      <c r="M9" s="247"/>
      <c r="N9" s="98" t="e">
        <f>IF(M9&lt;0,0,1-(M9/L9))</f>
        <v>#DIV/0!</v>
      </c>
      <c r="O9" s="321">
        <f>FŐLAP!$E$8</f>
        <v>0</v>
      </c>
      <c r="P9" s="320">
        <f>FŐLAP!$C$10</f>
        <v>0</v>
      </c>
      <c r="Q9" s="322" t="s">
        <v>440</v>
      </c>
    </row>
    <row r="10" spans="1:24" ht="50.1" customHeight="1" x14ac:dyDescent="0.25">
      <c r="A10" s="100" t="s">
        <v>126</v>
      </c>
      <c r="B10" s="337"/>
      <c r="C10" s="412"/>
      <c r="D10" s="244"/>
      <c r="E10" s="244"/>
      <c r="F10" s="244"/>
      <c r="G10" s="244"/>
      <c r="H10" s="434"/>
      <c r="I10" s="245"/>
      <c r="J10" s="245"/>
      <c r="K10" s="337"/>
      <c r="L10" s="249"/>
      <c r="M10" s="250"/>
      <c r="N10" s="98" t="e">
        <f t="shared" ref="N10" si="0">IF(M10&lt;0,0,1-(M10/L10))</f>
        <v>#DIV/0!</v>
      </c>
      <c r="O10" s="321">
        <f>FŐLAP!$E$8</f>
        <v>0</v>
      </c>
      <c r="P10" s="320">
        <f>FŐLAP!$C$10</f>
        <v>0</v>
      </c>
      <c r="Q10" s="322" t="s">
        <v>440</v>
      </c>
    </row>
    <row r="11" spans="1:24" ht="50.1" customHeight="1" x14ac:dyDescent="0.25">
      <c r="A11" s="101" t="s">
        <v>127</v>
      </c>
      <c r="B11" s="337"/>
      <c r="C11" s="412"/>
      <c r="D11" s="244"/>
      <c r="E11" s="244"/>
      <c r="F11" s="244"/>
      <c r="G11" s="244"/>
      <c r="H11" s="434"/>
      <c r="I11" s="245"/>
      <c r="J11" s="245"/>
      <c r="K11" s="337"/>
      <c r="L11" s="249"/>
      <c r="M11" s="250"/>
      <c r="N11" s="98" t="e">
        <f t="shared" ref="N11:N74" si="1">IF(M11&lt;0,0,1-(M11/L11))</f>
        <v>#DIV/0!</v>
      </c>
      <c r="O11" s="321">
        <f>FŐLAP!$E$8</f>
        <v>0</v>
      </c>
      <c r="P11" s="320">
        <f>FŐLAP!$C$10</f>
        <v>0</v>
      </c>
      <c r="Q11" s="322" t="s">
        <v>440</v>
      </c>
    </row>
    <row r="12" spans="1:24" ht="50.1" customHeight="1" x14ac:dyDescent="0.25">
      <c r="A12" s="100" t="s">
        <v>128</v>
      </c>
      <c r="B12" s="337"/>
      <c r="C12" s="412"/>
      <c r="D12" s="244"/>
      <c r="E12" s="244"/>
      <c r="F12" s="244"/>
      <c r="G12" s="244"/>
      <c r="H12" s="434"/>
      <c r="I12" s="245"/>
      <c r="J12" s="245"/>
      <c r="K12" s="337"/>
      <c r="L12" s="249"/>
      <c r="M12" s="250"/>
      <c r="N12" s="98" t="e">
        <f t="shared" si="1"/>
        <v>#DIV/0!</v>
      </c>
      <c r="O12" s="321">
        <f>FŐLAP!$E$8</f>
        <v>0</v>
      </c>
      <c r="P12" s="320">
        <f>FŐLAP!$C$10</f>
        <v>0</v>
      </c>
      <c r="Q12" s="322" t="s">
        <v>440</v>
      </c>
    </row>
    <row r="13" spans="1:24" ht="50.1" customHeight="1" x14ac:dyDescent="0.25">
      <c r="A13" s="100" t="s">
        <v>129</v>
      </c>
      <c r="B13" s="337"/>
      <c r="C13" s="412"/>
      <c r="D13" s="244"/>
      <c r="E13" s="244"/>
      <c r="F13" s="244"/>
      <c r="G13" s="244"/>
      <c r="H13" s="434"/>
      <c r="I13" s="245"/>
      <c r="J13" s="245"/>
      <c r="K13" s="337"/>
      <c r="L13" s="249"/>
      <c r="M13" s="250"/>
      <c r="N13" s="98" t="e">
        <f t="shared" si="1"/>
        <v>#DIV/0!</v>
      </c>
      <c r="O13" s="321">
        <f>FŐLAP!$E$8</f>
        <v>0</v>
      </c>
      <c r="P13" s="320">
        <f>FŐLAP!$C$10</f>
        <v>0</v>
      </c>
      <c r="Q13" s="322" t="s">
        <v>440</v>
      </c>
    </row>
    <row r="14" spans="1:24" ht="50.1" customHeight="1" x14ac:dyDescent="0.25">
      <c r="A14" s="101" t="s">
        <v>130</v>
      </c>
      <c r="B14" s="337"/>
      <c r="C14" s="412"/>
      <c r="D14" s="244"/>
      <c r="E14" s="244"/>
      <c r="F14" s="244"/>
      <c r="G14" s="244"/>
      <c r="H14" s="434"/>
      <c r="I14" s="245"/>
      <c r="J14" s="245"/>
      <c r="K14" s="337"/>
      <c r="L14" s="249"/>
      <c r="M14" s="250"/>
      <c r="N14" s="98" t="e">
        <f t="shared" si="1"/>
        <v>#DIV/0!</v>
      </c>
      <c r="O14" s="321">
        <f>FŐLAP!$E$8</f>
        <v>0</v>
      </c>
      <c r="P14" s="320">
        <f>FŐLAP!$C$10</f>
        <v>0</v>
      </c>
      <c r="Q14" s="322" t="s">
        <v>440</v>
      </c>
    </row>
    <row r="15" spans="1:24" ht="50.1" customHeight="1" x14ac:dyDescent="0.25">
      <c r="A15" s="100" t="s">
        <v>131</v>
      </c>
      <c r="B15" s="337"/>
      <c r="C15" s="412"/>
      <c r="D15" s="244"/>
      <c r="E15" s="244"/>
      <c r="F15" s="244"/>
      <c r="G15" s="244"/>
      <c r="H15" s="434"/>
      <c r="I15" s="245"/>
      <c r="J15" s="245"/>
      <c r="K15" s="337"/>
      <c r="L15" s="249"/>
      <c r="M15" s="250"/>
      <c r="N15" s="98" t="e">
        <f t="shared" si="1"/>
        <v>#DIV/0!</v>
      </c>
      <c r="O15" s="321">
        <f>FŐLAP!$E$8</f>
        <v>0</v>
      </c>
      <c r="P15" s="320">
        <f>FŐLAP!$C$10</f>
        <v>0</v>
      </c>
      <c r="Q15" s="322" t="s">
        <v>440</v>
      </c>
    </row>
    <row r="16" spans="1:24" ht="50.1" customHeight="1" x14ac:dyDescent="0.25">
      <c r="A16" s="100" t="s">
        <v>132</v>
      </c>
      <c r="B16" s="337"/>
      <c r="C16" s="412"/>
      <c r="D16" s="244"/>
      <c r="E16" s="244"/>
      <c r="F16" s="244"/>
      <c r="G16" s="244"/>
      <c r="H16" s="434"/>
      <c r="I16" s="245"/>
      <c r="J16" s="245"/>
      <c r="K16" s="337"/>
      <c r="L16" s="249"/>
      <c r="M16" s="250"/>
      <c r="N16" s="98" t="e">
        <f t="shared" si="1"/>
        <v>#DIV/0!</v>
      </c>
      <c r="O16" s="321">
        <f>FŐLAP!$E$8</f>
        <v>0</v>
      </c>
      <c r="P16" s="320">
        <f>FŐLAP!$C$10</f>
        <v>0</v>
      </c>
      <c r="Q16" s="322" t="s">
        <v>440</v>
      </c>
    </row>
    <row r="17" spans="1:17" ht="50.1" customHeight="1" x14ac:dyDescent="0.25">
      <c r="A17" s="101" t="s">
        <v>133</v>
      </c>
      <c r="B17" s="337"/>
      <c r="C17" s="412"/>
      <c r="D17" s="244"/>
      <c r="E17" s="244"/>
      <c r="F17" s="244"/>
      <c r="G17" s="244"/>
      <c r="H17" s="434"/>
      <c r="I17" s="245"/>
      <c r="J17" s="245"/>
      <c r="K17" s="337"/>
      <c r="L17" s="249"/>
      <c r="M17" s="250"/>
      <c r="N17" s="98" t="e">
        <f t="shared" si="1"/>
        <v>#DIV/0!</v>
      </c>
      <c r="O17" s="321">
        <f>FŐLAP!$E$8</f>
        <v>0</v>
      </c>
      <c r="P17" s="320">
        <f>FŐLAP!$C$10</f>
        <v>0</v>
      </c>
      <c r="Q17" s="322" t="s">
        <v>440</v>
      </c>
    </row>
    <row r="18" spans="1:17" ht="50.1" customHeight="1" x14ac:dyDescent="0.25">
      <c r="A18" s="100" t="s">
        <v>120</v>
      </c>
      <c r="B18" s="337"/>
      <c r="C18" s="412"/>
      <c r="D18" s="244"/>
      <c r="E18" s="244"/>
      <c r="F18" s="244"/>
      <c r="G18" s="244"/>
      <c r="H18" s="434"/>
      <c r="I18" s="245"/>
      <c r="J18" s="245"/>
      <c r="K18" s="337"/>
      <c r="L18" s="249"/>
      <c r="M18" s="250"/>
      <c r="N18" s="98" t="e">
        <f t="shared" si="1"/>
        <v>#DIV/0!</v>
      </c>
      <c r="O18" s="321">
        <f>FŐLAP!$E$8</f>
        <v>0</v>
      </c>
      <c r="P18" s="320">
        <f>FŐLAP!$C$10</f>
        <v>0</v>
      </c>
      <c r="Q18" s="322" t="s">
        <v>440</v>
      </c>
    </row>
    <row r="19" spans="1:17" ht="50.1" customHeight="1" x14ac:dyDescent="0.25">
      <c r="A19" s="100" t="s">
        <v>134</v>
      </c>
      <c r="B19" s="337"/>
      <c r="C19" s="412"/>
      <c r="D19" s="244"/>
      <c r="E19" s="244"/>
      <c r="F19" s="244"/>
      <c r="G19" s="244"/>
      <c r="H19" s="434"/>
      <c r="I19" s="245"/>
      <c r="J19" s="245"/>
      <c r="K19" s="337"/>
      <c r="L19" s="249"/>
      <c r="M19" s="250"/>
      <c r="N19" s="98" t="e">
        <f t="shared" si="1"/>
        <v>#DIV/0!</v>
      </c>
      <c r="O19" s="321">
        <f>FŐLAP!$E$8</f>
        <v>0</v>
      </c>
      <c r="P19" s="320">
        <f>FŐLAP!$C$10</f>
        <v>0</v>
      </c>
      <c r="Q19" s="322" t="s">
        <v>440</v>
      </c>
    </row>
    <row r="20" spans="1:17" ht="49.5" customHeight="1" x14ac:dyDescent="0.25">
      <c r="A20" s="101" t="s">
        <v>135</v>
      </c>
      <c r="B20" s="337"/>
      <c r="C20" s="412"/>
      <c r="D20" s="244"/>
      <c r="E20" s="244"/>
      <c r="F20" s="244"/>
      <c r="G20" s="244"/>
      <c r="H20" s="434"/>
      <c r="I20" s="245"/>
      <c r="J20" s="245"/>
      <c r="K20" s="337"/>
      <c r="L20" s="249"/>
      <c r="M20" s="250"/>
      <c r="N20" s="98" t="e">
        <f t="shared" si="1"/>
        <v>#DIV/0!</v>
      </c>
      <c r="O20" s="321">
        <f>FŐLAP!$E$8</f>
        <v>0</v>
      </c>
      <c r="P20" s="320">
        <f>FŐLAP!$C$10</f>
        <v>0</v>
      </c>
      <c r="Q20" s="322" t="s">
        <v>440</v>
      </c>
    </row>
    <row r="21" spans="1:17" ht="43.5" customHeight="1" x14ac:dyDescent="0.25">
      <c r="A21" s="100" t="s">
        <v>136</v>
      </c>
      <c r="B21" s="337"/>
      <c r="C21" s="412"/>
      <c r="D21" s="244"/>
      <c r="E21" s="244"/>
      <c r="F21" s="244"/>
      <c r="G21" s="244"/>
      <c r="H21" s="434"/>
      <c r="I21" s="245"/>
      <c r="J21" s="245"/>
      <c r="K21" s="337"/>
      <c r="L21" s="249"/>
      <c r="M21" s="250"/>
      <c r="N21" s="98" t="e">
        <f t="shared" si="1"/>
        <v>#DIV/0!</v>
      </c>
      <c r="O21" s="321">
        <f>FŐLAP!$E$8</f>
        <v>0</v>
      </c>
      <c r="P21" s="320">
        <f>FŐLAP!$C$10</f>
        <v>0</v>
      </c>
      <c r="Q21" s="322" t="s">
        <v>440</v>
      </c>
    </row>
    <row r="22" spans="1:17" ht="50.1" hidden="1" customHeight="1" x14ac:dyDescent="0.25">
      <c r="A22" s="100" t="s">
        <v>137</v>
      </c>
      <c r="B22" s="337"/>
      <c r="C22" s="412"/>
      <c r="D22" s="244"/>
      <c r="E22" s="244"/>
      <c r="F22" s="244"/>
      <c r="G22" s="244"/>
      <c r="H22" s="434"/>
      <c r="I22" s="245"/>
      <c r="J22" s="245"/>
      <c r="K22" s="337"/>
      <c r="L22" s="249"/>
      <c r="M22" s="250"/>
      <c r="N22" s="98" t="e">
        <f t="shared" si="1"/>
        <v>#DIV/0!</v>
      </c>
      <c r="O22" s="321">
        <f>FŐLAP!$E$8</f>
        <v>0</v>
      </c>
      <c r="P22" s="320">
        <f>FŐLAP!$C$10</f>
        <v>0</v>
      </c>
      <c r="Q22" s="322" t="s">
        <v>440</v>
      </c>
    </row>
    <row r="23" spans="1:17" ht="50.1" hidden="1" customHeight="1" x14ac:dyDescent="0.25">
      <c r="A23" s="101" t="s">
        <v>138</v>
      </c>
      <c r="B23" s="337"/>
      <c r="C23" s="412"/>
      <c r="D23" s="244"/>
      <c r="E23" s="244"/>
      <c r="F23" s="244"/>
      <c r="G23" s="244"/>
      <c r="H23" s="434"/>
      <c r="I23" s="245"/>
      <c r="J23" s="245"/>
      <c r="K23" s="337"/>
      <c r="L23" s="249"/>
      <c r="M23" s="250"/>
      <c r="N23" s="98" t="e">
        <f t="shared" si="1"/>
        <v>#DIV/0!</v>
      </c>
      <c r="O23" s="321">
        <f>FŐLAP!$E$8</f>
        <v>0</v>
      </c>
      <c r="P23" s="320">
        <f>FŐLAP!$C$10</f>
        <v>0</v>
      </c>
      <c r="Q23" s="322" t="s">
        <v>440</v>
      </c>
    </row>
    <row r="24" spans="1:17" ht="50.1" hidden="1" customHeight="1" x14ac:dyDescent="0.25">
      <c r="A24" s="100" t="s">
        <v>139</v>
      </c>
      <c r="B24" s="337"/>
      <c r="C24" s="412"/>
      <c r="D24" s="244"/>
      <c r="E24" s="244"/>
      <c r="F24" s="244"/>
      <c r="G24" s="244"/>
      <c r="H24" s="434"/>
      <c r="I24" s="245"/>
      <c r="J24" s="245"/>
      <c r="K24" s="337"/>
      <c r="L24" s="249"/>
      <c r="M24" s="250"/>
      <c r="N24" s="98" t="e">
        <f t="shared" si="1"/>
        <v>#DIV/0!</v>
      </c>
      <c r="O24" s="321">
        <f>FŐLAP!$E$8</f>
        <v>0</v>
      </c>
      <c r="P24" s="320">
        <f>FŐLAP!$C$10</f>
        <v>0</v>
      </c>
      <c r="Q24" s="322" t="s">
        <v>440</v>
      </c>
    </row>
    <row r="25" spans="1:17" ht="50.1" hidden="1" customHeight="1" x14ac:dyDescent="0.25">
      <c r="A25" s="100" t="s">
        <v>140</v>
      </c>
      <c r="B25" s="337"/>
      <c r="C25" s="412"/>
      <c r="D25" s="244"/>
      <c r="E25" s="244"/>
      <c r="F25" s="244"/>
      <c r="G25" s="244"/>
      <c r="H25" s="434"/>
      <c r="I25" s="245"/>
      <c r="J25" s="245"/>
      <c r="K25" s="337"/>
      <c r="L25" s="249"/>
      <c r="M25" s="250"/>
      <c r="N25" s="98" t="e">
        <f t="shared" si="1"/>
        <v>#DIV/0!</v>
      </c>
      <c r="O25" s="321">
        <f>FŐLAP!$E$8</f>
        <v>0</v>
      </c>
      <c r="P25" s="320">
        <f>FŐLAP!$C$10</f>
        <v>0</v>
      </c>
      <c r="Q25" s="322" t="s">
        <v>440</v>
      </c>
    </row>
    <row r="26" spans="1:17" ht="50.1" hidden="1" customHeight="1" x14ac:dyDescent="0.25">
      <c r="A26" s="100" t="s">
        <v>141</v>
      </c>
      <c r="B26" s="337"/>
      <c r="C26" s="412"/>
      <c r="D26" s="244"/>
      <c r="E26" s="244"/>
      <c r="F26" s="244"/>
      <c r="G26" s="244"/>
      <c r="H26" s="434"/>
      <c r="I26" s="245"/>
      <c r="J26" s="245"/>
      <c r="K26" s="337"/>
      <c r="L26" s="249"/>
      <c r="M26" s="250"/>
      <c r="N26" s="98" t="e">
        <f t="shared" si="1"/>
        <v>#DIV/0!</v>
      </c>
      <c r="O26" s="321">
        <f>FŐLAP!$E$8</f>
        <v>0</v>
      </c>
      <c r="P26" s="320">
        <f>FŐLAP!$C$10</f>
        <v>0</v>
      </c>
      <c r="Q26" s="322" t="s">
        <v>440</v>
      </c>
    </row>
    <row r="27" spans="1:17" ht="50.1" hidden="1" customHeight="1" x14ac:dyDescent="0.25">
      <c r="A27" s="100" t="s">
        <v>142</v>
      </c>
      <c r="B27" s="337"/>
      <c r="C27" s="412"/>
      <c r="D27" s="244"/>
      <c r="E27" s="244"/>
      <c r="F27" s="244"/>
      <c r="G27" s="244"/>
      <c r="H27" s="434"/>
      <c r="I27" s="245"/>
      <c r="J27" s="245"/>
      <c r="K27" s="337"/>
      <c r="L27" s="249"/>
      <c r="M27" s="250"/>
      <c r="N27" s="98" t="e">
        <f t="shared" si="1"/>
        <v>#DIV/0!</v>
      </c>
      <c r="O27" s="321">
        <f>FŐLAP!$E$8</f>
        <v>0</v>
      </c>
      <c r="P27" s="320">
        <f>FŐLAP!$C$10</f>
        <v>0</v>
      </c>
      <c r="Q27" s="322" t="s">
        <v>440</v>
      </c>
    </row>
    <row r="28" spans="1:17" ht="50.1" hidden="1" customHeight="1" x14ac:dyDescent="0.25">
      <c r="A28" s="101" t="s">
        <v>121</v>
      </c>
      <c r="B28" s="337"/>
      <c r="C28" s="412"/>
      <c r="D28" s="244"/>
      <c r="E28" s="244"/>
      <c r="F28" s="244"/>
      <c r="G28" s="244"/>
      <c r="H28" s="434"/>
      <c r="I28" s="245"/>
      <c r="J28" s="245"/>
      <c r="K28" s="337"/>
      <c r="L28" s="249"/>
      <c r="M28" s="250"/>
      <c r="N28" s="98" t="e">
        <f t="shared" si="1"/>
        <v>#DIV/0!</v>
      </c>
      <c r="O28" s="321">
        <f>FŐLAP!$E$8</f>
        <v>0</v>
      </c>
      <c r="P28" s="320">
        <f>FŐLAP!$C$10</f>
        <v>0</v>
      </c>
      <c r="Q28" s="322" t="s">
        <v>440</v>
      </c>
    </row>
    <row r="29" spans="1:17" ht="50.1" hidden="1" customHeight="1" x14ac:dyDescent="0.25">
      <c r="A29" s="100" t="s">
        <v>143</v>
      </c>
      <c r="B29" s="337"/>
      <c r="C29" s="412"/>
      <c r="D29" s="244"/>
      <c r="E29" s="244"/>
      <c r="F29" s="244"/>
      <c r="G29" s="244"/>
      <c r="H29" s="434"/>
      <c r="I29" s="245"/>
      <c r="J29" s="245"/>
      <c r="K29" s="337"/>
      <c r="L29" s="249"/>
      <c r="M29" s="250"/>
      <c r="N29" s="98" t="e">
        <f t="shared" si="1"/>
        <v>#DIV/0!</v>
      </c>
      <c r="O29" s="321">
        <f>FŐLAP!$E$8</f>
        <v>0</v>
      </c>
      <c r="P29" s="320">
        <f>FŐLAP!$C$10</f>
        <v>0</v>
      </c>
      <c r="Q29" s="322" t="s">
        <v>440</v>
      </c>
    </row>
    <row r="30" spans="1:17" ht="50.1" hidden="1" customHeight="1" x14ac:dyDescent="0.25">
      <c r="A30" s="100" t="s">
        <v>144</v>
      </c>
      <c r="B30" s="337"/>
      <c r="C30" s="412"/>
      <c r="D30" s="244"/>
      <c r="E30" s="244"/>
      <c r="F30" s="244"/>
      <c r="G30" s="244"/>
      <c r="H30" s="434"/>
      <c r="I30" s="245"/>
      <c r="J30" s="245"/>
      <c r="K30" s="337"/>
      <c r="L30" s="249"/>
      <c r="M30" s="250"/>
      <c r="N30" s="98" t="e">
        <f t="shared" si="1"/>
        <v>#DIV/0!</v>
      </c>
      <c r="O30" s="321">
        <f>FŐLAP!$E$8</f>
        <v>0</v>
      </c>
      <c r="P30" s="320">
        <f>FŐLAP!$C$10</f>
        <v>0</v>
      </c>
      <c r="Q30" s="322" t="s">
        <v>440</v>
      </c>
    </row>
    <row r="31" spans="1:17" ht="50.1" hidden="1" customHeight="1" x14ac:dyDescent="0.25">
      <c r="A31" s="101" t="s">
        <v>145</v>
      </c>
      <c r="B31" s="337"/>
      <c r="C31" s="413"/>
      <c r="D31" s="244"/>
      <c r="E31" s="244"/>
      <c r="F31" s="244"/>
      <c r="G31" s="244"/>
      <c r="H31" s="434"/>
      <c r="I31" s="245"/>
      <c r="J31" s="245"/>
      <c r="K31" s="337"/>
      <c r="L31" s="249"/>
      <c r="M31" s="250"/>
      <c r="N31" s="98" t="e">
        <f t="shared" si="1"/>
        <v>#DIV/0!</v>
      </c>
      <c r="O31" s="321">
        <f>FŐLAP!$E$8</f>
        <v>0</v>
      </c>
      <c r="P31" s="320">
        <f>FŐLAP!$C$10</f>
        <v>0</v>
      </c>
      <c r="Q31" s="322" t="s">
        <v>440</v>
      </c>
    </row>
    <row r="32" spans="1:17" ht="50.1" hidden="1" customHeight="1" x14ac:dyDescent="0.25">
      <c r="A32" s="100" t="s">
        <v>146</v>
      </c>
      <c r="B32" s="337"/>
      <c r="C32" s="413"/>
      <c r="D32" s="244"/>
      <c r="E32" s="244"/>
      <c r="F32" s="244"/>
      <c r="G32" s="244"/>
      <c r="H32" s="434"/>
      <c r="I32" s="245"/>
      <c r="J32" s="245"/>
      <c r="K32" s="337"/>
      <c r="L32" s="249"/>
      <c r="M32" s="250"/>
      <c r="N32" s="98" t="e">
        <f t="shared" si="1"/>
        <v>#DIV/0!</v>
      </c>
      <c r="O32" s="321">
        <f>FŐLAP!$E$8</f>
        <v>0</v>
      </c>
      <c r="P32" s="320">
        <f>FŐLAP!$C$10</f>
        <v>0</v>
      </c>
      <c r="Q32" s="322" t="s">
        <v>440</v>
      </c>
    </row>
    <row r="33" spans="1:17" ht="50.1" hidden="1" customHeight="1" x14ac:dyDescent="0.25">
      <c r="A33" s="100" t="s">
        <v>147</v>
      </c>
      <c r="B33" s="337"/>
      <c r="C33" s="413"/>
      <c r="D33" s="244"/>
      <c r="E33" s="244"/>
      <c r="F33" s="244"/>
      <c r="G33" s="244"/>
      <c r="H33" s="434"/>
      <c r="I33" s="245"/>
      <c r="J33" s="245"/>
      <c r="K33" s="337"/>
      <c r="L33" s="249"/>
      <c r="M33" s="250"/>
      <c r="N33" s="98" t="e">
        <f t="shared" si="1"/>
        <v>#DIV/0!</v>
      </c>
      <c r="O33" s="321">
        <f>FŐLAP!$E$8</f>
        <v>0</v>
      </c>
      <c r="P33" s="320">
        <f>FŐLAP!$C$10</f>
        <v>0</v>
      </c>
      <c r="Q33" s="322" t="s">
        <v>440</v>
      </c>
    </row>
    <row r="34" spans="1:17" ht="50.1" hidden="1" customHeight="1" x14ac:dyDescent="0.25">
      <c r="A34" s="101" t="s">
        <v>148</v>
      </c>
      <c r="B34" s="337"/>
      <c r="C34" s="413"/>
      <c r="D34" s="244"/>
      <c r="E34" s="244"/>
      <c r="F34" s="244"/>
      <c r="G34" s="244"/>
      <c r="H34" s="434"/>
      <c r="I34" s="245"/>
      <c r="J34" s="245"/>
      <c r="K34" s="337"/>
      <c r="L34" s="249"/>
      <c r="M34" s="250"/>
      <c r="N34" s="98" t="e">
        <f t="shared" si="1"/>
        <v>#DIV/0!</v>
      </c>
      <c r="O34" s="321">
        <f>FŐLAP!$E$8</f>
        <v>0</v>
      </c>
      <c r="P34" s="320">
        <f>FŐLAP!$C$10</f>
        <v>0</v>
      </c>
      <c r="Q34" s="322" t="s">
        <v>440</v>
      </c>
    </row>
    <row r="35" spans="1:17" ht="50.1" hidden="1" customHeight="1" x14ac:dyDescent="0.25">
      <c r="A35" s="100" t="s">
        <v>149</v>
      </c>
      <c r="B35" s="337"/>
      <c r="C35" s="413"/>
      <c r="D35" s="244"/>
      <c r="E35" s="244"/>
      <c r="F35" s="244"/>
      <c r="G35" s="244"/>
      <c r="H35" s="434"/>
      <c r="I35" s="245"/>
      <c r="J35" s="245"/>
      <c r="K35" s="337"/>
      <c r="L35" s="249"/>
      <c r="M35" s="250"/>
      <c r="N35" s="98" t="e">
        <f t="shared" si="1"/>
        <v>#DIV/0!</v>
      </c>
      <c r="O35" s="321">
        <f>FŐLAP!$E$8</f>
        <v>0</v>
      </c>
      <c r="P35" s="320">
        <f>FŐLAP!$C$10</f>
        <v>0</v>
      </c>
      <c r="Q35" s="322" t="s">
        <v>440</v>
      </c>
    </row>
    <row r="36" spans="1:17" ht="50.1" hidden="1" customHeight="1" x14ac:dyDescent="0.25">
      <c r="A36" s="100" t="s">
        <v>150</v>
      </c>
      <c r="B36" s="337"/>
      <c r="C36" s="413"/>
      <c r="D36" s="244"/>
      <c r="E36" s="244"/>
      <c r="F36" s="244"/>
      <c r="G36" s="244"/>
      <c r="H36" s="434"/>
      <c r="I36" s="245"/>
      <c r="J36" s="245"/>
      <c r="K36" s="337"/>
      <c r="L36" s="249"/>
      <c r="M36" s="250"/>
      <c r="N36" s="98" t="e">
        <f t="shared" si="1"/>
        <v>#DIV/0!</v>
      </c>
      <c r="O36" s="321">
        <f>FŐLAP!$E$8</f>
        <v>0</v>
      </c>
      <c r="P36" s="320">
        <f>FŐLAP!$C$10</f>
        <v>0</v>
      </c>
      <c r="Q36" s="322" t="s">
        <v>440</v>
      </c>
    </row>
    <row r="37" spans="1:17" ht="50.1" hidden="1" customHeight="1" collapsed="1" x14ac:dyDescent="0.25">
      <c r="A37" s="101" t="s">
        <v>151</v>
      </c>
      <c r="B37" s="337"/>
      <c r="C37" s="413"/>
      <c r="D37" s="244"/>
      <c r="E37" s="244"/>
      <c r="F37" s="244"/>
      <c r="G37" s="244"/>
      <c r="H37" s="434"/>
      <c r="I37" s="245"/>
      <c r="J37" s="245"/>
      <c r="K37" s="337"/>
      <c r="L37" s="249"/>
      <c r="M37" s="250"/>
      <c r="N37" s="98" t="e">
        <f t="shared" si="1"/>
        <v>#DIV/0!</v>
      </c>
      <c r="O37" s="321">
        <f>FŐLAP!$E$8</f>
        <v>0</v>
      </c>
      <c r="P37" s="320">
        <f>FŐLAP!$C$10</f>
        <v>0</v>
      </c>
      <c r="Q37" s="322" t="s">
        <v>440</v>
      </c>
    </row>
    <row r="38" spans="1:17" ht="50.1" hidden="1" customHeight="1" x14ac:dyDescent="0.25">
      <c r="A38" s="100" t="s">
        <v>152</v>
      </c>
      <c r="B38" s="337"/>
      <c r="C38" s="413"/>
      <c r="D38" s="244"/>
      <c r="E38" s="244"/>
      <c r="F38" s="244"/>
      <c r="G38" s="244"/>
      <c r="H38" s="434"/>
      <c r="I38" s="245"/>
      <c r="J38" s="245"/>
      <c r="K38" s="337"/>
      <c r="L38" s="249"/>
      <c r="M38" s="250"/>
      <c r="N38" s="98" t="e">
        <f t="shared" si="1"/>
        <v>#DIV/0!</v>
      </c>
      <c r="O38" s="321">
        <f>FŐLAP!$E$8</f>
        <v>0</v>
      </c>
      <c r="P38" s="320">
        <f>FŐLAP!$C$10</f>
        <v>0</v>
      </c>
      <c r="Q38" s="322" t="s">
        <v>440</v>
      </c>
    </row>
    <row r="39" spans="1:17" ht="50.1" hidden="1" customHeight="1" x14ac:dyDescent="0.25">
      <c r="A39" s="100" t="s">
        <v>153</v>
      </c>
      <c r="B39" s="337"/>
      <c r="C39" s="413"/>
      <c r="D39" s="244"/>
      <c r="E39" s="244"/>
      <c r="F39" s="244"/>
      <c r="G39" s="244"/>
      <c r="H39" s="434"/>
      <c r="I39" s="245"/>
      <c r="J39" s="245"/>
      <c r="K39" s="337"/>
      <c r="L39" s="249"/>
      <c r="M39" s="250"/>
      <c r="N39" s="98" t="e">
        <f t="shared" si="1"/>
        <v>#DIV/0!</v>
      </c>
      <c r="O39" s="321">
        <f>FŐLAP!$E$8</f>
        <v>0</v>
      </c>
      <c r="P39" s="320">
        <f>FŐLAP!$C$10</f>
        <v>0</v>
      </c>
      <c r="Q39" s="322" t="s">
        <v>440</v>
      </c>
    </row>
    <row r="40" spans="1:17" ht="50.1" hidden="1" customHeight="1" x14ac:dyDescent="0.25">
      <c r="A40" s="101" t="s">
        <v>154</v>
      </c>
      <c r="B40" s="337"/>
      <c r="C40" s="413"/>
      <c r="D40" s="244"/>
      <c r="E40" s="244"/>
      <c r="F40" s="244"/>
      <c r="G40" s="244"/>
      <c r="H40" s="434"/>
      <c r="I40" s="245"/>
      <c r="J40" s="245"/>
      <c r="K40" s="337"/>
      <c r="L40" s="249"/>
      <c r="M40" s="250"/>
      <c r="N40" s="98" t="e">
        <f t="shared" si="1"/>
        <v>#DIV/0!</v>
      </c>
      <c r="O40" s="321">
        <f>FŐLAP!$E$8</f>
        <v>0</v>
      </c>
      <c r="P40" s="320">
        <f>FŐLAP!$C$10</f>
        <v>0</v>
      </c>
      <c r="Q40" s="322" t="s">
        <v>440</v>
      </c>
    </row>
    <row r="41" spans="1:17" ht="50.1" hidden="1" customHeight="1" x14ac:dyDescent="0.25">
      <c r="A41" s="100" t="s">
        <v>155</v>
      </c>
      <c r="B41" s="337"/>
      <c r="C41" s="413"/>
      <c r="D41" s="244"/>
      <c r="E41" s="244"/>
      <c r="F41" s="244"/>
      <c r="G41" s="244"/>
      <c r="H41" s="434"/>
      <c r="I41" s="245"/>
      <c r="J41" s="245"/>
      <c r="K41" s="337"/>
      <c r="L41" s="249"/>
      <c r="M41" s="250"/>
      <c r="N41" s="98" t="e">
        <f t="shared" si="1"/>
        <v>#DIV/0!</v>
      </c>
      <c r="O41" s="321">
        <f>FŐLAP!$E$8</f>
        <v>0</v>
      </c>
      <c r="P41" s="320">
        <f>FŐLAP!$C$10</f>
        <v>0</v>
      </c>
      <c r="Q41" s="322" t="s">
        <v>440</v>
      </c>
    </row>
    <row r="42" spans="1:17" ht="50.1" hidden="1" customHeight="1" x14ac:dyDescent="0.25">
      <c r="A42" s="100" t="s">
        <v>156</v>
      </c>
      <c r="B42" s="337"/>
      <c r="C42" s="413"/>
      <c r="D42" s="244"/>
      <c r="E42" s="244"/>
      <c r="F42" s="244"/>
      <c r="G42" s="244"/>
      <c r="H42" s="434"/>
      <c r="I42" s="245"/>
      <c r="J42" s="245"/>
      <c r="K42" s="337"/>
      <c r="L42" s="249"/>
      <c r="M42" s="250"/>
      <c r="N42" s="98" t="e">
        <f t="shared" si="1"/>
        <v>#DIV/0!</v>
      </c>
      <c r="O42" s="321">
        <f>FŐLAP!$E$8</f>
        <v>0</v>
      </c>
      <c r="P42" s="320">
        <f>FŐLAP!$C$10</f>
        <v>0</v>
      </c>
      <c r="Q42" s="322" t="s">
        <v>440</v>
      </c>
    </row>
    <row r="43" spans="1:17" ht="50.1" hidden="1" customHeight="1" x14ac:dyDescent="0.25">
      <c r="A43" s="100" t="s">
        <v>157</v>
      </c>
      <c r="B43" s="337"/>
      <c r="C43" s="413"/>
      <c r="D43" s="244"/>
      <c r="E43" s="244"/>
      <c r="F43" s="244"/>
      <c r="G43" s="244"/>
      <c r="H43" s="434"/>
      <c r="I43" s="245"/>
      <c r="J43" s="245"/>
      <c r="K43" s="337"/>
      <c r="L43" s="249"/>
      <c r="M43" s="250"/>
      <c r="N43" s="98" t="e">
        <f t="shared" si="1"/>
        <v>#DIV/0!</v>
      </c>
      <c r="O43" s="321">
        <f>FŐLAP!$E$8</f>
        <v>0</v>
      </c>
      <c r="P43" s="320">
        <f>FŐLAP!$C$10</f>
        <v>0</v>
      </c>
      <c r="Q43" s="322" t="s">
        <v>440</v>
      </c>
    </row>
    <row r="44" spans="1:17" ht="50.1" hidden="1" customHeight="1" x14ac:dyDescent="0.25">
      <c r="A44" s="100" t="s">
        <v>158</v>
      </c>
      <c r="B44" s="337"/>
      <c r="C44" s="413"/>
      <c r="D44" s="244"/>
      <c r="E44" s="244"/>
      <c r="F44" s="244"/>
      <c r="G44" s="244"/>
      <c r="H44" s="434"/>
      <c r="I44" s="245"/>
      <c r="J44" s="245"/>
      <c r="K44" s="337"/>
      <c r="L44" s="249"/>
      <c r="M44" s="250"/>
      <c r="N44" s="98" t="e">
        <f t="shared" si="1"/>
        <v>#DIV/0!</v>
      </c>
      <c r="O44" s="321">
        <f>FŐLAP!$E$8</f>
        <v>0</v>
      </c>
      <c r="P44" s="320">
        <f>FŐLAP!$C$10</f>
        <v>0</v>
      </c>
      <c r="Q44" s="322" t="s">
        <v>440</v>
      </c>
    </row>
    <row r="45" spans="1:17" ht="50.1" hidden="1" customHeight="1" x14ac:dyDescent="0.25">
      <c r="A45" s="101" t="s">
        <v>159</v>
      </c>
      <c r="B45" s="337"/>
      <c r="C45" s="413"/>
      <c r="D45" s="244"/>
      <c r="E45" s="244"/>
      <c r="F45" s="244"/>
      <c r="G45" s="244"/>
      <c r="H45" s="434"/>
      <c r="I45" s="245"/>
      <c r="J45" s="245"/>
      <c r="K45" s="337"/>
      <c r="L45" s="249"/>
      <c r="M45" s="250"/>
      <c r="N45" s="98" t="e">
        <f t="shared" si="1"/>
        <v>#DIV/0!</v>
      </c>
      <c r="O45" s="321">
        <f>FŐLAP!$E$8</f>
        <v>0</v>
      </c>
      <c r="P45" s="320">
        <f>FŐLAP!$C$10</f>
        <v>0</v>
      </c>
      <c r="Q45" s="322" t="s">
        <v>440</v>
      </c>
    </row>
    <row r="46" spans="1:17" ht="50.1" hidden="1" customHeight="1" x14ac:dyDescent="0.25">
      <c r="A46" s="100" t="s">
        <v>160</v>
      </c>
      <c r="B46" s="337"/>
      <c r="C46" s="413"/>
      <c r="D46" s="244"/>
      <c r="E46" s="244"/>
      <c r="F46" s="244"/>
      <c r="G46" s="244"/>
      <c r="H46" s="434"/>
      <c r="I46" s="245"/>
      <c r="J46" s="245"/>
      <c r="K46" s="337"/>
      <c r="L46" s="249"/>
      <c r="M46" s="250"/>
      <c r="N46" s="98" t="e">
        <f t="shared" si="1"/>
        <v>#DIV/0!</v>
      </c>
      <c r="O46" s="321">
        <f>FŐLAP!$E$8</f>
        <v>0</v>
      </c>
      <c r="P46" s="320">
        <f>FŐLAP!$C$10</f>
        <v>0</v>
      </c>
      <c r="Q46" s="322" t="s">
        <v>440</v>
      </c>
    </row>
    <row r="47" spans="1:17" ht="50.1" hidden="1" customHeight="1" x14ac:dyDescent="0.25">
      <c r="A47" s="100" t="s">
        <v>161</v>
      </c>
      <c r="B47" s="337"/>
      <c r="C47" s="413"/>
      <c r="D47" s="244"/>
      <c r="E47" s="244"/>
      <c r="F47" s="244"/>
      <c r="G47" s="244"/>
      <c r="H47" s="434"/>
      <c r="I47" s="245"/>
      <c r="J47" s="245"/>
      <c r="K47" s="337"/>
      <c r="L47" s="249"/>
      <c r="M47" s="250"/>
      <c r="N47" s="98" t="e">
        <f t="shared" si="1"/>
        <v>#DIV/0!</v>
      </c>
      <c r="O47" s="321">
        <f>FŐLAP!$E$8</f>
        <v>0</v>
      </c>
      <c r="P47" s="320">
        <f>FŐLAP!$C$10</f>
        <v>0</v>
      </c>
      <c r="Q47" s="322" t="s">
        <v>440</v>
      </c>
    </row>
    <row r="48" spans="1:17" ht="50.1" hidden="1" customHeight="1" collapsed="1" x14ac:dyDescent="0.25">
      <c r="A48" s="101" t="s">
        <v>162</v>
      </c>
      <c r="B48" s="337"/>
      <c r="C48" s="413"/>
      <c r="D48" s="244"/>
      <c r="E48" s="244"/>
      <c r="F48" s="244"/>
      <c r="G48" s="244"/>
      <c r="H48" s="434"/>
      <c r="I48" s="245"/>
      <c r="J48" s="245"/>
      <c r="K48" s="337"/>
      <c r="L48" s="249"/>
      <c r="M48" s="250"/>
      <c r="N48" s="98" t="e">
        <f t="shared" si="1"/>
        <v>#DIV/0!</v>
      </c>
      <c r="O48" s="321">
        <f>FŐLAP!$E$8</f>
        <v>0</v>
      </c>
      <c r="P48" s="320">
        <f>FŐLAP!$C$10</f>
        <v>0</v>
      </c>
      <c r="Q48" s="322" t="s">
        <v>440</v>
      </c>
    </row>
    <row r="49" spans="1:17" ht="50.1" hidden="1" customHeight="1" x14ac:dyDescent="0.25">
      <c r="A49" s="100" t="s">
        <v>163</v>
      </c>
      <c r="B49" s="337"/>
      <c r="C49" s="413"/>
      <c r="D49" s="244"/>
      <c r="E49" s="244"/>
      <c r="F49" s="244"/>
      <c r="G49" s="244"/>
      <c r="H49" s="434"/>
      <c r="I49" s="245"/>
      <c r="J49" s="245"/>
      <c r="K49" s="337"/>
      <c r="L49" s="249"/>
      <c r="M49" s="250"/>
      <c r="N49" s="98" t="e">
        <f t="shared" si="1"/>
        <v>#DIV/0!</v>
      </c>
      <c r="O49" s="321">
        <f>FŐLAP!$E$8</f>
        <v>0</v>
      </c>
      <c r="P49" s="320">
        <f>FŐLAP!$C$10</f>
        <v>0</v>
      </c>
      <c r="Q49" s="322" t="s">
        <v>440</v>
      </c>
    </row>
    <row r="50" spans="1:17" ht="50.1" hidden="1" customHeight="1" x14ac:dyDescent="0.25">
      <c r="A50" s="100" t="s">
        <v>164</v>
      </c>
      <c r="B50" s="337"/>
      <c r="C50" s="413"/>
      <c r="D50" s="244"/>
      <c r="E50" s="244"/>
      <c r="F50" s="244"/>
      <c r="G50" s="244"/>
      <c r="H50" s="434"/>
      <c r="I50" s="245"/>
      <c r="J50" s="245"/>
      <c r="K50" s="337"/>
      <c r="L50" s="249"/>
      <c r="M50" s="250"/>
      <c r="N50" s="98" t="e">
        <f t="shared" si="1"/>
        <v>#DIV/0!</v>
      </c>
      <c r="O50" s="321">
        <f>FŐLAP!$E$8</f>
        <v>0</v>
      </c>
      <c r="P50" s="320">
        <f>FŐLAP!$C$10</f>
        <v>0</v>
      </c>
      <c r="Q50" s="322" t="s">
        <v>440</v>
      </c>
    </row>
    <row r="51" spans="1:17" ht="50.1" hidden="1" customHeight="1" x14ac:dyDescent="0.25">
      <c r="A51" s="101" t="s">
        <v>165</v>
      </c>
      <c r="B51" s="337"/>
      <c r="C51" s="413"/>
      <c r="D51" s="244"/>
      <c r="E51" s="244"/>
      <c r="F51" s="244"/>
      <c r="G51" s="244"/>
      <c r="H51" s="434"/>
      <c r="I51" s="245"/>
      <c r="J51" s="245"/>
      <c r="K51" s="337"/>
      <c r="L51" s="249"/>
      <c r="M51" s="250"/>
      <c r="N51" s="98" t="e">
        <f t="shared" si="1"/>
        <v>#DIV/0!</v>
      </c>
      <c r="O51" s="321">
        <f>FŐLAP!$E$8</f>
        <v>0</v>
      </c>
      <c r="P51" s="320">
        <f>FŐLAP!$C$10</f>
        <v>0</v>
      </c>
      <c r="Q51" s="322" t="s">
        <v>440</v>
      </c>
    </row>
    <row r="52" spans="1:17" ht="50.1" hidden="1" customHeight="1" x14ac:dyDescent="0.25">
      <c r="A52" s="100" t="s">
        <v>166</v>
      </c>
      <c r="B52" s="337"/>
      <c r="C52" s="413"/>
      <c r="D52" s="244"/>
      <c r="E52" s="244"/>
      <c r="F52" s="244"/>
      <c r="G52" s="244"/>
      <c r="H52" s="434"/>
      <c r="I52" s="245"/>
      <c r="J52" s="245"/>
      <c r="K52" s="337"/>
      <c r="L52" s="249"/>
      <c r="M52" s="250"/>
      <c r="N52" s="98" t="e">
        <f t="shared" si="1"/>
        <v>#DIV/0!</v>
      </c>
      <c r="O52" s="321">
        <f>FŐLAP!$E$8</f>
        <v>0</v>
      </c>
      <c r="P52" s="320">
        <f>FŐLAP!$C$10</f>
        <v>0</v>
      </c>
      <c r="Q52" s="322" t="s">
        <v>440</v>
      </c>
    </row>
    <row r="53" spans="1:17" ht="50.1" hidden="1" customHeight="1" x14ac:dyDescent="0.25">
      <c r="A53" s="100" t="s">
        <v>167</v>
      </c>
      <c r="B53" s="337"/>
      <c r="C53" s="413"/>
      <c r="D53" s="244"/>
      <c r="E53" s="244"/>
      <c r="F53" s="244"/>
      <c r="G53" s="244"/>
      <c r="H53" s="434"/>
      <c r="I53" s="245"/>
      <c r="J53" s="245"/>
      <c r="K53" s="337"/>
      <c r="L53" s="249"/>
      <c r="M53" s="250"/>
      <c r="N53" s="98" t="e">
        <f t="shared" si="1"/>
        <v>#DIV/0!</v>
      </c>
      <c r="O53" s="321">
        <f>FŐLAP!$E$8</f>
        <v>0</v>
      </c>
      <c r="P53" s="320">
        <f>FŐLAP!$C$10</f>
        <v>0</v>
      </c>
      <c r="Q53" s="322" t="s">
        <v>440</v>
      </c>
    </row>
    <row r="54" spans="1:17" ht="50.1" hidden="1" customHeight="1" x14ac:dyDescent="0.25">
      <c r="A54" s="101" t="s">
        <v>168</v>
      </c>
      <c r="B54" s="337"/>
      <c r="C54" s="413"/>
      <c r="D54" s="244"/>
      <c r="E54" s="244"/>
      <c r="F54" s="244"/>
      <c r="G54" s="244"/>
      <c r="H54" s="434"/>
      <c r="I54" s="245"/>
      <c r="J54" s="245"/>
      <c r="K54" s="337"/>
      <c r="L54" s="249"/>
      <c r="M54" s="250"/>
      <c r="N54" s="98" t="e">
        <f t="shared" si="1"/>
        <v>#DIV/0!</v>
      </c>
      <c r="O54" s="321">
        <f>FŐLAP!$E$8</f>
        <v>0</v>
      </c>
      <c r="P54" s="320">
        <f>FŐLAP!$C$10</f>
        <v>0</v>
      </c>
      <c r="Q54" s="322" t="s">
        <v>440</v>
      </c>
    </row>
    <row r="55" spans="1:17" ht="50.1" hidden="1" customHeight="1" x14ac:dyDescent="0.25">
      <c r="A55" s="100" t="s">
        <v>169</v>
      </c>
      <c r="B55" s="337"/>
      <c r="C55" s="413"/>
      <c r="D55" s="244"/>
      <c r="E55" s="244"/>
      <c r="F55" s="244"/>
      <c r="G55" s="244"/>
      <c r="H55" s="434"/>
      <c r="I55" s="245"/>
      <c r="J55" s="245"/>
      <c r="K55" s="337"/>
      <c r="L55" s="249"/>
      <c r="M55" s="250"/>
      <c r="N55" s="98" t="e">
        <f t="shared" si="1"/>
        <v>#DIV/0!</v>
      </c>
      <c r="O55" s="321">
        <f>FŐLAP!$E$8</f>
        <v>0</v>
      </c>
      <c r="P55" s="320">
        <f>FŐLAP!$C$10</f>
        <v>0</v>
      </c>
      <c r="Q55" s="322" t="s">
        <v>440</v>
      </c>
    </row>
    <row r="56" spans="1:17" ht="50.1" hidden="1" customHeight="1" x14ac:dyDescent="0.25">
      <c r="A56" s="100" t="s">
        <v>170</v>
      </c>
      <c r="B56" s="337"/>
      <c r="C56" s="413"/>
      <c r="D56" s="244"/>
      <c r="E56" s="244"/>
      <c r="F56" s="244"/>
      <c r="G56" s="244"/>
      <c r="H56" s="434"/>
      <c r="I56" s="245"/>
      <c r="J56" s="245"/>
      <c r="K56" s="337"/>
      <c r="L56" s="249"/>
      <c r="M56" s="250"/>
      <c r="N56" s="98" t="e">
        <f t="shared" si="1"/>
        <v>#DIV/0!</v>
      </c>
      <c r="O56" s="321">
        <f>FŐLAP!$E$8</f>
        <v>0</v>
      </c>
      <c r="P56" s="320">
        <f>FŐLAP!$C$10</f>
        <v>0</v>
      </c>
      <c r="Q56" s="322" t="s">
        <v>440</v>
      </c>
    </row>
    <row r="57" spans="1:17" ht="50.1" hidden="1" customHeight="1" x14ac:dyDescent="0.25">
      <c r="A57" s="101" t="s">
        <v>171</v>
      </c>
      <c r="B57" s="337"/>
      <c r="C57" s="413"/>
      <c r="D57" s="244"/>
      <c r="E57" s="244"/>
      <c r="F57" s="244"/>
      <c r="G57" s="244"/>
      <c r="H57" s="434"/>
      <c r="I57" s="245"/>
      <c r="J57" s="245"/>
      <c r="K57" s="337"/>
      <c r="L57" s="249"/>
      <c r="M57" s="250"/>
      <c r="N57" s="98" t="e">
        <f t="shared" si="1"/>
        <v>#DIV/0!</v>
      </c>
      <c r="O57" s="321">
        <f>FŐLAP!$E$8</f>
        <v>0</v>
      </c>
      <c r="P57" s="320">
        <f>FŐLAP!$C$10</f>
        <v>0</v>
      </c>
      <c r="Q57" s="322" t="s">
        <v>440</v>
      </c>
    </row>
    <row r="58" spans="1:17" ht="50.1" hidden="1" customHeight="1" x14ac:dyDescent="0.25">
      <c r="A58" s="100" t="s">
        <v>172</v>
      </c>
      <c r="B58" s="337"/>
      <c r="C58" s="413"/>
      <c r="D58" s="244"/>
      <c r="E58" s="244"/>
      <c r="F58" s="244"/>
      <c r="G58" s="244"/>
      <c r="H58" s="434"/>
      <c r="I58" s="245"/>
      <c r="J58" s="245"/>
      <c r="K58" s="337"/>
      <c r="L58" s="249"/>
      <c r="M58" s="250"/>
      <c r="N58" s="98" t="e">
        <f t="shared" si="1"/>
        <v>#DIV/0!</v>
      </c>
      <c r="O58" s="321">
        <f>FŐLAP!$E$8</f>
        <v>0</v>
      </c>
      <c r="P58" s="320">
        <f>FŐLAP!$C$10</f>
        <v>0</v>
      </c>
      <c r="Q58" s="322" t="s">
        <v>440</v>
      </c>
    </row>
    <row r="59" spans="1:17" ht="50.1" hidden="1" customHeight="1" collapsed="1" x14ac:dyDescent="0.25">
      <c r="A59" s="100" t="s">
        <v>173</v>
      </c>
      <c r="B59" s="337"/>
      <c r="C59" s="413"/>
      <c r="D59" s="244"/>
      <c r="E59" s="244"/>
      <c r="F59" s="244"/>
      <c r="G59" s="244"/>
      <c r="H59" s="434"/>
      <c r="I59" s="245"/>
      <c r="J59" s="245"/>
      <c r="K59" s="337"/>
      <c r="L59" s="249"/>
      <c r="M59" s="250"/>
      <c r="N59" s="98" t="e">
        <f t="shared" si="1"/>
        <v>#DIV/0!</v>
      </c>
      <c r="O59" s="321">
        <f>FŐLAP!$E$8</f>
        <v>0</v>
      </c>
      <c r="P59" s="320">
        <f>FŐLAP!$C$10</f>
        <v>0</v>
      </c>
      <c r="Q59" s="322" t="s">
        <v>440</v>
      </c>
    </row>
    <row r="60" spans="1:17" ht="50.1" hidden="1" customHeight="1" x14ac:dyDescent="0.25">
      <c r="A60" s="100" t="s">
        <v>174</v>
      </c>
      <c r="B60" s="337"/>
      <c r="C60" s="413"/>
      <c r="D60" s="244"/>
      <c r="E60" s="244"/>
      <c r="F60" s="244"/>
      <c r="G60" s="244"/>
      <c r="H60" s="434"/>
      <c r="I60" s="245"/>
      <c r="J60" s="245"/>
      <c r="K60" s="337"/>
      <c r="L60" s="249"/>
      <c r="M60" s="250"/>
      <c r="N60" s="98" t="e">
        <f t="shared" si="1"/>
        <v>#DIV/0!</v>
      </c>
      <c r="O60" s="321">
        <f>FŐLAP!$E$8</f>
        <v>0</v>
      </c>
      <c r="P60" s="320">
        <f>FŐLAP!$C$10</f>
        <v>0</v>
      </c>
      <c r="Q60" s="322" t="s">
        <v>440</v>
      </c>
    </row>
    <row r="61" spans="1:17" ht="50.1" hidden="1" customHeight="1" x14ac:dyDescent="0.25">
      <c r="A61" s="100" t="s">
        <v>175</v>
      </c>
      <c r="B61" s="337"/>
      <c r="C61" s="413"/>
      <c r="D61" s="244"/>
      <c r="E61" s="244"/>
      <c r="F61" s="244"/>
      <c r="G61" s="244"/>
      <c r="H61" s="434"/>
      <c r="I61" s="245"/>
      <c r="J61" s="245"/>
      <c r="K61" s="337"/>
      <c r="L61" s="249"/>
      <c r="M61" s="250"/>
      <c r="N61" s="98" t="e">
        <f t="shared" si="1"/>
        <v>#DIV/0!</v>
      </c>
      <c r="O61" s="321">
        <f>FŐLAP!$E$8</f>
        <v>0</v>
      </c>
      <c r="P61" s="320">
        <f>FŐLAP!$C$10</f>
        <v>0</v>
      </c>
      <c r="Q61" s="322" t="s">
        <v>440</v>
      </c>
    </row>
    <row r="62" spans="1:17" ht="50.1" hidden="1" customHeight="1" x14ac:dyDescent="0.25">
      <c r="A62" s="101" t="s">
        <v>176</v>
      </c>
      <c r="B62" s="337"/>
      <c r="C62" s="413"/>
      <c r="D62" s="244"/>
      <c r="E62" s="244"/>
      <c r="F62" s="244"/>
      <c r="G62" s="244"/>
      <c r="H62" s="434"/>
      <c r="I62" s="245"/>
      <c r="J62" s="245"/>
      <c r="K62" s="337"/>
      <c r="L62" s="249"/>
      <c r="M62" s="250"/>
      <c r="N62" s="98" t="e">
        <f t="shared" si="1"/>
        <v>#DIV/0!</v>
      </c>
      <c r="O62" s="321">
        <f>FŐLAP!$E$8</f>
        <v>0</v>
      </c>
      <c r="P62" s="320">
        <f>FŐLAP!$C$10</f>
        <v>0</v>
      </c>
      <c r="Q62" s="322" t="s">
        <v>440</v>
      </c>
    </row>
    <row r="63" spans="1:17" ht="50.1" hidden="1" customHeight="1" x14ac:dyDescent="0.25">
      <c r="A63" s="100" t="s">
        <v>177</v>
      </c>
      <c r="B63" s="337"/>
      <c r="C63" s="413"/>
      <c r="D63" s="244"/>
      <c r="E63" s="244"/>
      <c r="F63" s="244"/>
      <c r="G63" s="244"/>
      <c r="H63" s="434"/>
      <c r="I63" s="245"/>
      <c r="J63" s="245"/>
      <c r="K63" s="337"/>
      <c r="L63" s="249"/>
      <c r="M63" s="250"/>
      <c r="N63" s="98" t="e">
        <f t="shared" si="1"/>
        <v>#DIV/0!</v>
      </c>
      <c r="O63" s="321">
        <f>FŐLAP!$E$8</f>
        <v>0</v>
      </c>
      <c r="P63" s="320">
        <f>FŐLAP!$C$10</f>
        <v>0</v>
      </c>
      <c r="Q63" s="322" t="s">
        <v>440</v>
      </c>
    </row>
    <row r="64" spans="1:17" ht="50.1" hidden="1" customHeight="1" x14ac:dyDescent="0.25">
      <c r="A64" s="100" t="s">
        <v>178</v>
      </c>
      <c r="B64" s="337"/>
      <c r="C64" s="413"/>
      <c r="D64" s="244"/>
      <c r="E64" s="244"/>
      <c r="F64" s="244"/>
      <c r="G64" s="244"/>
      <c r="H64" s="434"/>
      <c r="I64" s="245"/>
      <c r="J64" s="245"/>
      <c r="K64" s="337"/>
      <c r="L64" s="249"/>
      <c r="M64" s="250"/>
      <c r="N64" s="98" t="e">
        <f t="shared" si="1"/>
        <v>#DIV/0!</v>
      </c>
      <c r="O64" s="321">
        <f>FŐLAP!$E$8</f>
        <v>0</v>
      </c>
      <c r="P64" s="320">
        <f>FŐLAP!$C$10</f>
        <v>0</v>
      </c>
      <c r="Q64" s="322" t="s">
        <v>440</v>
      </c>
    </row>
    <row r="65" spans="1:17" ht="50.1" hidden="1" customHeight="1" x14ac:dyDescent="0.25">
      <c r="A65" s="101" t="s">
        <v>179</v>
      </c>
      <c r="B65" s="337"/>
      <c r="C65" s="413"/>
      <c r="D65" s="244"/>
      <c r="E65" s="244"/>
      <c r="F65" s="244"/>
      <c r="G65" s="244"/>
      <c r="H65" s="434"/>
      <c r="I65" s="245"/>
      <c r="J65" s="245"/>
      <c r="K65" s="337"/>
      <c r="L65" s="249"/>
      <c r="M65" s="250"/>
      <c r="N65" s="98" t="e">
        <f t="shared" si="1"/>
        <v>#DIV/0!</v>
      </c>
      <c r="O65" s="321">
        <f>FŐLAP!$E$8</f>
        <v>0</v>
      </c>
      <c r="P65" s="320">
        <f>FŐLAP!$C$10</f>
        <v>0</v>
      </c>
      <c r="Q65" s="322" t="s">
        <v>440</v>
      </c>
    </row>
    <row r="66" spans="1:17" ht="50.1" hidden="1" customHeight="1" x14ac:dyDescent="0.25">
      <c r="A66" s="100" t="s">
        <v>180</v>
      </c>
      <c r="B66" s="337"/>
      <c r="C66" s="413"/>
      <c r="D66" s="244"/>
      <c r="E66" s="244"/>
      <c r="F66" s="244"/>
      <c r="G66" s="244"/>
      <c r="H66" s="434"/>
      <c r="I66" s="245"/>
      <c r="J66" s="245"/>
      <c r="K66" s="337"/>
      <c r="L66" s="249"/>
      <c r="M66" s="250"/>
      <c r="N66" s="98" t="e">
        <f t="shared" si="1"/>
        <v>#DIV/0!</v>
      </c>
      <c r="O66" s="321">
        <f>FŐLAP!$E$8</f>
        <v>0</v>
      </c>
      <c r="P66" s="320">
        <f>FŐLAP!$C$10</f>
        <v>0</v>
      </c>
      <c r="Q66" s="322" t="s">
        <v>440</v>
      </c>
    </row>
    <row r="67" spans="1:17" ht="50.1" hidden="1" customHeight="1" x14ac:dyDescent="0.25">
      <c r="A67" s="100" t="s">
        <v>181</v>
      </c>
      <c r="B67" s="337"/>
      <c r="C67" s="413"/>
      <c r="D67" s="244"/>
      <c r="E67" s="244"/>
      <c r="F67" s="244"/>
      <c r="G67" s="244"/>
      <c r="H67" s="434"/>
      <c r="I67" s="245"/>
      <c r="J67" s="245"/>
      <c r="K67" s="337"/>
      <c r="L67" s="249"/>
      <c r="M67" s="250"/>
      <c r="N67" s="98" t="e">
        <f t="shared" si="1"/>
        <v>#DIV/0!</v>
      </c>
      <c r="O67" s="321">
        <f>FŐLAP!$E$8</f>
        <v>0</v>
      </c>
      <c r="P67" s="320">
        <f>FŐLAP!$C$10</f>
        <v>0</v>
      </c>
      <c r="Q67" s="322" t="s">
        <v>440</v>
      </c>
    </row>
    <row r="68" spans="1:17" ht="50.1" hidden="1" customHeight="1" x14ac:dyDescent="0.25">
      <c r="A68" s="101" t="s">
        <v>182</v>
      </c>
      <c r="B68" s="337"/>
      <c r="C68" s="413"/>
      <c r="D68" s="244"/>
      <c r="E68" s="244"/>
      <c r="F68" s="244"/>
      <c r="G68" s="244"/>
      <c r="H68" s="434"/>
      <c r="I68" s="245"/>
      <c r="J68" s="245"/>
      <c r="K68" s="337"/>
      <c r="L68" s="249"/>
      <c r="M68" s="250"/>
      <c r="N68" s="98" t="e">
        <f t="shared" si="1"/>
        <v>#DIV/0!</v>
      </c>
      <c r="O68" s="321">
        <f>FŐLAP!$E$8</f>
        <v>0</v>
      </c>
      <c r="P68" s="320">
        <f>FŐLAP!$C$10</f>
        <v>0</v>
      </c>
      <c r="Q68" s="322" t="s">
        <v>440</v>
      </c>
    </row>
    <row r="69" spans="1:17" ht="50.1" hidden="1" customHeight="1" x14ac:dyDescent="0.25">
      <c r="A69" s="100" t="s">
        <v>183</v>
      </c>
      <c r="B69" s="337"/>
      <c r="C69" s="413"/>
      <c r="D69" s="244"/>
      <c r="E69" s="244"/>
      <c r="F69" s="244"/>
      <c r="G69" s="244"/>
      <c r="H69" s="434"/>
      <c r="I69" s="245"/>
      <c r="J69" s="245"/>
      <c r="K69" s="337"/>
      <c r="L69" s="249"/>
      <c r="M69" s="250"/>
      <c r="N69" s="98" t="e">
        <f t="shared" si="1"/>
        <v>#DIV/0!</v>
      </c>
      <c r="O69" s="321">
        <f>FŐLAP!$E$8</f>
        <v>0</v>
      </c>
      <c r="P69" s="320">
        <f>FŐLAP!$C$10</f>
        <v>0</v>
      </c>
      <c r="Q69" s="322" t="s">
        <v>440</v>
      </c>
    </row>
    <row r="70" spans="1:17" ht="50.1" hidden="1" customHeight="1" collapsed="1" x14ac:dyDescent="0.25">
      <c r="A70" s="100" t="s">
        <v>184</v>
      </c>
      <c r="B70" s="337"/>
      <c r="C70" s="413"/>
      <c r="D70" s="244"/>
      <c r="E70" s="244"/>
      <c r="F70" s="244"/>
      <c r="G70" s="244"/>
      <c r="H70" s="434"/>
      <c r="I70" s="245"/>
      <c r="J70" s="245"/>
      <c r="K70" s="337"/>
      <c r="L70" s="249"/>
      <c r="M70" s="250"/>
      <c r="N70" s="98" t="e">
        <f t="shared" si="1"/>
        <v>#DIV/0!</v>
      </c>
      <c r="O70" s="321">
        <f>FŐLAP!$E$8</f>
        <v>0</v>
      </c>
      <c r="P70" s="320">
        <f>FŐLAP!$C$10</f>
        <v>0</v>
      </c>
      <c r="Q70" s="322" t="s">
        <v>440</v>
      </c>
    </row>
    <row r="71" spans="1:17" ht="50.1" hidden="1" customHeight="1" x14ac:dyDescent="0.25">
      <c r="A71" s="101" t="s">
        <v>185</v>
      </c>
      <c r="B71" s="337"/>
      <c r="C71" s="413"/>
      <c r="D71" s="244"/>
      <c r="E71" s="244"/>
      <c r="F71" s="244"/>
      <c r="G71" s="244"/>
      <c r="H71" s="434"/>
      <c r="I71" s="245"/>
      <c r="J71" s="245"/>
      <c r="K71" s="337"/>
      <c r="L71" s="249"/>
      <c r="M71" s="250"/>
      <c r="N71" s="98" t="e">
        <f t="shared" si="1"/>
        <v>#DIV/0!</v>
      </c>
      <c r="O71" s="321">
        <f>FŐLAP!$E$8</f>
        <v>0</v>
      </c>
      <c r="P71" s="320">
        <f>FŐLAP!$C$10</f>
        <v>0</v>
      </c>
      <c r="Q71" s="322" t="s">
        <v>440</v>
      </c>
    </row>
    <row r="72" spans="1:17" ht="50.1" hidden="1" customHeight="1" x14ac:dyDescent="0.25">
      <c r="A72" s="100" t="s">
        <v>186</v>
      </c>
      <c r="B72" s="337"/>
      <c r="C72" s="413"/>
      <c r="D72" s="244"/>
      <c r="E72" s="244"/>
      <c r="F72" s="244"/>
      <c r="G72" s="244"/>
      <c r="H72" s="434"/>
      <c r="I72" s="245"/>
      <c r="J72" s="245"/>
      <c r="K72" s="337"/>
      <c r="L72" s="249"/>
      <c r="M72" s="250"/>
      <c r="N72" s="98" t="e">
        <f t="shared" si="1"/>
        <v>#DIV/0!</v>
      </c>
      <c r="O72" s="321">
        <f>FŐLAP!$E$8</f>
        <v>0</v>
      </c>
      <c r="P72" s="320">
        <f>FŐLAP!$C$10</f>
        <v>0</v>
      </c>
      <c r="Q72" s="322" t="s">
        <v>440</v>
      </c>
    </row>
    <row r="73" spans="1:17" ht="50.1" hidden="1" customHeight="1" x14ac:dyDescent="0.25">
      <c r="A73" s="100" t="s">
        <v>187</v>
      </c>
      <c r="B73" s="337"/>
      <c r="C73" s="413"/>
      <c r="D73" s="244"/>
      <c r="E73" s="244"/>
      <c r="F73" s="244"/>
      <c r="G73" s="244"/>
      <c r="H73" s="434"/>
      <c r="I73" s="245"/>
      <c r="J73" s="245"/>
      <c r="K73" s="337"/>
      <c r="L73" s="249"/>
      <c r="M73" s="250"/>
      <c r="N73" s="98" t="e">
        <f t="shared" si="1"/>
        <v>#DIV/0!</v>
      </c>
      <c r="O73" s="321">
        <f>FŐLAP!$E$8</f>
        <v>0</v>
      </c>
      <c r="P73" s="320">
        <f>FŐLAP!$C$10</f>
        <v>0</v>
      </c>
      <c r="Q73" s="322" t="s">
        <v>440</v>
      </c>
    </row>
    <row r="74" spans="1:17" ht="50.1" hidden="1" customHeight="1" x14ac:dyDescent="0.25">
      <c r="A74" s="101" t="s">
        <v>188</v>
      </c>
      <c r="B74" s="337"/>
      <c r="C74" s="413"/>
      <c r="D74" s="244"/>
      <c r="E74" s="244"/>
      <c r="F74" s="244"/>
      <c r="G74" s="244"/>
      <c r="H74" s="434"/>
      <c r="I74" s="245"/>
      <c r="J74" s="245"/>
      <c r="K74" s="337"/>
      <c r="L74" s="249"/>
      <c r="M74" s="250"/>
      <c r="N74" s="98" t="e">
        <f t="shared" si="1"/>
        <v>#DIV/0!</v>
      </c>
      <c r="O74" s="321">
        <f>FŐLAP!$E$8</f>
        <v>0</v>
      </c>
      <c r="P74" s="320">
        <f>FŐLAP!$C$10</f>
        <v>0</v>
      </c>
      <c r="Q74" s="322" t="s">
        <v>440</v>
      </c>
    </row>
    <row r="75" spans="1:17" ht="50.1" hidden="1" customHeight="1" x14ac:dyDescent="0.25">
      <c r="A75" s="100" t="s">
        <v>189</v>
      </c>
      <c r="B75" s="337"/>
      <c r="C75" s="413"/>
      <c r="D75" s="244"/>
      <c r="E75" s="244"/>
      <c r="F75" s="244"/>
      <c r="G75" s="244"/>
      <c r="H75" s="434"/>
      <c r="I75" s="245"/>
      <c r="J75" s="245"/>
      <c r="K75" s="337"/>
      <c r="L75" s="249"/>
      <c r="M75" s="250"/>
      <c r="N75" s="98" t="e">
        <f t="shared" ref="N75:N138" si="2">IF(M75&lt;0,0,1-(M75/L75))</f>
        <v>#DIV/0!</v>
      </c>
      <c r="O75" s="321">
        <f>FŐLAP!$E$8</f>
        <v>0</v>
      </c>
      <c r="P75" s="320">
        <f>FŐLAP!$C$10</f>
        <v>0</v>
      </c>
      <c r="Q75" s="322" t="s">
        <v>440</v>
      </c>
    </row>
    <row r="76" spans="1:17" ht="50.1" hidden="1" customHeight="1" x14ac:dyDescent="0.25">
      <c r="A76" s="100" t="s">
        <v>190</v>
      </c>
      <c r="B76" s="337"/>
      <c r="C76" s="413"/>
      <c r="D76" s="244"/>
      <c r="E76" s="244"/>
      <c r="F76" s="244"/>
      <c r="G76" s="244"/>
      <c r="H76" s="434"/>
      <c r="I76" s="245"/>
      <c r="J76" s="245"/>
      <c r="K76" s="337"/>
      <c r="L76" s="249"/>
      <c r="M76" s="250"/>
      <c r="N76" s="98" t="e">
        <f t="shared" si="2"/>
        <v>#DIV/0!</v>
      </c>
      <c r="O76" s="321">
        <f>FŐLAP!$E$8</f>
        <v>0</v>
      </c>
      <c r="P76" s="320">
        <f>FŐLAP!$C$10</f>
        <v>0</v>
      </c>
      <c r="Q76" s="322" t="s">
        <v>440</v>
      </c>
    </row>
    <row r="77" spans="1:17" ht="50.1" hidden="1" customHeight="1" x14ac:dyDescent="0.25">
      <c r="A77" s="100" t="s">
        <v>191</v>
      </c>
      <c r="B77" s="337"/>
      <c r="C77" s="413"/>
      <c r="D77" s="244"/>
      <c r="E77" s="244"/>
      <c r="F77" s="244"/>
      <c r="G77" s="244"/>
      <c r="H77" s="434"/>
      <c r="I77" s="245"/>
      <c r="J77" s="245"/>
      <c r="K77" s="337"/>
      <c r="L77" s="249"/>
      <c r="M77" s="250"/>
      <c r="N77" s="98" t="e">
        <f t="shared" si="2"/>
        <v>#DIV/0!</v>
      </c>
      <c r="O77" s="321">
        <f>FŐLAP!$E$8</f>
        <v>0</v>
      </c>
      <c r="P77" s="320">
        <f>FŐLAP!$C$10</f>
        <v>0</v>
      </c>
      <c r="Q77" s="322" t="s">
        <v>440</v>
      </c>
    </row>
    <row r="78" spans="1:17" ht="50.1" hidden="1" customHeight="1" x14ac:dyDescent="0.25">
      <c r="A78" s="100" t="s">
        <v>192</v>
      </c>
      <c r="B78" s="337"/>
      <c r="C78" s="413"/>
      <c r="D78" s="244"/>
      <c r="E78" s="244"/>
      <c r="F78" s="244"/>
      <c r="G78" s="244"/>
      <c r="H78" s="434"/>
      <c r="I78" s="245"/>
      <c r="J78" s="245"/>
      <c r="K78" s="337"/>
      <c r="L78" s="249"/>
      <c r="M78" s="250"/>
      <c r="N78" s="98" t="e">
        <f t="shared" si="2"/>
        <v>#DIV/0!</v>
      </c>
      <c r="O78" s="321">
        <f>FŐLAP!$E$8</f>
        <v>0</v>
      </c>
      <c r="P78" s="320">
        <f>FŐLAP!$C$10</f>
        <v>0</v>
      </c>
      <c r="Q78" s="322" t="s">
        <v>440</v>
      </c>
    </row>
    <row r="79" spans="1:17" ht="50.1" hidden="1" customHeight="1" x14ac:dyDescent="0.25">
      <c r="A79" s="101" t="s">
        <v>193</v>
      </c>
      <c r="B79" s="337"/>
      <c r="C79" s="413"/>
      <c r="D79" s="244"/>
      <c r="E79" s="244"/>
      <c r="F79" s="244"/>
      <c r="G79" s="244"/>
      <c r="H79" s="434"/>
      <c r="I79" s="245"/>
      <c r="J79" s="245"/>
      <c r="K79" s="337"/>
      <c r="L79" s="249"/>
      <c r="M79" s="250"/>
      <c r="N79" s="98" t="e">
        <f t="shared" si="2"/>
        <v>#DIV/0!</v>
      </c>
      <c r="O79" s="321">
        <f>FŐLAP!$E$8</f>
        <v>0</v>
      </c>
      <c r="P79" s="320">
        <f>FŐLAP!$C$10</f>
        <v>0</v>
      </c>
      <c r="Q79" s="322" t="s">
        <v>440</v>
      </c>
    </row>
    <row r="80" spans="1:17" ht="50.1" hidden="1" customHeight="1" x14ac:dyDescent="0.25">
      <c r="A80" s="100" t="s">
        <v>194</v>
      </c>
      <c r="B80" s="337"/>
      <c r="C80" s="413"/>
      <c r="D80" s="244"/>
      <c r="E80" s="244"/>
      <c r="F80" s="244"/>
      <c r="G80" s="244"/>
      <c r="H80" s="434"/>
      <c r="I80" s="245"/>
      <c r="J80" s="245"/>
      <c r="K80" s="337"/>
      <c r="L80" s="249"/>
      <c r="M80" s="250"/>
      <c r="N80" s="98" t="e">
        <f t="shared" si="2"/>
        <v>#DIV/0!</v>
      </c>
      <c r="O80" s="321">
        <f>FŐLAP!$E$8</f>
        <v>0</v>
      </c>
      <c r="P80" s="320">
        <f>FŐLAP!$C$10</f>
        <v>0</v>
      </c>
      <c r="Q80" s="322" t="s">
        <v>440</v>
      </c>
    </row>
    <row r="81" spans="1:17" ht="50.1" hidden="1" customHeight="1" collapsed="1" x14ac:dyDescent="0.25">
      <c r="A81" s="100" t="s">
        <v>195</v>
      </c>
      <c r="B81" s="337"/>
      <c r="C81" s="413"/>
      <c r="D81" s="244"/>
      <c r="E81" s="244"/>
      <c r="F81" s="244"/>
      <c r="G81" s="244"/>
      <c r="H81" s="434"/>
      <c r="I81" s="245"/>
      <c r="J81" s="245"/>
      <c r="K81" s="337"/>
      <c r="L81" s="249"/>
      <c r="M81" s="250"/>
      <c r="N81" s="98" t="e">
        <f t="shared" si="2"/>
        <v>#DIV/0!</v>
      </c>
      <c r="O81" s="321">
        <f>FŐLAP!$E$8</f>
        <v>0</v>
      </c>
      <c r="P81" s="320">
        <f>FŐLAP!$C$10</f>
        <v>0</v>
      </c>
      <c r="Q81" s="322" t="s">
        <v>440</v>
      </c>
    </row>
    <row r="82" spans="1:17" ht="50.1" hidden="1" customHeight="1" x14ac:dyDescent="0.25">
      <c r="A82" s="101" t="s">
        <v>196</v>
      </c>
      <c r="B82" s="337"/>
      <c r="C82" s="413"/>
      <c r="D82" s="244"/>
      <c r="E82" s="244"/>
      <c r="F82" s="244"/>
      <c r="G82" s="244"/>
      <c r="H82" s="434"/>
      <c r="I82" s="245"/>
      <c r="J82" s="245"/>
      <c r="K82" s="337"/>
      <c r="L82" s="249"/>
      <c r="M82" s="250"/>
      <c r="N82" s="98" t="e">
        <f t="shared" si="2"/>
        <v>#DIV/0!</v>
      </c>
      <c r="O82" s="321">
        <f>FŐLAP!$E$8</f>
        <v>0</v>
      </c>
      <c r="P82" s="320">
        <f>FŐLAP!$C$10</f>
        <v>0</v>
      </c>
      <c r="Q82" s="322" t="s">
        <v>440</v>
      </c>
    </row>
    <row r="83" spans="1:17" ht="50.1" hidden="1" customHeight="1" x14ac:dyDescent="0.25">
      <c r="A83" s="100" t="s">
        <v>197</v>
      </c>
      <c r="B83" s="337"/>
      <c r="C83" s="413"/>
      <c r="D83" s="244"/>
      <c r="E83" s="244"/>
      <c r="F83" s="244"/>
      <c r="G83" s="244"/>
      <c r="H83" s="434"/>
      <c r="I83" s="245"/>
      <c r="J83" s="245"/>
      <c r="K83" s="337"/>
      <c r="L83" s="249"/>
      <c r="M83" s="250"/>
      <c r="N83" s="98" t="e">
        <f t="shared" si="2"/>
        <v>#DIV/0!</v>
      </c>
      <c r="O83" s="321">
        <f>FŐLAP!$E$8</f>
        <v>0</v>
      </c>
      <c r="P83" s="320">
        <f>FŐLAP!$C$10</f>
        <v>0</v>
      </c>
      <c r="Q83" s="322" t="s">
        <v>440</v>
      </c>
    </row>
    <row r="84" spans="1:17" ht="50.1" hidden="1" customHeight="1" x14ac:dyDescent="0.25">
      <c r="A84" s="100" t="s">
        <v>198</v>
      </c>
      <c r="B84" s="337"/>
      <c r="C84" s="413"/>
      <c r="D84" s="244"/>
      <c r="E84" s="244"/>
      <c r="F84" s="244"/>
      <c r="G84" s="244"/>
      <c r="H84" s="434"/>
      <c r="I84" s="245"/>
      <c r="J84" s="245"/>
      <c r="K84" s="337"/>
      <c r="L84" s="249"/>
      <c r="M84" s="250"/>
      <c r="N84" s="98" t="e">
        <f t="shared" si="2"/>
        <v>#DIV/0!</v>
      </c>
      <c r="O84" s="321">
        <f>FŐLAP!$E$8</f>
        <v>0</v>
      </c>
      <c r="P84" s="320">
        <f>FŐLAP!$C$10</f>
        <v>0</v>
      </c>
      <c r="Q84" s="322" t="s">
        <v>440</v>
      </c>
    </row>
    <row r="85" spans="1:17" ht="50.1" hidden="1" customHeight="1" x14ac:dyDescent="0.25">
      <c r="A85" s="101" t="s">
        <v>199</v>
      </c>
      <c r="B85" s="337"/>
      <c r="C85" s="413"/>
      <c r="D85" s="244"/>
      <c r="E85" s="244"/>
      <c r="F85" s="244"/>
      <c r="G85" s="244"/>
      <c r="H85" s="434"/>
      <c r="I85" s="245"/>
      <c r="J85" s="245"/>
      <c r="K85" s="337"/>
      <c r="L85" s="249"/>
      <c r="M85" s="250"/>
      <c r="N85" s="98" t="e">
        <f t="shared" si="2"/>
        <v>#DIV/0!</v>
      </c>
      <c r="O85" s="321">
        <f>FŐLAP!$E$8</f>
        <v>0</v>
      </c>
      <c r="P85" s="320">
        <f>FŐLAP!$C$10</f>
        <v>0</v>
      </c>
      <c r="Q85" s="322" t="s">
        <v>440</v>
      </c>
    </row>
    <row r="86" spans="1:17" ht="50.1" hidden="1" customHeight="1" x14ac:dyDescent="0.25">
      <c r="A86" s="100" t="s">
        <v>200</v>
      </c>
      <c r="B86" s="337"/>
      <c r="C86" s="413"/>
      <c r="D86" s="244"/>
      <c r="E86" s="244"/>
      <c r="F86" s="244"/>
      <c r="G86" s="244"/>
      <c r="H86" s="434"/>
      <c r="I86" s="245"/>
      <c r="J86" s="245"/>
      <c r="K86" s="337"/>
      <c r="L86" s="249"/>
      <c r="M86" s="250"/>
      <c r="N86" s="98" t="e">
        <f t="shared" si="2"/>
        <v>#DIV/0!</v>
      </c>
      <c r="O86" s="321">
        <f>FŐLAP!$E$8</f>
        <v>0</v>
      </c>
      <c r="P86" s="320">
        <f>FŐLAP!$C$10</f>
        <v>0</v>
      </c>
      <c r="Q86" s="322" t="s">
        <v>440</v>
      </c>
    </row>
    <row r="87" spans="1:17" ht="50.1" hidden="1" customHeight="1" x14ac:dyDescent="0.25">
      <c r="A87" s="100" t="s">
        <v>201</v>
      </c>
      <c r="B87" s="337"/>
      <c r="C87" s="413"/>
      <c r="D87" s="244"/>
      <c r="E87" s="244"/>
      <c r="F87" s="244"/>
      <c r="G87" s="244"/>
      <c r="H87" s="434"/>
      <c r="I87" s="245"/>
      <c r="J87" s="245"/>
      <c r="K87" s="337"/>
      <c r="L87" s="249"/>
      <c r="M87" s="250"/>
      <c r="N87" s="98" t="e">
        <f t="shared" si="2"/>
        <v>#DIV/0!</v>
      </c>
      <c r="O87" s="321">
        <f>FŐLAP!$E$8</f>
        <v>0</v>
      </c>
      <c r="P87" s="320">
        <f>FŐLAP!$C$10</f>
        <v>0</v>
      </c>
      <c r="Q87" s="322" t="s">
        <v>440</v>
      </c>
    </row>
    <row r="88" spans="1:17" ht="50.1" hidden="1" customHeight="1" x14ac:dyDescent="0.25">
      <c r="A88" s="101" t="s">
        <v>202</v>
      </c>
      <c r="B88" s="337"/>
      <c r="C88" s="413"/>
      <c r="D88" s="244"/>
      <c r="E88" s="244"/>
      <c r="F88" s="244"/>
      <c r="G88" s="244"/>
      <c r="H88" s="434"/>
      <c r="I88" s="245"/>
      <c r="J88" s="245"/>
      <c r="K88" s="337"/>
      <c r="L88" s="249"/>
      <c r="M88" s="250"/>
      <c r="N88" s="98" t="e">
        <f t="shared" si="2"/>
        <v>#DIV/0!</v>
      </c>
      <c r="O88" s="321">
        <f>FŐLAP!$E$8</f>
        <v>0</v>
      </c>
      <c r="P88" s="320">
        <f>FŐLAP!$C$10</f>
        <v>0</v>
      </c>
      <c r="Q88" s="322" t="s">
        <v>440</v>
      </c>
    </row>
    <row r="89" spans="1:17" ht="50.1" hidden="1" customHeight="1" x14ac:dyDescent="0.25">
      <c r="A89" s="100" t="s">
        <v>203</v>
      </c>
      <c r="B89" s="337"/>
      <c r="C89" s="413"/>
      <c r="D89" s="244"/>
      <c r="E89" s="244"/>
      <c r="F89" s="244"/>
      <c r="G89" s="244"/>
      <c r="H89" s="434"/>
      <c r="I89" s="245"/>
      <c r="J89" s="245"/>
      <c r="K89" s="337"/>
      <c r="L89" s="249"/>
      <c r="M89" s="250"/>
      <c r="N89" s="98" t="e">
        <f t="shared" si="2"/>
        <v>#DIV/0!</v>
      </c>
      <c r="O89" s="321">
        <f>FŐLAP!$E$8</f>
        <v>0</v>
      </c>
      <c r="P89" s="320">
        <f>FŐLAP!$C$10</f>
        <v>0</v>
      </c>
      <c r="Q89" s="322" t="s">
        <v>440</v>
      </c>
    </row>
    <row r="90" spans="1:17" ht="50.1" hidden="1" customHeight="1" x14ac:dyDescent="0.25">
      <c r="A90" s="100" t="s">
        <v>204</v>
      </c>
      <c r="B90" s="337"/>
      <c r="C90" s="413"/>
      <c r="D90" s="244"/>
      <c r="E90" s="244"/>
      <c r="F90" s="244"/>
      <c r="G90" s="244"/>
      <c r="H90" s="434"/>
      <c r="I90" s="245"/>
      <c r="J90" s="245"/>
      <c r="K90" s="337"/>
      <c r="L90" s="249"/>
      <c r="M90" s="250"/>
      <c r="N90" s="98" t="e">
        <f t="shared" si="2"/>
        <v>#DIV/0!</v>
      </c>
      <c r="O90" s="321">
        <f>FŐLAP!$E$8</f>
        <v>0</v>
      </c>
      <c r="P90" s="320">
        <f>FŐLAP!$C$10</f>
        <v>0</v>
      </c>
      <c r="Q90" s="322" t="s">
        <v>440</v>
      </c>
    </row>
    <row r="91" spans="1:17" ht="50.1" hidden="1" customHeight="1" x14ac:dyDescent="0.25">
      <c r="A91" s="101" t="s">
        <v>205</v>
      </c>
      <c r="B91" s="337"/>
      <c r="C91" s="413"/>
      <c r="D91" s="244"/>
      <c r="E91" s="244"/>
      <c r="F91" s="244"/>
      <c r="G91" s="244"/>
      <c r="H91" s="434"/>
      <c r="I91" s="245"/>
      <c r="J91" s="245"/>
      <c r="K91" s="337"/>
      <c r="L91" s="249"/>
      <c r="M91" s="250"/>
      <c r="N91" s="98" t="e">
        <f t="shared" si="2"/>
        <v>#DIV/0!</v>
      </c>
      <c r="O91" s="321">
        <f>FŐLAP!$E$8</f>
        <v>0</v>
      </c>
      <c r="P91" s="320">
        <f>FŐLAP!$C$10</f>
        <v>0</v>
      </c>
      <c r="Q91" s="322" t="s">
        <v>440</v>
      </c>
    </row>
    <row r="92" spans="1:17" ht="50.1" hidden="1" customHeight="1" x14ac:dyDescent="0.25">
      <c r="A92" s="100" t="s">
        <v>206</v>
      </c>
      <c r="B92" s="337"/>
      <c r="C92" s="413"/>
      <c r="D92" s="244"/>
      <c r="E92" s="244"/>
      <c r="F92" s="244"/>
      <c r="G92" s="244"/>
      <c r="H92" s="434"/>
      <c r="I92" s="245"/>
      <c r="J92" s="245"/>
      <c r="K92" s="337"/>
      <c r="L92" s="249"/>
      <c r="M92" s="250"/>
      <c r="N92" s="98" t="e">
        <f t="shared" si="2"/>
        <v>#DIV/0!</v>
      </c>
      <c r="O92" s="321">
        <f>FŐLAP!$E$8</f>
        <v>0</v>
      </c>
      <c r="P92" s="320">
        <f>FŐLAP!$C$10</f>
        <v>0</v>
      </c>
      <c r="Q92" s="322" t="s">
        <v>440</v>
      </c>
    </row>
    <row r="93" spans="1:17" ht="50.1" hidden="1" customHeight="1" x14ac:dyDescent="0.25">
      <c r="A93" s="100" t="s">
        <v>207</v>
      </c>
      <c r="B93" s="337"/>
      <c r="C93" s="413"/>
      <c r="D93" s="244"/>
      <c r="E93" s="244"/>
      <c r="F93" s="244"/>
      <c r="G93" s="244"/>
      <c r="H93" s="434"/>
      <c r="I93" s="245"/>
      <c r="J93" s="245"/>
      <c r="K93" s="337"/>
      <c r="L93" s="249"/>
      <c r="M93" s="250"/>
      <c r="N93" s="98" t="e">
        <f t="shared" si="2"/>
        <v>#DIV/0!</v>
      </c>
      <c r="O93" s="321">
        <f>FŐLAP!$E$8</f>
        <v>0</v>
      </c>
      <c r="P93" s="320">
        <f>FŐLAP!$C$10</f>
        <v>0</v>
      </c>
      <c r="Q93" s="322" t="s">
        <v>440</v>
      </c>
    </row>
    <row r="94" spans="1:17" ht="50.1" hidden="1" customHeight="1" x14ac:dyDescent="0.25">
      <c r="A94" s="100" t="s">
        <v>208</v>
      </c>
      <c r="B94" s="337"/>
      <c r="C94" s="413"/>
      <c r="D94" s="244"/>
      <c r="E94" s="244"/>
      <c r="F94" s="244"/>
      <c r="G94" s="244"/>
      <c r="H94" s="434"/>
      <c r="I94" s="245"/>
      <c r="J94" s="245"/>
      <c r="K94" s="337"/>
      <c r="L94" s="249"/>
      <c r="M94" s="250"/>
      <c r="N94" s="98" t="e">
        <f t="shared" si="2"/>
        <v>#DIV/0!</v>
      </c>
      <c r="O94" s="321">
        <f>FŐLAP!$E$8</f>
        <v>0</v>
      </c>
      <c r="P94" s="320">
        <f>FŐLAP!$C$10</f>
        <v>0</v>
      </c>
      <c r="Q94" s="322" t="s">
        <v>440</v>
      </c>
    </row>
    <row r="95" spans="1:17" ht="50.1" hidden="1" customHeight="1" x14ac:dyDescent="0.25">
      <c r="A95" s="100" t="s">
        <v>209</v>
      </c>
      <c r="B95" s="337"/>
      <c r="C95" s="413"/>
      <c r="D95" s="244"/>
      <c r="E95" s="244"/>
      <c r="F95" s="244"/>
      <c r="G95" s="244"/>
      <c r="H95" s="434"/>
      <c r="I95" s="245"/>
      <c r="J95" s="245"/>
      <c r="K95" s="337"/>
      <c r="L95" s="249"/>
      <c r="M95" s="250"/>
      <c r="N95" s="98" t="e">
        <f t="shared" si="2"/>
        <v>#DIV/0!</v>
      </c>
      <c r="O95" s="321">
        <f>FŐLAP!$E$8</f>
        <v>0</v>
      </c>
      <c r="P95" s="320">
        <f>FŐLAP!$C$10</f>
        <v>0</v>
      </c>
      <c r="Q95" s="322" t="s">
        <v>440</v>
      </c>
    </row>
    <row r="96" spans="1:17" ht="50.1" hidden="1" customHeight="1" x14ac:dyDescent="0.25">
      <c r="A96" s="101" t="s">
        <v>210</v>
      </c>
      <c r="B96" s="337"/>
      <c r="C96" s="413"/>
      <c r="D96" s="244"/>
      <c r="E96" s="244"/>
      <c r="F96" s="244"/>
      <c r="G96" s="244"/>
      <c r="H96" s="434"/>
      <c r="I96" s="245"/>
      <c r="J96" s="245"/>
      <c r="K96" s="337"/>
      <c r="L96" s="249"/>
      <c r="M96" s="250"/>
      <c r="N96" s="98" t="e">
        <f t="shared" si="2"/>
        <v>#DIV/0!</v>
      </c>
      <c r="O96" s="321">
        <f>FŐLAP!$E$8</f>
        <v>0</v>
      </c>
      <c r="P96" s="320">
        <f>FŐLAP!$C$10</f>
        <v>0</v>
      </c>
      <c r="Q96" s="322" t="s">
        <v>440</v>
      </c>
    </row>
    <row r="97" spans="1:17" ht="50.1" hidden="1" customHeight="1" x14ac:dyDescent="0.25">
      <c r="A97" s="100" t="s">
        <v>211</v>
      </c>
      <c r="B97" s="337"/>
      <c r="C97" s="413"/>
      <c r="D97" s="244"/>
      <c r="E97" s="244"/>
      <c r="F97" s="244"/>
      <c r="G97" s="244"/>
      <c r="H97" s="434"/>
      <c r="I97" s="245"/>
      <c r="J97" s="245"/>
      <c r="K97" s="337"/>
      <c r="L97" s="249"/>
      <c r="M97" s="250"/>
      <c r="N97" s="98" t="e">
        <f t="shared" si="2"/>
        <v>#DIV/0!</v>
      </c>
      <c r="O97" s="321">
        <f>FŐLAP!$E$8</f>
        <v>0</v>
      </c>
      <c r="P97" s="320">
        <f>FŐLAP!$C$10</f>
        <v>0</v>
      </c>
      <c r="Q97" s="322" t="s">
        <v>440</v>
      </c>
    </row>
    <row r="98" spans="1:17" ht="50.1" hidden="1" customHeight="1" x14ac:dyDescent="0.25">
      <c r="A98" s="100" t="s">
        <v>212</v>
      </c>
      <c r="B98" s="337"/>
      <c r="C98" s="413"/>
      <c r="D98" s="244"/>
      <c r="E98" s="244"/>
      <c r="F98" s="244"/>
      <c r="G98" s="244"/>
      <c r="H98" s="434"/>
      <c r="I98" s="245"/>
      <c r="J98" s="245"/>
      <c r="K98" s="337"/>
      <c r="L98" s="249"/>
      <c r="M98" s="250"/>
      <c r="N98" s="98" t="e">
        <f t="shared" si="2"/>
        <v>#DIV/0!</v>
      </c>
      <c r="O98" s="321">
        <f>FŐLAP!$E$8</f>
        <v>0</v>
      </c>
      <c r="P98" s="320">
        <f>FŐLAP!$C$10</f>
        <v>0</v>
      </c>
      <c r="Q98" s="322" t="s">
        <v>440</v>
      </c>
    </row>
    <row r="99" spans="1:17" ht="50.1" hidden="1" customHeight="1" x14ac:dyDescent="0.25">
      <c r="A99" s="101" t="s">
        <v>213</v>
      </c>
      <c r="B99" s="337"/>
      <c r="C99" s="413"/>
      <c r="D99" s="244"/>
      <c r="E99" s="244"/>
      <c r="F99" s="244"/>
      <c r="G99" s="244"/>
      <c r="H99" s="434"/>
      <c r="I99" s="245"/>
      <c r="J99" s="245"/>
      <c r="K99" s="337"/>
      <c r="L99" s="249"/>
      <c r="M99" s="250"/>
      <c r="N99" s="98" t="e">
        <f t="shared" si="2"/>
        <v>#DIV/0!</v>
      </c>
      <c r="O99" s="321">
        <f>FŐLAP!$E$8</f>
        <v>0</v>
      </c>
      <c r="P99" s="320">
        <f>FŐLAP!$C$10</f>
        <v>0</v>
      </c>
      <c r="Q99" s="322" t="s">
        <v>440</v>
      </c>
    </row>
    <row r="100" spans="1:17" ht="50.1" hidden="1" customHeight="1" x14ac:dyDescent="0.25">
      <c r="A100" s="100" t="s">
        <v>214</v>
      </c>
      <c r="B100" s="337"/>
      <c r="C100" s="413"/>
      <c r="D100" s="244"/>
      <c r="E100" s="244"/>
      <c r="F100" s="244"/>
      <c r="G100" s="244"/>
      <c r="H100" s="434"/>
      <c r="I100" s="245"/>
      <c r="J100" s="245"/>
      <c r="K100" s="337"/>
      <c r="L100" s="249"/>
      <c r="M100" s="250"/>
      <c r="N100" s="98" t="e">
        <f t="shared" si="2"/>
        <v>#DIV/0!</v>
      </c>
      <c r="O100" s="321">
        <f>FŐLAP!$E$8</f>
        <v>0</v>
      </c>
      <c r="P100" s="320">
        <f>FŐLAP!$C$10</f>
        <v>0</v>
      </c>
      <c r="Q100" s="322" t="s">
        <v>440</v>
      </c>
    </row>
    <row r="101" spans="1:17" ht="50.1" hidden="1" customHeight="1" x14ac:dyDescent="0.25">
      <c r="A101" s="100" t="s">
        <v>215</v>
      </c>
      <c r="B101" s="337"/>
      <c r="C101" s="413"/>
      <c r="D101" s="244"/>
      <c r="E101" s="244"/>
      <c r="F101" s="244"/>
      <c r="G101" s="244"/>
      <c r="H101" s="434"/>
      <c r="I101" s="245"/>
      <c r="J101" s="245"/>
      <c r="K101" s="337"/>
      <c r="L101" s="249"/>
      <c r="M101" s="250"/>
      <c r="N101" s="98" t="e">
        <f t="shared" si="2"/>
        <v>#DIV/0!</v>
      </c>
      <c r="O101" s="321">
        <f>FŐLAP!$E$8</f>
        <v>0</v>
      </c>
      <c r="P101" s="320">
        <f>FŐLAP!$C$10</f>
        <v>0</v>
      </c>
      <c r="Q101" s="322" t="s">
        <v>440</v>
      </c>
    </row>
    <row r="102" spans="1:17" ht="50.1" hidden="1" customHeight="1" collapsed="1" x14ac:dyDescent="0.25">
      <c r="A102" s="101" t="s">
        <v>216</v>
      </c>
      <c r="B102" s="337"/>
      <c r="C102" s="413"/>
      <c r="D102" s="244"/>
      <c r="E102" s="244"/>
      <c r="F102" s="244"/>
      <c r="G102" s="244"/>
      <c r="H102" s="434"/>
      <c r="I102" s="245"/>
      <c r="J102" s="245"/>
      <c r="K102" s="337"/>
      <c r="L102" s="249"/>
      <c r="M102" s="250"/>
      <c r="N102" s="98" t="e">
        <f t="shared" si="2"/>
        <v>#DIV/0!</v>
      </c>
      <c r="O102" s="321">
        <f>FŐLAP!$E$8</f>
        <v>0</v>
      </c>
      <c r="P102" s="320">
        <f>FŐLAP!$C$10</f>
        <v>0</v>
      </c>
      <c r="Q102" s="322" t="s">
        <v>440</v>
      </c>
    </row>
    <row r="103" spans="1:17" ht="50.1" hidden="1" customHeight="1" x14ac:dyDescent="0.25">
      <c r="A103" s="100" t="s">
        <v>217</v>
      </c>
      <c r="B103" s="337"/>
      <c r="C103" s="413"/>
      <c r="D103" s="244"/>
      <c r="E103" s="244"/>
      <c r="F103" s="244"/>
      <c r="G103" s="244"/>
      <c r="H103" s="434"/>
      <c r="I103" s="245"/>
      <c r="J103" s="245"/>
      <c r="K103" s="337"/>
      <c r="L103" s="249"/>
      <c r="M103" s="250"/>
      <c r="N103" s="98" t="e">
        <f t="shared" si="2"/>
        <v>#DIV/0!</v>
      </c>
      <c r="O103" s="321">
        <f>FŐLAP!$E$8</f>
        <v>0</v>
      </c>
      <c r="P103" s="320">
        <f>FŐLAP!$C$10</f>
        <v>0</v>
      </c>
      <c r="Q103" s="322" t="s">
        <v>440</v>
      </c>
    </row>
    <row r="104" spans="1:17" ht="50.1" hidden="1" customHeight="1" x14ac:dyDescent="0.25">
      <c r="A104" s="100" t="s">
        <v>218</v>
      </c>
      <c r="B104" s="337"/>
      <c r="C104" s="413"/>
      <c r="D104" s="244"/>
      <c r="E104" s="244"/>
      <c r="F104" s="244"/>
      <c r="G104" s="244"/>
      <c r="H104" s="434"/>
      <c r="I104" s="245"/>
      <c r="J104" s="245"/>
      <c r="K104" s="337"/>
      <c r="L104" s="249"/>
      <c r="M104" s="250"/>
      <c r="N104" s="98" t="e">
        <f t="shared" si="2"/>
        <v>#DIV/0!</v>
      </c>
      <c r="O104" s="321">
        <f>FŐLAP!$E$8</f>
        <v>0</v>
      </c>
      <c r="P104" s="320">
        <f>FŐLAP!$C$10</f>
        <v>0</v>
      </c>
      <c r="Q104" s="322" t="s">
        <v>440</v>
      </c>
    </row>
    <row r="105" spans="1:17" ht="50.1" hidden="1" customHeight="1" x14ac:dyDescent="0.25">
      <c r="A105" s="101" t="s">
        <v>219</v>
      </c>
      <c r="B105" s="337"/>
      <c r="C105" s="413"/>
      <c r="D105" s="244"/>
      <c r="E105" s="244"/>
      <c r="F105" s="244"/>
      <c r="G105" s="244"/>
      <c r="H105" s="434"/>
      <c r="I105" s="245"/>
      <c r="J105" s="245"/>
      <c r="K105" s="337"/>
      <c r="L105" s="249"/>
      <c r="M105" s="250"/>
      <c r="N105" s="98" t="e">
        <f t="shared" si="2"/>
        <v>#DIV/0!</v>
      </c>
      <c r="O105" s="321">
        <f>FŐLAP!$E$8</f>
        <v>0</v>
      </c>
      <c r="P105" s="320">
        <f>FŐLAP!$C$10</f>
        <v>0</v>
      </c>
      <c r="Q105" s="322" t="s">
        <v>440</v>
      </c>
    </row>
    <row r="106" spans="1:17" ht="50.1" hidden="1" customHeight="1" x14ac:dyDescent="0.25">
      <c r="A106" s="100" t="s">
        <v>220</v>
      </c>
      <c r="B106" s="337"/>
      <c r="C106" s="413"/>
      <c r="D106" s="244"/>
      <c r="E106" s="244"/>
      <c r="F106" s="244"/>
      <c r="G106" s="244"/>
      <c r="H106" s="434"/>
      <c r="I106" s="245"/>
      <c r="J106" s="245"/>
      <c r="K106" s="337"/>
      <c r="L106" s="249"/>
      <c r="M106" s="250"/>
      <c r="N106" s="98" t="e">
        <f t="shared" si="2"/>
        <v>#DIV/0!</v>
      </c>
      <c r="O106" s="321">
        <f>FŐLAP!$E$8</f>
        <v>0</v>
      </c>
      <c r="P106" s="320">
        <f>FŐLAP!$C$10</f>
        <v>0</v>
      </c>
      <c r="Q106" s="322" t="s">
        <v>440</v>
      </c>
    </row>
    <row r="107" spans="1:17" ht="50.1" hidden="1" customHeight="1" x14ac:dyDescent="0.25">
      <c r="A107" s="100" t="s">
        <v>221</v>
      </c>
      <c r="B107" s="337"/>
      <c r="C107" s="413"/>
      <c r="D107" s="244"/>
      <c r="E107" s="244"/>
      <c r="F107" s="244"/>
      <c r="G107" s="244"/>
      <c r="H107" s="434"/>
      <c r="I107" s="245"/>
      <c r="J107" s="245"/>
      <c r="K107" s="337"/>
      <c r="L107" s="249"/>
      <c r="M107" s="250"/>
      <c r="N107" s="98" t="e">
        <f t="shared" si="2"/>
        <v>#DIV/0!</v>
      </c>
      <c r="O107" s="321">
        <f>FŐLAP!$E$8</f>
        <v>0</v>
      </c>
      <c r="P107" s="320">
        <f>FŐLAP!$C$10</f>
        <v>0</v>
      </c>
      <c r="Q107" s="322" t="s">
        <v>440</v>
      </c>
    </row>
    <row r="108" spans="1:17" ht="50.1" hidden="1" customHeight="1" x14ac:dyDescent="0.25">
      <c r="A108" s="101" t="s">
        <v>222</v>
      </c>
      <c r="B108" s="337"/>
      <c r="C108" s="413"/>
      <c r="D108" s="244"/>
      <c r="E108" s="244"/>
      <c r="F108" s="244"/>
      <c r="G108" s="244"/>
      <c r="H108" s="434"/>
      <c r="I108" s="245"/>
      <c r="J108" s="245"/>
      <c r="K108" s="337"/>
      <c r="L108" s="249"/>
      <c r="M108" s="250"/>
      <c r="N108" s="98" t="e">
        <f t="shared" si="2"/>
        <v>#DIV/0!</v>
      </c>
      <c r="O108" s="321">
        <f>FŐLAP!$E$8</f>
        <v>0</v>
      </c>
      <c r="P108" s="320">
        <f>FŐLAP!$C$10</f>
        <v>0</v>
      </c>
      <c r="Q108" s="322" t="s">
        <v>440</v>
      </c>
    </row>
    <row r="109" spans="1:17" ht="50.1" hidden="1" customHeight="1" x14ac:dyDescent="0.25">
      <c r="A109" s="100" t="s">
        <v>223</v>
      </c>
      <c r="B109" s="337"/>
      <c r="C109" s="413"/>
      <c r="D109" s="244"/>
      <c r="E109" s="244"/>
      <c r="F109" s="244"/>
      <c r="G109" s="244"/>
      <c r="H109" s="434"/>
      <c r="I109" s="245"/>
      <c r="J109" s="245"/>
      <c r="K109" s="337"/>
      <c r="L109" s="249"/>
      <c r="M109" s="250"/>
      <c r="N109" s="98" t="e">
        <f t="shared" si="2"/>
        <v>#DIV/0!</v>
      </c>
      <c r="O109" s="321">
        <f>FŐLAP!$E$8</f>
        <v>0</v>
      </c>
      <c r="P109" s="320">
        <f>FŐLAP!$C$10</f>
        <v>0</v>
      </c>
      <c r="Q109" s="322" t="s">
        <v>440</v>
      </c>
    </row>
    <row r="110" spans="1:17" ht="50.1" hidden="1" customHeight="1" x14ac:dyDescent="0.25">
      <c r="A110" s="100" t="s">
        <v>224</v>
      </c>
      <c r="B110" s="337"/>
      <c r="C110" s="413"/>
      <c r="D110" s="244"/>
      <c r="E110" s="244"/>
      <c r="F110" s="244"/>
      <c r="G110" s="244"/>
      <c r="H110" s="434"/>
      <c r="I110" s="245"/>
      <c r="J110" s="245"/>
      <c r="K110" s="337"/>
      <c r="L110" s="249"/>
      <c r="M110" s="250"/>
      <c r="N110" s="98" t="e">
        <f t="shared" si="2"/>
        <v>#DIV/0!</v>
      </c>
      <c r="O110" s="321">
        <f>FŐLAP!$E$8</f>
        <v>0</v>
      </c>
      <c r="P110" s="320">
        <f>FŐLAP!$C$10</f>
        <v>0</v>
      </c>
      <c r="Q110" s="322" t="s">
        <v>440</v>
      </c>
    </row>
    <row r="111" spans="1:17" ht="50.1" hidden="1" customHeight="1" x14ac:dyDescent="0.25">
      <c r="A111" s="100" t="s">
        <v>225</v>
      </c>
      <c r="B111" s="337"/>
      <c r="C111" s="413"/>
      <c r="D111" s="244"/>
      <c r="E111" s="244"/>
      <c r="F111" s="244"/>
      <c r="G111" s="244"/>
      <c r="H111" s="434"/>
      <c r="I111" s="245"/>
      <c r="J111" s="245"/>
      <c r="K111" s="337"/>
      <c r="L111" s="249"/>
      <c r="M111" s="250"/>
      <c r="N111" s="98" t="e">
        <f t="shared" si="2"/>
        <v>#DIV/0!</v>
      </c>
      <c r="O111" s="321">
        <f>FŐLAP!$E$8</f>
        <v>0</v>
      </c>
      <c r="P111" s="320">
        <f>FŐLAP!$C$10</f>
        <v>0</v>
      </c>
      <c r="Q111" s="322" t="s">
        <v>440</v>
      </c>
    </row>
    <row r="112" spans="1:17" ht="50.1" hidden="1" customHeight="1" x14ac:dyDescent="0.25">
      <c r="A112" s="100" t="s">
        <v>226</v>
      </c>
      <c r="B112" s="337"/>
      <c r="C112" s="413"/>
      <c r="D112" s="244"/>
      <c r="E112" s="244"/>
      <c r="F112" s="244"/>
      <c r="G112" s="244"/>
      <c r="H112" s="434"/>
      <c r="I112" s="245"/>
      <c r="J112" s="245"/>
      <c r="K112" s="337"/>
      <c r="L112" s="249"/>
      <c r="M112" s="250"/>
      <c r="N112" s="98" t="e">
        <f t="shared" si="2"/>
        <v>#DIV/0!</v>
      </c>
      <c r="O112" s="321">
        <f>FŐLAP!$E$8</f>
        <v>0</v>
      </c>
      <c r="P112" s="320">
        <f>FŐLAP!$C$10</f>
        <v>0</v>
      </c>
      <c r="Q112" s="322" t="s">
        <v>440</v>
      </c>
    </row>
    <row r="113" spans="1:17" ht="50.1" hidden="1" customHeight="1" x14ac:dyDescent="0.25">
      <c r="A113" s="101" t="s">
        <v>227</v>
      </c>
      <c r="B113" s="337"/>
      <c r="C113" s="413"/>
      <c r="D113" s="244"/>
      <c r="E113" s="244"/>
      <c r="F113" s="244"/>
      <c r="G113" s="244"/>
      <c r="H113" s="434"/>
      <c r="I113" s="245"/>
      <c r="J113" s="245"/>
      <c r="K113" s="337"/>
      <c r="L113" s="249"/>
      <c r="M113" s="250"/>
      <c r="N113" s="98" t="e">
        <f t="shared" si="2"/>
        <v>#DIV/0!</v>
      </c>
      <c r="O113" s="321">
        <f>FŐLAP!$E$8</f>
        <v>0</v>
      </c>
      <c r="P113" s="320">
        <f>FŐLAP!$C$10</f>
        <v>0</v>
      </c>
      <c r="Q113" s="322" t="s">
        <v>440</v>
      </c>
    </row>
    <row r="114" spans="1:17" ht="50.1" hidden="1" customHeight="1" x14ac:dyDescent="0.25">
      <c r="A114" s="100" t="s">
        <v>228</v>
      </c>
      <c r="B114" s="337"/>
      <c r="C114" s="413"/>
      <c r="D114" s="244"/>
      <c r="E114" s="244"/>
      <c r="F114" s="244"/>
      <c r="G114" s="244"/>
      <c r="H114" s="434"/>
      <c r="I114" s="245"/>
      <c r="J114" s="245"/>
      <c r="K114" s="337"/>
      <c r="L114" s="249"/>
      <c r="M114" s="250"/>
      <c r="N114" s="98" t="e">
        <f t="shared" si="2"/>
        <v>#DIV/0!</v>
      </c>
      <c r="O114" s="321">
        <f>FŐLAP!$E$8</f>
        <v>0</v>
      </c>
      <c r="P114" s="320">
        <f>FŐLAP!$C$10</f>
        <v>0</v>
      </c>
      <c r="Q114" s="322" t="s">
        <v>440</v>
      </c>
    </row>
    <row r="115" spans="1:17" ht="50.1" hidden="1" customHeight="1" x14ac:dyDescent="0.25">
      <c r="A115" s="100" t="s">
        <v>229</v>
      </c>
      <c r="B115" s="337"/>
      <c r="C115" s="413"/>
      <c r="D115" s="244"/>
      <c r="E115" s="244"/>
      <c r="F115" s="244"/>
      <c r="G115" s="244"/>
      <c r="H115" s="434"/>
      <c r="I115" s="245"/>
      <c r="J115" s="245"/>
      <c r="K115" s="337"/>
      <c r="L115" s="249"/>
      <c r="M115" s="250"/>
      <c r="N115" s="98" t="e">
        <f t="shared" si="2"/>
        <v>#DIV/0!</v>
      </c>
      <c r="O115" s="321">
        <f>FŐLAP!$E$8</f>
        <v>0</v>
      </c>
      <c r="P115" s="320">
        <f>FŐLAP!$C$10</f>
        <v>0</v>
      </c>
      <c r="Q115" s="322" t="s">
        <v>440</v>
      </c>
    </row>
    <row r="116" spans="1:17" ht="50.1" hidden="1" customHeight="1" x14ac:dyDescent="0.25">
      <c r="A116" s="101" t="s">
        <v>230</v>
      </c>
      <c r="B116" s="337"/>
      <c r="C116" s="413"/>
      <c r="D116" s="244"/>
      <c r="E116" s="244"/>
      <c r="F116" s="244"/>
      <c r="G116" s="244"/>
      <c r="H116" s="434"/>
      <c r="I116" s="245"/>
      <c r="J116" s="245"/>
      <c r="K116" s="337"/>
      <c r="L116" s="249"/>
      <c r="M116" s="250"/>
      <c r="N116" s="98" t="e">
        <f t="shared" si="2"/>
        <v>#DIV/0!</v>
      </c>
      <c r="O116" s="321">
        <f>FŐLAP!$E$8</f>
        <v>0</v>
      </c>
      <c r="P116" s="320">
        <f>FŐLAP!$C$10</f>
        <v>0</v>
      </c>
      <c r="Q116" s="322" t="s">
        <v>440</v>
      </c>
    </row>
    <row r="117" spans="1:17" ht="50.1" hidden="1" customHeight="1" x14ac:dyDescent="0.25">
      <c r="A117" s="100" t="s">
        <v>231</v>
      </c>
      <c r="B117" s="337"/>
      <c r="C117" s="413"/>
      <c r="D117" s="244"/>
      <c r="E117" s="244"/>
      <c r="F117" s="244"/>
      <c r="G117" s="244"/>
      <c r="H117" s="434"/>
      <c r="I117" s="245"/>
      <c r="J117" s="245"/>
      <c r="K117" s="337"/>
      <c r="L117" s="249"/>
      <c r="M117" s="250"/>
      <c r="N117" s="98" t="e">
        <f t="shared" si="2"/>
        <v>#DIV/0!</v>
      </c>
      <c r="O117" s="321">
        <f>FŐLAP!$E$8</f>
        <v>0</v>
      </c>
      <c r="P117" s="320">
        <f>FŐLAP!$C$10</f>
        <v>0</v>
      </c>
      <c r="Q117" s="322" t="s">
        <v>440</v>
      </c>
    </row>
    <row r="118" spans="1:17" ht="50.1" hidden="1" customHeight="1" x14ac:dyDescent="0.25">
      <c r="A118" s="100" t="s">
        <v>232</v>
      </c>
      <c r="B118" s="337"/>
      <c r="C118" s="413"/>
      <c r="D118" s="244"/>
      <c r="E118" s="244"/>
      <c r="F118" s="244"/>
      <c r="G118" s="244"/>
      <c r="H118" s="434"/>
      <c r="I118" s="245"/>
      <c r="J118" s="245"/>
      <c r="K118" s="337"/>
      <c r="L118" s="249"/>
      <c r="M118" s="250"/>
      <c r="N118" s="98" t="e">
        <f t="shared" si="2"/>
        <v>#DIV/0!</v>
      </c>
      <c r="O118" s="321">
        <f>FŐLAP!$E$8</f>
        <v>0</v>
      </c>
      <c r="P118" s="320">
        <f>FŐLAP!$C$10</f>
        <v>0</v>
      </c>
      <c r="Q118" s="322" t="s">
        <v>440</v>
      </c>
    </row>
    <row r="119" spans="1:17" ht="50.1" hidden="1" customHeight="1" x14ac:dyDescent="0.25">
      <c r="A119" s="101" t="s">
        <v>233</v>
      </c>
      <c r="B119" s="337"/>
      <c r="C119" s="413"/>
      <c r="D119" s="244"/>
      <c r="E119" s="244"/>
      <c r="F119" s="244"/>
      <c r="G119" s="244"/>
      <c r="H119" s="434"/>
      <c r="I119" s="245"/>
      <c r="J119" s="245"/>
      <c r="K119" s="337"/>
      <c r="L119" s="249"/>
      <c r="M119" s="250"/>
      <c r="N119" s="98" t="e">
        <f t="shared" si="2"/>
        <v>#DIV/0!</v>
      </c>
      <c r="O119" s="321">
        <f>FŐLAP!$E$8</f>
        <v>0</v>
      </c>
      <c r="P119" s="320">
        <f>FŐLAP!$C$10</f>
        <v>0</v>
      </c>
      <c r="Q119" s="322" t="s">
        <v>440</v>
      </c>
    </row>
    <row r="120" spans="1:17" ht="50.1" hidden="1" customHeight="1" x14ac:dyDescent="0.25">
      <c r="A120" s="100" t="s">
        <v>234</v>
      </c>
      <c r="B120" s="337"/>
      <c r="C120" s="413"/>
      <c r="D120" s="244"/>
      <c r="E120" s="244"/>
      <c r="F120" s="244"/>
      <c r="G120" s="244"/>
      <c r="H120" s="434"/>
      <c r="I120" s="245"/>
      <c r="J120" s="245"/>
      <c r="K120" s="337"/>
      <c r="L120" s="249"/>
      <c r="M120" s="250"/>
      <c r="N120" s="98" t="e">
        <f t="shared" si="2"/>
        <v>#DIV/0!</v>
      </c>
      <c r="O120" s="321">
        <f>FŐLAP!$E$8</f>
        <v>0</v>
      </c>
      <c r="P120" s="320">
        <f>FŐLAP!$C$10</f>
        <v>0</v>
      </c>
      <c r="Q120" s="322" t="s">
        <v>440</v>
      </c>
    </row>
    <row r="121" spans="1:17" ht="50.1" hidden="1" customHeight="1" x14ac:dyDescent="0.25">
      <c r="A121" s="100" t="s">
        <v>235</v>
      </c>
      <c r="B121" s="337"/>
      <c r="C121" s="413"/>
      <c r="D121" s="244"/>
      <c r="E121" s="244"/>
      <c r="F121" s="244"/>
      <c r="G121" s="244"/>
      <c r="H121" s="434"/>
      <c r="I121" s="245"/>
      <c r="J121" s="245"/>
      <c r="K121" s="337"/>
      <c r="L121" s="249"/>
      <c r="M121" s="250"/>
      <c r="N121" s="98" t="e">
        <f t="shared" si="2"/>
        <v>#DIV/0!</v>
      </c>
      <c r="O121" s="321">
        <f>FŐLAP!$E$8</f>
        <v>0</v>
      </c>
      <c r="P121" s="320">
        <f>FŐLAP!$C$10</f>
        <v>0</v>
      </c>
      <c r="Q121" s="322" t="s">
        <v>440</v>
      </c>
    </row>
    <row r="122" spans="1:17" ht="50.1" hidden="1" customHeight="1" x14ac:dyDescent="0.25">
      <c r="A122" s="101" t="s">
        <v>236</v>
      </c>
      <c r="B122" s="337"/>
      <c r="C122" s="413"/>
      <c r="D122" s="244"/>
      <c r="E122" s="244"/>
      <c r="F122" s="244"/>
      <c r="G122" s="244"/>
      <c r="H122" s="434"/>
      <c r="I122" s="245"/>
      <c r="J122" s="245"/>
      <c r="K122" s="337"/>
      <c r="L122" s="249"/>
      <c r="M122" s="250"/>
      <c r="N122" s="98" t="e">
        <f t="shared" si="2"/>
        <v>#DIV/0!</v>
      </c>
      <c r="O122" s="321">
        <f>FŐLAP!$E$8</f>
        <v>0</v>
      </c>
      <c r="P122" s="320">
        <f>FŐLAP!$C$10</f>
        <v>0</v>
      </c>
      <c r="Q122" s="322" t="s">
        <v>440</v>
      </c>
    </row>
    <row r="123" spans="1:17" ht="50.1" hidden="1" customHeight="1" collapsed="1" x14ac:dyDescent="0.25">
      <c r="A123" s="100" t="s">
        <v>237</v>
      </c>
      <c r="B123" s="337"/>
      <c r="C123" s="413"/>
      <c r="D123" s="244"/>
      <c r="E123" s="244"/>
      <c r="F123" s="244"/>
      <c r="G123" s="244"/>
      <c r="H123" s="434"/>
      <c r="I123" s="245"/>
      <c r="J123" s="245"/>
      <c r="K123" s="337"/>
      <c r="L123" s="249"/>
      <c r="M123" s="250"/>
      <c r="N123" s="98" t="e">
        <f t="shared" si="2"/>
        <v>#DIV/0!</v>
      </c>
      <c r="O123" s="321">
        <f>FŐLAP!$E$8</f>
        <v>0</v>
      </c>
      <c r="P123" s="320">
        <f>FŐLAP!$C$10</f>
        <v>0</v>
      </c>
      <c r="Q123" s="322" t="s">
        <v>440</v>
      </c>
    </row>
    <row r="124" spans="1:17" ht="50.1" hidden="1" customHeight="1" x14ac:dyDescent="0.25">
      <c r="A124" s="100" t="s">
        <v>238</v>
      </c>
      <c r="B124" s="337"/>
      <c r="C124" s="413"/>
      <c r="D124" s="244"/>
      <c r="E124" s="244"/>
      <c r="F124" s="244"/>
      <c r="G124" s="244"/>
      <c r="H124" s="434"/>
      <c r="I124" s="245"/>
      <c r="J124" s="245"/>
      <c r="K124" s="337"/>
      <c r="L124" s="249"/>
      <c r="M124" s="250"/>
      <c r="N124" s="98" t="e">
        <f t="shared" si="2"/>
        <v>#DIV/0!</v>
      </c>
      <c r="O124" s="321">
        <f>FŐLAP!$E$8</f>
        <v>0</v>
      </c>
      <c r="P124" s="320">
        <f>FŐLAP!$C$10</f>
        <v>0</v>
      </c>
      <c r="Q124" s="322" t="s">
        <v>440</v>
      </c>
    </row>
    <row r="125" spans="1:17" ht="50.1" hidden="1" customHeight="1" x14ac:dyDescent="0.25">
      <c r="A125" s="101" t="s">
        <v>239</v>
      </c>
      <c r="B125" s="337"/>
      <c r="C125" s="413"/>
      <c r="D125" s="244"/>
      <c r="E125" s="244"/>
      <c r="F125" s="244"/>
      <c r="G125" s="244"/>
      <c r="H125" s="434"/>
      <c r="I125" s="245"/>
      <c r="J125" s="245"/>
      <c r="K125" s="337"/>
      <c r="L125" s="249"/>
      <c r="M125" s="250"/>
      <c r="N125" s="98" t="e">
        <f t="shared" si="2"/>
        <v>#DIV/0!</v>
      </c>
      <c r="O125" s="321">
        <f>FŐLAP!$E$8</f>
        <v>0</v>
      </c>
      <c r="P125" s="320">
        <f>FŐLAP!$C$10</f>
        <v>0</v>
      </c>
      <c r="Q125" s="322" t="s">
        <v>440</v>
      </c>
    </row>
    <row r="126" spans="1:17" ht="50.1" hidden="1" customHeight="1" x14ac:dyDescent="0.25">
      <c r="A126" s="100" t="s">
        <v>240</v>
      </c>
      <c r="B126" s="337"/>
      <c r="C126" s="413"/>
      <c r="D126" s="244"/>
      <c r="E126" s="244"/>
      <c r="F126" s="244"/>
      <c r="G126" s="244"/>
      <c r="H126" s="434"/>
      <c r="I126" s="245"/>
      <c r="J126" s="245"/>
      <c r="K126" s="337"/>
      <c r="L126" s="249"/>
      <c r="M126" s="250"/>
      <c r="N126" s="98" t="e">
        <f t="shared" si="2"/>
        <v>#DIV/0!</v>
      </c>
      <c r="O126" s="321">
        <f>FŐLAP!$E$8</f>
        <v>0</v>
      </c>
      <c r="P126" s="320">
        <f>FŐLAP!$C$10</f>
        <v>0</v>
      </c>
      <c r="Q126" s="322" t="s">
        <v>440</v>
      </c>
    </row>
    <row r="127" spans="1:17" ht="50.1" hidden="1" customHeight="1" x14ac:dyDescent="0.25">
      <c r="A127" s="100" t="s">
        <v>241</v>
      </c>
      <c r="B127" s="337"/>
      <c r="C127" s="413"/>
      <c r="D127" s="244"/>
      <c r="E127" s="244"/>
      <c r="F127" s="244"/>
      <c r="G127" s="244"/>
      <c r="H127" s="434"/>
      <c r="I127" s="245"/>
      <c r="J127" s="245"/>
      <c r="K127" s="337"/>
      <c r="L127" s="249"/>
      <c r="M127" s="250"/>
      <c r="N127" s="98" t="e">
        <f t="shared" si="2"/>
        <v>#DIV/0!</v>
      </c>
      <c r="O127" s="321">
        <f>FŐLAP!$E$8</f>
        <v>0</v>
      </c>
      <c r="P127" s="320">
        <f>FŐLAP!$C$10</f>
        <v>0</v>
      </c>
      <c r="Q127" s="322" t="s">
        <v>440</v>
      </c>
    </row>
    <row r="128" spans="1:17" ht="50.1" hidden="1" customHeight="1" x14ac:dyDescent="0.25">
      <c r="A128" s="100" t="s">
        <v>242</v>
      </c>
      <c r="B128" s="337"/>
      <c r="C128" s="413"/>
      <c r="D128" s="244"/>
      <c r="E128" s="244"/>
      <c r="F128" s="244"/>
      <c r="G128" s="244"/>
      <c r="H128" s="434"/>
      <c r="I128" s="245"/>
      <c r="J128" s="245"/>
      <c r="K128" s="337"/>
      <c r="L128" s="249"/>
      <c r="M128" s="250"/>
      <c r="N128" s="98" t="e">
        <f t="shared" si="2"/>
        <v>#DIV/0!</v>
      </c>
      <c r="O128" s="321">
        <f>FŐLAP!$E$8</f>
        <v>0</v>
      </c>
      <c r="P128" s="320">
        <f>FŐLAP!$C$10</f>
        <v>0</v>
      </c>
      <c r="Q128" s="322" t="s">
        <v>440</v>
      </c>
    </row>
    <row r="129" spans="1:17" ht="50.1" hidden="1" customHeight="1" x14ac:dyDescent="0.25">
      <c r="A129" s="100" t="s">
        <v>243</v>
      </c>
      <c r="B129" s="337"/>
      <c r="C129" s="413"/>
      <c r="D129" s="244"/>
      <c r="E129" s="244"/>
      <c r="F129" s="244"/>
      <c r="G129" s="244"/>
      <c r="H129" s="434"/>
      <c r="I129" s="245"/>
      <c r="J129" s="245"/>
      <c r="K129" s="337"/>
      <c r="L129" s="249"/>
      <c r="M129" s="250"/>
      <c r="N129" s="98" t="e">
        <f t="shared" si="2"/>
        <v>#DIV/0!</v>
      </c>
      <c r="O129" s="321">
        <f>FŐLAP!$E$8</f>
        <v>0</v>
      </c>
      <c r="P129" s="320">
        <f>FŐLAP!$C$10</f>
        <v>0</v>
      </c>
      <c r="Q129" s="322" t="s">
        <v>440</v>
      </c>
    </row>
    <row r="130" spans="1:17" ht="50.1" hidden="1" customHeight="1" x14ac:dyDescent="0.25">
      <c r="A130" s="101" t="s">
        <v>244</v>
      </c>
      <c r="B130" s="337"/>
      <c r="C130" s="413"/>
      <c r="D130" s="244"/>
      <c r="E130" s="244"/>
      <c r="F130" s="244"/>
      <c r="G130" s="244"/>
      <c r="H130" s="434"/>
      <c r="I130" s="245"/>
      <c r="J130" s="245"/>
      <c r="K130" s="337"/>
      <c r="L130" s="249"/>
      <c r="M130" s="250"/>
      <c r="N130" s="98" t="e">
        <f t="shared" si="2"/>
        <v>#DIV/0!</v>
      </c>
      <c r="O130" s="321">
        <f>FŐLAP!$E$8</f>
        <v>0</v>
      </c>
      <c r="P130" s="320">
        <f>FŐLAP!$C$10</f>
        <v>0</v>
      </c>
      <c r="Q130" s="322" t="s">
        <v>440</v>
      </c>
    </row>
    <row r="131" spans="1:17" ht="50.1" hidden="1" customHeight="1" x14ac:dyDescent="0.25">
      <c r="A131" s="100" t="s">
        <v>245</v>
      </c>
      <c r="B131" s="337"/>
      <c r="C131" s="413"/>
      <c r="D131" s="244"/>
      <c r="E131" s="244"/>
      <c r="F131" s="244"/>
      <c r="G131" s="244"/>
      <c r="H131" s="434"/>
      <c r="I131" s="245"/>
      <c r="J131" s="245"/>
      <c r="K131" s="337"/>
      <c r="L131" s="249"/>
      <c r="M131" s="250"/>
      <c r="N131" s="98" t="e">
        <f t="shared" si="2"/>
        <v>#DIV/0!</v>
      </c>
      <c r="O131" s="321">
        <f>FŐLAP!$E$8</f>
        <v>0</v>
      </c>
      <c r="P131" s="320">
        <f>FŐLAP!$C$10</f>
        <v>0</v>
      </c>
      <c r="Q131" s="322" t="s">
        <v>440</v>
      </c>
    </row>
    <row r="132" spans="1:17" ht="50.1" hidden="1" customHeight="1" x14ac:dyDescent="0.25">
      <c r="A132" s="100" t="s">
        <v>246</v>
      </c>
      <c r="B132" s="337"/>
      <c r="C132" s="413"/>
      <c r="D132" s="244"/>
      <c r="E132" s="244"/>
      <c r="F132" s="244"/>
      <c r="G132" s="244"/>
      <c r="H132" s="434"/>
      <c r="I132" s="245"/>
      <c r="J132" s="245"/>
      <c r="K132" s="337"/>
      <c r="L132" s="249"/>
      <c r="M132" s="250"/>
      <c r="N132" s="98" t="e">
        <f t="shared" si="2"/>
        <v>#DIV/0!</v>
      </c>
      <c r="O132" s="321">
        <f>FŐLAP!$E$8</f>
        <v>0</v>
      </c>
      <c r="P132" s="320">
        <f>FŐLAP!$C$10</f>
        <v>0</v>
      </c>
      <c r="Q132" s="322" t="s">
        <v>440</v>
      </c>
    </row>
    <row r="133" spans="1:17" ht="50.1" hidden="1" customHeight="1" x14ac:dyDescent="0.25">
      <c r="A133" s="101" t="s">
        <v>247</v>
      </c>
      <c r="B133" s="337"/>
      <c r="C133" s="413"/>
      <c r="D133" s="244"/>
      <c r="E133" s="244"/>
      <c r="F133" s="244"/>
      <c r="G133" s="244"/>
      <c r="H133" s="434"/>
      <c r="I133" s="245"/>
      <c r="J133" s="245"/>
      <c r="K133" s="337"/>
      <c r="L133" s="249"/>
      <c r="M133" s="250"/>
      <c r="N133" s="98" t="e">
        <f t="shared" si="2"/>
        <v>#DIV/0!</v>
      </c>
      <c r="O133" s="321">
        <f>FŐLAP!$E$8</f>
        <v>0</v>
      </c>
      <c r="P133" s="320">
        <f>FŐLAP!$C$10</f>
        <v>0</v>
      </c>
      <c r="Q133" s="322" t="s">
        <v>440</v>
      </c>
    </row>
    <row r="134" spans="1:17" ht="50.1" hidden="1" customHeight="1" x14ac:dyDescent="0.25">
      <c r="A134" s="100" t="s">
        <v>248</v>
      </c>
      <c r="B134" s="337"/>
      <c r="C134" s="413"/>
      <c r="D134" s="244"/>
      <c r="E134" s="244"/>
      <c r="F134" s="244"/>
      <c r="G134" s="244"/>
      <c r="H134" s="434"/>
      <c r="I134" s="245"/>
      <c r="J134" s="245"/>
      <c r="K134" s="337"/>
      <c r="L134" s="249"/>
      <c r="M134" s="250"/>
      <c r="N134" s="98" t="e">
        <f t="shared" si="2"/>
        <v>#DIV/0!</v>
      </c>
      <c r="O134" s="321">
        <f>FŐLAP!$E$8</f>
        <v>0</v>
      </c>
      <c r="P134" s="320">
        <f>FŐLAP!$C$10</f>
        <v>0</v>
      </c>
      <c r="Q134" s="322" t="s">
        <v>440</v>
      </c>
    </row>
    <row r="135" spans="1:17" ht="50.1" hidden="1" customHeight="1" x14ac:dyDescent="0.25">
      <c r="A135" s="100" t="s">
        <v>249</v>
      </c>
      <c r="B135" s="337"/>
      <c r="C135" s="413"/>
      <c r="D135" s="244"/>
      <c r="E135" s="244"/>
      <c r="F135" s="244"/>
      <c r="G135" s="244"/>
      <c r="H135" s="434"/>
      <c r="I135" s="245"/>
      <c r="J135" s="245"/>
      <c r="K135" s="337"/>
      <c r="L135" s="249"/>
      <c r="M135" s="250"/>
      <c r="N135" s="98" t="e">
        <f t="shared" si="2"/>
        <v>#DIV/0!</v>
      </c>
      <c r="O135" s="321">
        <f>FŐLAP!$E$8</f>
        <v>0</v>
      </c>
      <c r="P135" s="320">
        <f>FŐLAP!$C$10</f>
        <v>0</v>
      </c>
      <c r="Q135" s="322" t="s">
        <v>440</v>
      </c>
    </row>
    <row r="136" spans="1:17" ht="50.1" hidden="1" customHeight="1" x14ac:dyDescent="0.25">
      <c r="A136" s="101" t="s">
        <v>250</v>
      </c>
      <c r="B136" s="337"/>
      <c r="C136" s="413"/>
      <c r="D136" s="244"/>
      <c r="E136" s="244"/>
      <c r="F136" s="244"/>
      <c r="G136" s="244"/>
      <c r="H136" s="434"/>
      <c r="I136" s="245"/>
      <c r="J136" s="245"/>
      <c r="K136" s="337"/>
      <c r="L136" s="249"/>
      <c r="M136" s="250"/>
      <c r="N136" s="98" t="e">
        <f t="shared" si="2"/>
        <v>#DIV/0!</v>
      </c>
      <c r="O136" s="321">
        <f>FŐLAP!$E$8</f>
        <v>0</v>
      </c>
      <c r="P136" s="320">
        <f>FŐLAP!$C$10</f>
        <v>0</v>
      </c>
      <c r="Q136" s="322" t="s">
        <v>440</v>
      </c>
    </row>
    <row r="137" spans="1:17" ht="50.1" hidden="1" customHeight="1" x14ac:dyDescent="0.25">
      <c r="A137" s="100" t="s">
        <v>251</v>
      </c>
      <c r="B137" s="337"/>
      <c r="C137" s="413"/>
      <c r="D137" s="244"/>
      <c r="E137" s="244"/>
      <c r="F137" s="244"/>
      <c r="G137" s="244"/>
      <c r="H137" s="434"/>
      <c r="I137" s="245"/>
      <c r="J137" s="245"/>
      <c r="K137" s="337"/>
      <c r="L137" s="249"/>
      <c r="M137" s="250"/>
      <c r="N137" s="98" t="e">
        <f t="shared" si="2"/>
        <v>#DIV/0!</v>
      </c>
      <c r="O137" s="321">
        <f>FŐLAP!$E$8</f>
        <v>0</v>
      </c>
      <c r="P137" s="320">
        <f>FŐLAP!$C$10</f>
        <v>0</v>
      </c>
      <c r="Q137" s="322" t="s">
        <v>440</v>
      </c>
    </row>
    <row r="138" spans="1:17" ht="50.1" hidden="1" customHeight="1" x14ac:dyDescent="0.25">
      <c r="A138" s="100" t="s">
        <v>252</v>
      </c>
      <c r="B138" s="337"/>
      <c r="C138" s="413"/>
      <c r="D138" s="244"/>
      <c r="E138" s="244"/>
      <c r="F138" s="244"/>
      <c r="G138" s="244"/>
      <c r="H138" s="434"/>
      <c r="I138" s="245"/>
      <c r="J138" s="245"/>
      <c r="K138" s="337"/>
      <c r="L138" s="249"/>
      <c r="M138" s="250"/>
      <c r="N138" s="98" t="e">
        <f t="shared" si="2"/>
        <v>#DIV/0!</v>
      </c>
      <c r="O138" s="321">
        <f>FŐLAP!$E$8</f>
        <v>0</v>
      </c>
      <c r="P138" s="320">
        <f>FŐLAP!$C$10</f>
        <v>0</v>
      </c>
      <c r="Q138" s="322" t="s">
        <v>440</v>
      </c>
    </row>
    <row r="139" spans="1:17" ht="50.1" hidden="1" customHeight="1" x14ac:dyDescent="0.25">
      <c r="A139" s="101" t="s">
        <v>253</v>
      </c>
      <c r="B139" s="337"/>
      <c r="C139" s="413"/>
      <c r="D139" s="244"/>
      <c r="E139" s="244"/>
      <c r="F139" s="244"/>
      <c r="G139" s="244"/>
      <c r="H139" s="434"/>
      <c r="I139" s="245"/>
      <c r="J139" s="245"/>
      <c r="K139" s="337"/>
      <c r="L139" s="249"/>
      <c r="M139" s="250"/>
      <c r="N139" s="98" t="e">
        <f t="shared" ref="N139:N202" si="3">IF(M139&lt;0,0,1-(M139/L139))</f>
        <v>#DIV/0!</v>
      </c>
      <c r="O139" s="321">
        <f>FŐLAP!$E$8</f>
        <v>0</v>
      </c>
      <c r="P139" s="320">
        <f>FŐLAP!$C$10</f>
        <v>0</v>
      </c>
      <c r="Q139" s="322" t="s">
        <v>440</v>
      </c>
    </row>
    <row r="140" spans="1:17" ht="50.1" hidden="1" customHeight="1" x14ac:dyDescent="0.25">
      <c r="A140" s="100" t="s">
        <v>254</v>
      </c>
      <c r="B140" s="337"/>
      <c r="C140" s="413"/>
      <c r="D140" s="244"/>
      <c r="E140" s="244"/>
      <c r="F140" s="244"/>
      <c r="G140" s="244"/>
      <c r="H140" s="434"/>
      <c r="I140" s="245"/>
      <c r="J140" s="245"/>
      <c r="K140" s="337"/>
      <c r="L140" s="249"/>
      <c r="M140" s="250"/>
      <c r="N140" s="98" t="e">
        <f t="shared" si="3"/>
        <v>#DIV/0!</v>
      </c>
      <c r="O140" s="321">
        <f>FŐLAP!$E$8</f>
        <v>0</v>
      </c>
      <c r="P140" s="320">
        <f>FŐLAP!$C$10</f>
        <v>0</v>
      </c>
      <c r="Q140" s="322" t="s">
        <v>440</v>
      </c>
    </row>
    <row r="141" spans="1:17" ht="50.1" hidden="1" customHeight="1" x14ac:dyDescent="0.25">
      <c r="A141" s="100" t="s">
        <v>255</v>
      </c>
      <c r="B141" s="337"/>
      <c r="C141" s="413"/>
      <c r="D141" s="244"/>
      <c r="E141" s="244"/>
      <c r="F141" s="244"/>
      <c r="G141" s="244"/>
      <c r="H141" s="434"/>
      <c r="I141" s="245"/>
      <c r="J141" s="245"/>
      <c r="K141" s="337"/>
      <c r="L141" s="249"/>
      <c r="M141" s="250"/>
      <c r="N141" s="98" t="e">
        <f t="shared" si="3"/>
        <v>#DIV/0!</v>
      </c>
      <c r="O141" s="321">
        <f>FŐLAP!$E$8</f>
        <v>0</v>
      </c>
      <c r="P141" s="320">
        <f>FŐLAP!$C$10</f>
        <v>0</v>
      </c>
      <c r="Q141" s="322" t="s">
        <v>440</v>
      </c>
    </row>
    <row r="142" spans="1:17" ht="50.1" hidden="1" customHeight="1" x14ac:dyDescent="0.25">
      <c r="A142" s="101" t="s">
        <v>256</v>
      </c>
      <c r="B142" s="337"/>
      <c r="C142" s="413"/>
      <c r="D142" s="244"/>
      <c r="E142" s="244"/>
      <c r="F142" s="244"/>
      <c r="G142" s="244"/>
      <c r="H142" s="434"/>
      <c r="I142" s="245"/>
      <c r="J142" s="245"/>
      <c r="K142" s="337"/>
      <c r="L142" s="249"/>
      <c r="M142" s="250"/>
      <c r="N142" s="98" t="e">
        <f t="shared" si="3"/>
        <v>#DIV/0!</v>
      </c>
      <c r="O142" s="321">
        <f>FŐLAP!$E$8</f>
        <v>0</v>
      </c>
      <c r="P142" s="320">
        <f>FŐLAP!$C$10</f>
        <v>0</v>
      </c>
      <c r="Q142" s="322" t="s">
        <v>440</v>
      </c>
    </row>
    <row r="143" spans="1:17" ht="50.1" hidden="1" customHeight="1" x14ac:dyDescent="0.25">
      <c r="A143" s="100" t="s">
        <v>257</v>
      </c>
      <c r="B143" s="337"/>
      <c r="C143" s="413"/>
      <c r="D143" s="244"/>
      <c r="E143" s="244"/>
      <c r="F143" s="244"/>
      <c r="G143" s="244"/>
      <c r="H143" s="434"/>
      <c r="I143" s="245"/>
      <c r="J143" s="245"/>
      <c r="K143" s="337"/>
      <c r="L143" s="249"/>
      <c r="M143" s="250"/>
      <c r="N143" s="98" t="e">
        <f t="shared" si="3"/>
        <v>#DIV/0!</v>
      </c>
      <c r="O143" s="321">
        <f>FŐLAP!$E$8</f>
        <v>0</v>
      </c>
      <c r="P143" s="320">
        <f>FŐLAP!$C$10</f>
        <v>0</v>
      </c>
      <c r="Q143" s="322" t="s">
        <v>440</v>
      </c>
    </row>
    <row r="144" spans="1:17" ht="50.1" hidden="1" customHeight="1" collapsed="1" x14ac:dyDescent="0.25">
      <c r="A144" s="100" t="s">
        <v>258</v>
      </c>
      <c r="B144" s="337"/>
      <c r="C144" s="413"/>
      <c r="D144" s="244"/>
      <c r="E144" s="244"/>
      <c r="F144" s="244"/>
      <c r="G144" s="244"/>
      <c r="H144" s="434"/>
      <c r="I144" s="245"/>
      <c r="J144" s="245"/>
      <c r="K144" s="337"/>
      <c r="L144" s="249"/>
      <c r="M144" s="250"/>
      <c r="N144" s="98" t="e">
        <f t="shared" si="3"/>
        <v>#DIV/0!</v>
      </c>
      <c r="O144" s="321">
        <f>FŐLAP!$E$8</f>
        <v>0</v>
      </c>
      <c r="P144" s="320">
        <f>FŐLAP!$C$10</f>
        <v>0</v>
      </c>
      <c r="Q144" s="322" t="s">
        <v>440</v>
      </c>
    </row>
    <row r="145" spans="1:17" ht="50.1" hidden="1" customHeight="1" x14ac:dyDescent="0.25">
      <c r="A145" s="100" t="s">
        <v>259</v>
      </c>
      <c r="B145" s="337"/>
      <c r="C145" s="413"/>
      <c r="D145" s="244"/>
      <c r="E145" s="244"/>
      <c r="F145" s="244"/>
      <c r="G145" s="244"/>
      <c r="H145" s="434"/>
      <c r="I145" s="245"/>
      <c r="J145" s="245"/>
      <c r="K145" s="337"/>
      <c r="L145" s="249"/>
      <c r="M145" s="250"/>
      <c r="N145" s="98" t="e">
        <f t="shared" si="3"/>
        <v>#DIV/0!</v>
      </c>
      <c r="O145" s="321">
        <f>FŐLAP!$E$8</f>
        <v>0</v>
      </c>
      <c r="P145" s="320">
        <f>FŐLAP!$C$10</f>
        <v>0</v>
      </c>
      <c r="Q145" s="322" t="s">
        <v>440</v>
      </c>
    </row>
    <row r="146" spans="1:17" ht="50.1" hidden="1" customHeight="1" x14ac:dyDescent="0.25">
      <c r="A146" s="100" t="s">
        <v>260</v>
      </c>
      <c r="B146" s="337"/>
      <c r="C146" s="413"/>
      <c r="D146" s="244"/>
      <c r="E146" s="244"/>
      <c r="F146" s="244"/>
      <c r="G146" s="244"/>
      <c r="H146" s="434"/>
      <c r="I146" s="245"/>
      <c r="J146" s="245"/>
      <c r="K146" s="337"/>
      <c r="L146" s="249"/>
      <c r="M146" s="250"/>
      <c r="N146" s="98" t="e">
        <f t="shared" si="3"/>
        <v>#DIV/0!</v>
      </c>
      <c r="O146" s="321">
        <f>FŐLAP!$E$8</f>
        <v>0</v>
      </c>
      <c r="P146" s="320">
        <f>FŐLAP!$C$10</f>
        <v>0</v>
      </c>
      <c r="Q146" s="322" t="s">
        <v>440</v>
      </c>
    </row>
    <row r="147" spans="1:17" ht="50.1" hidden="1" customHeight="1" x14ac:dyDescent="0.25">
      <c r="A147" s="101" t="s">
        <v>261</v>
      </c>
      <c r="B147" s="337"/>
      <c r="C147" s="413"/>
      <c r="D147" s="244"/>
      <c r="E147" s="244"/>
      <c r="F147" s="244"/>
      <c r="G147" s="244"/>
      <c r="H147" s="434"/>
      <c r="I147" s="245"/>
      <c r="J147" s="245"/>
      <c r="K147" s="337"/>
      <c r="L147" s="249"/>
      <c r="M147" s="250"/>
      <c r="N147" s="98" t="e">
        <f t="shared" si="3"/>
        <v>#DIV/0!</v>
      </c>
      <c r="O147" s="321">
        <f>FŐLAP!$E$8</f>
        <v>0</v>
      </c>
      <c r="P147" s="320">
        <f>FŐLAP!$C$10</f>
        <v>0</v>
      </c>
      <c r="Q147" s="322" t="s">
        <v>440</v>
      </c>
    </row>
    <row r="148" spans="1:17" ht="50.1" hidden="1" customHeight="1" x14ac:dyDescent="0.25">
      <c r="A148" s="100" t="s">
        <v>262</v>
      </c>
      <c r="B148" s="337"/>
      <c r="C148" s="413"/>
      <c r="D148" s="244"/>
      <c r="E148" s="244"/>
      <c r="F148" s="244"/>
      <c r="G148" s="244"/>
      <c r="H148" s="434"/>
      <c r="I148" s="245"/>
      <c r="J148" s="245"/>
      <c r="K148" s="337"/>
      <c r="L148" s="249"/>
      <c r="M148" s="250"/>
      <c r="N148" s="98" t="e">
        <f t="shared" si="3"/>
        <v>#DIV/0!</v>
      </c>
      <c r="O148" s="321">
        <f>FŐLAP!$E$8</f>
        <v>0</v>
      </c>
      <c r="P148" s="320">
        <f>FŐLAP!$C$10</f>
        <v>0</v>
      </c>
      <c r="Q148" s="322" t="s">
        <v>440</v>
      </c>
    </row>
    <row r="149" spans="1:17" ht="50.1" hidden="1" customHeight="1" x14ac:dyDescent="0.25">
      <c r="A149" s="100" t="s">
        <v>263</v>
      </c>
      <c r="B149" s="337"/>
      <c r="C149" s="413"/>
      <c r="D149" s="244"/>
      <c r="E149" s="244"/>
      <c r="F149" s="244"/>
      <c r="G149" s="244"/>
      <c r="H149" s="434"/>
      <c r="I149" s="245"/>
      <c r="J149" s="245"/>
      <c r="K149" s="337"/>
      <c r="L149" s="249"/>
      <c r="M149" s="250"/>
      <c r="N149" s="98" t="e">
        <f t="shared" si="3"/>
        <v>#DIV/0!</v>
      </c>
      <c r="O149" s="321">
        <f>FŐLAP!$E$8</f>
        <v>0</v>
      </c>
      <c r="P149" s="320">
        <f>FŐLAP!$C$10</f>
        <v>0</v>
      </c>
      <c r="Q149" s="322" t="s">
        <v>440</v>
      </c>
    </row>
    <row r="150" spans="1:17" ht="50.1" hidden="1" customHeight="1" x14ac:dyDescent="0.25">
      <c r="A150" s="101" t="s">
        <v>264</v>
      </c>
      <c r="B150" s="337"/>
      <c r="C150" s="413"/>
      <c r="D150" s="244"/>
      <c r="E150" s="244"/>
      <c r="F150" s="244"/>
      <c r="G150" s="244"/>
      <c r="H150" s="434"/>
      <c r="I150" s="245"/>
      <c r="J150" s="245"/>
      <c r="K150" s="337"/>
      <c r="L150" s="249"/>
      <c r="M150" s="250"/>
      <c r="N150" s="98" t="e">
        <f t="shared" si="3"/>
        <v>#DIV/0!</v>
      </c>
      <c r="O150" s="321">
        <f>FŐLAP!$E$8</f>
        <v>0</v>
      </c>
      <c r="P150" s="320">
        <f>FŐLAP!$C$10</f>
        <v>0</v>
      </c>
      <c r="Q150" s="322" t="s">
        <v>440</v>
      </c>
    </row>
    <row r="151" spans="1:17" ht="50.1" hidden="1" customHeight="1" x14ac:dyDescent="0.25">
      <c r="A151" s="100" t="s">
        <v>265</v>
      </c>
      <c r="B151" s="337"/>
      <c r="C151" s="413"/>
      <c r="D151" s="244"/>
      <c r="E151" s="244"/>
      <c r="F151" s="244"/>
      <c r="G151" s="244"/>
      <c r="H151" s="434"/>
      <c r="I151" s="245"/>
      <c r="J151" s="245"/>
      <c r="K151" s="337"/>
      <c r="L151" s="249"/>
      <c r="M151" s="250"/>
      <c r="N151" s="98" t="e">
        <f t="shared" si="3"/>
        <v>#DIV/0!</v>
      </c>
      <c r="O151" s="321">
        <f>FŐLAP!$E$8</f>
        <v>0</v>
      </c>
      <c r="P151" s="320">
        <f>FŐLAP!$C$10</f>
        <v>0</v>
      </c>
      <c r="Q151" s="322" t="s">
        <v>440</v>
      </c>
    </row>
    <row r="152" spans="1:17" ht="50.1" hidden="1" customHeight="1" x14ac:dyDescent="0.25">
      <c r="A152" s="100" t="s">
        <v>266</v>
      </c>
      <c r="B152" s="337"/>
      <c r="C152" s="413"/>
      <c r="D152" s="244"/>
      <c r="E152" s="244"/>
      <c r="F152" s="244"/>
      <c r="G152" s="244"/>
      <c r="H152" s="434"/>
      <c r="I152" s="245"/>
      <c r="J152" s="245"/>
      <c r="K152" s="337"/>
      <c r="L152" s="249"/>
      <c r="M152" s="250"/>
      <c r="N152" s="98" t="e">
        <f t="shared" si="3"/>
        <v>#DIV/0!</v>
      </c>
      <c r="O152" s="321">
        <f>FŐLAP!$E$8</f>
        <v>0</v>
      </c>
      <c r="P152" s="320">
        <f>FŐLAP!$C$10</f>
        <v>0</v>
      </c>
      <c r="Q152" s="322" t="s">
        <v>440</v>
      </c>
    </row>
    <row r="153" spans="1:17" ht="50.1" hidden="1" customHeight="1" x14ac:dyDescent="0.25">
      <c r="A153" s="101" t="s">
        <v>267</v>
      </c>
      <c r="B153" s="337"/>
      <c r="C153" s="413"/>
      <c r="D153" s="244"/>
      <c r="E153" s="244"/>
      <c r="F153" s="244"/>
      <c r="G153" s="244"/>
      <c r="H153" s="434"/>
      <c r="I153" s="245"/>
      <c r="J153" s="245"/>
      <c r="K153" s="337"/>
      <c r="L153" s="249"/>
      <c r="M153" s="250"/>
      <c r="N153" s="98" t="e">
        <f t="shared" si="3"/>
        <v>#DIV/0!</v>
      </c>
      <c r="O153" s="321">
        <f>FŐLAP!$E$8</f>
        <v>0</v>
      </c>
      <c r="P153" s="320">
        <f>FŐLAP!$C$10</f>
        <v>0</v>
      </c>
      <c r="Q153" s="322" t="s">
        <v>440</v>
      </c>
    </row>
    <row r="154" spans="1:17" ht="50.1" hidden="1" customHeight="1" x14ac:dyDescent="0.25">
      <c r="A154" s="100" t="s">
        <v>268</v>
      </c>
      <c r="B154" s="337"/>
      <c r="C154" s="413"/>
      <c r="D154" s="244"/>
      <c r="E154" s="244"/>
      <c r="F154" s="244"/>
      <c r="G154" s="244"/>
      <c r="H154" s="434"/>
      <c r="I154" s="245"/>
      <c r="J154" s="245"/>
      <c r="K154" s="337"/>
      <c r="L154" s="249"/>
      <c r="M154" s="250"/>
      <c r="N154" s="98" t="e">
        <f t="shared" si="3"/>
        <v>#DIV/0!</v>
      </c>
      <c r="O154" s="321">
        <f>FŐLAP!$E$8</f>
        <v>0</v>
      </c>
      <c r="P154" s="320">
        <f>FŐLAP!$C$10</f>
        <v>0</v>
      </c>
      <c r="Q154" s="322" t="s">
        <v>440</v>
      </c>
    </row>
    <row r="155" spans="1:17" ht="50.1" hidden="1" customHeight="1" x14ac:dyDescent="0.25">
      <c r="A155" s="100" t="s">
        <v>269</v>
      </c>
      <c r="B155" s="337"/>
      <c r="C155" s="413"/>
      <c r="D155" s="244"/>
      <c r="E155" s="244"/>
      <c r="F155" s="244"/>
      <c r="G155" s="244"/>
      <c r="H155" s="434"/>
      <c r="I155" s="245"/>
      <c r="J155" s="245"/>
      <c r="K155" s="337"/>
      <c r="L155" s="249"/>
      <c r="M155" s="250"/>
      <c r="N155" s="98" t="e">
        <f t="shared" si="3"/>
        <v>#DIV/0!</v>
      </c>
      <c r="O155" s="321">
        <f>FŐLAP!$E$8</f>
        <v>0</v>
      </c>
      <c r="P155" s="320">
        <f>FŐLAP!$C$10</f>
        <v>0</v>
      </c>
      <c r="Q155" s="322" t="s">
        <v>440</v>
      </c>
    </row>
    <row r="156" spans="1:17" ht="50.1" hidden="1" customHeight="1" x14ac:dyDescent="0.25">
      <c r="A156" s="101" t="s">
        <v>270</v>
      </c>
      <c r="B156" s="337"/>
      <c r="C156" s="413"/>
      <c r="D156" s="244"/>
      <c r="E156" s="244"/>
      <c r="F156" s="244"/>
      <c r="G156" s="244"/>
      <c r="H156" s="434"/>
      <c r="I156" s="245"/>
      <c r="J156" s="245"/>
      <c r="K156" s="337"/>
      <c r="L156" s="249"/>
      <c r="M156" s="250"/>
      <c r="N156" s="98" t="e">
        <f t="shared" si="3"/>
        <v>#DIV/0!</v>
      </c>
      <c r="O156" s="321">
        <f>FŐLAP!$E$8</f>
        <v>0</v>
      </c>
      <c r="P156" s="320">
        <f>FŐLAP!$C$10</f>
        <v>0</v>
      </c>
      <c r="Q156" s="322" t="s">
        <v>440</v>
      </c>
    </row>
    <row r="157" spans="1:17" ht="50.1" hidden="1" customHeight="1" x14ac:dyDescent="0.25">
      <c r="A157" s="100" t="s">
        <v>271</v>
      </c>
      <c r="B157" s="337"/>
      <c r="C157" s="413"/>
      <c r="D157" s="244"/>
      <c r="E157" s="244"/>
      <c r="F157" s="244"/>
      <c r="G157" s="244"/>
      <c r="H157" s="434"/>
      <c r="I157" s="245"/>
      <c r="J157" s="245"/>
      <c r="K157" s="337"/>
      <c r="L157" s="249"/>
      <c r="M157" s="250"/>
      <c r="N157" s="98" t="e">
        <f t="shared" si="3"/>
        <v>#DIV/0!</v>
      </c>
      <c r="O157" s="321">
        <f>FŐLAP!$E$8</f>
        <v>0</v>
      </c>
      <c r="P157" s="320">
        <f>FŐLAP!$C$10</f>
        <v>0</v>
      </c>
      <c r="Q157" s="322" t="s">
        <v>440</v>
      </c>
    </row>
    <row r="158" spans="1:17" ht="50.1" hidden="1" customHeight="1" x14ac:dyDescent="0.25">
      <c r="A158" s="100" t="s">
        <v>272</v>
      </c>
      <c r="B158" s="337"/>
      <c r="C158" s="413"/>
      <c r="D158" s="244"/>
      <c r="E158" s="244"/>
      <c r="F158" s="244"/>
      <c r="G158" s="244"/>
      <c r="H158" s="434"/>
      <c r="I158" s="245"/>
      <c r="J158" s="245"/>
      <c r="K158" s="337"/>
      <c r="L158" s="249"/>
      <c r="M158" s="250"/>
      <c r="N158" s="98" t="e">
        <f t="shared" si="3"/>
        <v>#DIV/0!</v>
      </c>
      <c r="O158" s="321">
        <f>FŐLAP!$E$8</f>
        <v>0</v>
      </c>
      <c r="P158" s="320">
        <f>FŐLAP!$C$10</f>
        <v>0</v>
      </c>
      <c r="Q158" s="322" t="s">
        <v>440</v>
      </c>
    </row>
    <row r="159" spans="1:17" ht="50.1" hidden="1" customHeight="1" x14ac:dyDescent="0.25">
      <c r="A159" s="101" t="s">
        <v>273</v>
      </c>
      <c r="B159" s="337"/>
      <c r="C159" s="413"/>
      <c r="D159" s="244"/>
      <c r="E159" s="244"/>
      <c r="F159" s="244"/>
      <c r="G159" s="244"/>
      <c r="H159" s="434"/>
      <c r="I159" s="245"/>
      <c r="J159" s="245"/>
      <c r="K159" s="337"/>
      <c r="L159" s="249"/>
      <c r="M159" s="250"/>
      <c r="N159" s="98" t="e">
        <f t="shared" si="3"/>
        <v>#DIV/0!</v>
      </c>
      <c r="O159" s="321">
        <f>FŐLAP!$E$8</f>
        <v>0</v>
      </c>
      <c r="P159" s="320">
        <f>FŐLAP!$C$10</f>
        <v>0</v>
      </c>
      <c r="Q159" s="322" t="s">
        <v>440</v>
      </c>
    </row>
    <row r="160" spans="1:17" ht="50.1" hidden="1" customHeight="1" x14ac:dyDescent="0.25">
      <c r="A160" s="100" t="s">
        <v>274</v>
      </c>
      <c r="B160" s="337"/>
      <c r="C160" s="413"/>
      <c r="D160" s="244"/>
      <c r="E160" s="244"/>
      <c r="F160" s="244"/>
      <c r="G160" s="244"/>
      <c r="H160" s="434"/>
      <c r="I160" s="245"/>
      <c r="J160" s="245"/>
      <c r="K160" s="337"/>
      <c r="L160" s="249"/>
      <c r="M160" s="250"/>
      <c r="N160" s="98" t="e">
        <f t="shared" si="3"/>
        <v>#DIV/0!</v>
      </c>
      <c r="O160" s="321">
        <f>FŐLAP!$E$8</f>
        <v>0</v>
      </c>
      <c r="P160" s="320">
        <f>FŐLAP!$C$10</f>
        <v>0</v>
      </c>
      <c r="Q160" s="322" t="s">
        <v>440</v>
      </c>
    </row>
    <row r="161" spans="1:17" ht="50.1" hidden="1" customHeight="1" x14ac:dyDescent="0.25">
      <c r="A161" s="100" t="s">
        <v>275</v>
      </c>
      <c r="B161" s="337"/>
      <c r="C161" s="413"/>
      <c r="D161" s="244"/>
      <c r="E161" s="244"/>
      <c r="F161" s="244"/>
      <c r="G161" s="244"/>
      <c r="H161" s="434"/>
      <c r="I161" s="245"/>
      <c r="J161" s="245"/>
      <c r="K161" s="337"/>
      <c r="L161" s="249"/>
      <c r="M161" s="250"/>
      <c r="N161" s="98" t="e">
        <f t="shared" si="3"/>
        <v>#DIV/0!</v>
      </c>
      <c r="O161" s="321">
        <f>FŐLAP!$E$8</f>
        <v>0</v>
      </c>
      <c r="P161" s="320">
        <f>FŐLAP!$C$10</f>
        <v>0</v>
      </c>
      <c r="Q161" s="322" t="s">
        <v>440</v>
      </c>
    </row>
    <row r="162" spans="1:17" ht="50.1" hidden="1" customHeight="1" x14ac:dyDescent="0.25">
      <c r="A162" s="100" t="s">
        <v>276</v>
      </c>
      <c r="B162" s="337"/>
      <c r="C162" s="413"/>
      <c r="D162" s="244"/>
      <c r="E162" s="244"/>
      <c r="F162" s="244"/>
      <c r="G162" s="244"/>
      <c r="H162" s="434"/>
      <c r="I162" s="245"/>
      <c r="J162" s="245"/>
      <c r="K162" s="337"/>
      <c r="L162" s="249"/>
      <c r="M162" s="250"/>
      <c r="N162" s="98" t="e">
        <f t="shared" si="3"/>
        <v>#DIV/0!</v>
      </c>
      <c r="O162" s="321">
        <f>FŐLAP!$E$8</f>
        <v>0</v>
      </c>
      <c r="P162" s="320">
        <f>FŐLAP!$C$10</f>
        <v>0</v>
      </c>
      <c r="Q162" s="322" t="s">
        <v>440</v>
      </c>
    </row>
    <row r="163" spans="1:17" ht="50.1" hidden="1" customHeight="1" x14ac:dyDescent="0.25">
      <c r="A163" s="100" t="s">
        <v>277</v>
      </c>
      <c r="B163" s="337"/>
      <c r="C163" s="413"/>
      <c r="D163" s="244"/>
      <c r="E163" s="244"/>
      <c r="F163" s="244"/>
      <c r="G163" s="244"/>
      <c r="H163" s="434"/>
      <c r="I163" s="245"/>
      <c r="J163" s="245"/>
      <c r="K163" s="337"/>
      <c r="L163" s="249"/>
      <c r="M163" s="250"/>
      <c r="N163" s="98" t="e">
        <f t="shared" si="3"/>
        <v>#DIV/0!</v>
      </c>
      <c r="O163" s="321">
        <f>FŐLAP!$E$8</f>
        <v>0</v>
      </c>
      <c r="P163" s="320">
        <f>FŐLAP!$C$10</f>
        <v>0</v>
      </c>
      <c r="Q163" s="322" t="s">
        <v>440</v>
      </c>
    </row>
    <row r="164" spans="1:17" ht="50.1" hidden="1" customHeight="1" x14ac:dyDescent="0.25">
      <c r="A164" s="101" t="s">
        <v>278</v>
      </c>
      <c r="B164" s="337"/>
      <c r="C164" s="413"/>
      <c r="D164" s="244"/>
      <c r="E164" s="244"/>
      <c r="F164" s="244"/>
      <c r="G164" s="244"/>
      <c r="H164" s="434"/>
      <c r="I164" s="245"/>
      <c r="J164" s="245"/>
      <c r="K164" s="337"/>
      <c r="L164" s="249"/>
      <c r="M164" s="250"/>
      <c r="N164" s="98" t="e">
        <f t="shared" si="3"/>
        <v>#DIV/0!</v>
      </c>
      <c r="O164" s="321">
        <f>FŐLAP!$E$8</f>
        <v>0</v>
      </c>
      <c r="P164" s="320">
        <f>FŐLAP!$C$10</f>
        <v>0</v>
      </c>
      <c r="Q164" s="322" t="s">
        <v>440</v>
      </c>
    </row>
    <row r="165" spans="1:17" ht="50.1" hidden="1" customHeight="1" collapsed="1" x14ac:dyDescent="0.25">
      <c r="A165" s="100" t="s">
        <v>279</v>
      </c>
      <c r="B165" s="337"/>
      <c r="C165" s="413"/>
      <c r="D165" s="244"/>
      <c r="E165" s="244"/>
      <c r="F165" s="244"/>
      <c r="G165" s="244"/>
      <c r="H165" s="434"/>
      <c r="I165" s="245"/>
      <c r="J165" s="245"/>
      <c r="K165" s="337"/>
      <c r="L165" s="249"/>
      <c r="M165" s="250"/>
      <c r="N165" s="98" t="e">
        <f t="shared" si="3"/>
        <v>#DIV/0!</v>
      </c>
      <c r="O165" s="321">
        <f>FŐLAP!$E$8</f>
        <v>0</v>
      </c>
      <c r="P165" s="320">
        <f>FŐLAP!$C$10</f>
        <v>0</v>
      </c>
      <c r="Q165" s="322" t="s">
        <v>440</v>
      </c>
    </row>
    <row r="166" spans="1:17" ht="50.1" hidden="1" customHeight="1" x14ac:dyDescent="0.25">
      <c r="A166" s="100" t="s">
        <v>280</v>
      </c>
      <c r="B166" s="337"/>
      <c r="C166" s="413"/>
      <c r="D166" s="244"/>
      <c r="E166" s="244"/>
      <c r="F166" s="244"/>
      <c r="G166" s="244"/>
      <c r="H166" s="434"/>
      <c r="I166" s="245"/>
      <c r="J166" s="245"/>
      <c r="K166" s="337"/>
      <c r="L166" s="249"/>
      <c r="M166" s="250"/>
      <c r="N166" s="98" t="e">
        <f t="shared" si="3"/>
        <v>#DIV/0!</v>
      </c>
      <c r="O166" s="321">
        <f>FŐLAP!$E$8</f>
        <v>0</v>
      </c>
      <c r="P166" s="320">
        <f>FŐLAP!$C$10</f>
        <v>0</v>
      </c>
      <c r="Q166" s="322" t="s">
        <v>440</v>
      </c>
    </row>
    <row r="167" spans="1:17" ht="50.1" hidden="1" customHeight="1" x14ac:dyDescent="0.25">
      <c r="A167" s="101" t="s">
        <v>281</v>
      </c>
      <c r="B167" s="337"/>
      <c r="C167" s="413"/>
      <c r="D167" s="244"/>
      <c r="E167" s="244"/>
      <c r="F167" s="244"/>
      <c r="G167" s="244"/>
      <c r="H167" s="434"/>
      <c r="I167" s="245"/>
      <c r="J167" s="245"/>
      <c r="K167" s="337"/>
      <c r="L167" s="249"/>
      <c r="M167" s="250"/>
      <c r="N167" s="98" t="e">
        <f t="shared" si="3"/>
        <v>#DIV/0!</v>
      </c>
      <c r="O167" s="321">
        <f>FŐLAP!$E$8</f>
        <v>0</v>
      </c>
      <c r="P167" s="320">
        <f>FŐLAP!$C$10</f>
        <v>0</v>
      </c>
      <c r="Q167" s="322" t="s">
        <v>440</v>
      </c>
    </row>
    <row r="168" spans="1:17" ht="50.1" hidden="1" customHeight="1" x14ac:dyDescent="0.25">
      <c r="A168" s="100" t="s">
        <v>282</v>
      </c>
      <c r="B168" s="337"/>
      <c r="C168" s="413"/>
      <c r="D168" s="244"/>
      <c r="E168" s="244"/>
      <c r="F168" s="244"/>
      <c r="G168" s="244"/>
      <c r="H168" s="434"/>
      <c r="I168" s="245"/>
      <c r="J168" s="245"/>
      <c r="K168" s="337"/>
      <c r="L168" s="249"/>
      <c r="M168" s="250"/>
      <c r="N168" s="98" t="e">
        <f t="shared" si="3"/>
        <v>#DIV/0!</v>
      </c>
      <c r="O168" s="321">
        <f>FŐLAP!$E$8</f>
        <v>0</v>
      </c>
      <c r="P168" s="320">
        <f>FŐLAP!$C$10</f>
        <v>0</v>
      </c>
      <c r="Q168" s="322" t="s">
        <v>440</v>
      </c>
    </row>
    <row r="169" spans="1:17" ht="50.1" hidden="1" customHeight="1" x14ac:dyDescent="0.25">
      <c r="A169" s="100" t="s">
        <v>283</v>
      </c>
      <c r="B169" s="337"/>
      <c r="C169" s="413"/>
      <c r="D169" s="244"/>
      <c r="E169" s="244"/>
      <c r="F169" s="244"/>
      <c r="G169" s="244"/>
      <c r="H169" s="434"/>
      <c r="I169" s="245"/>
      <c r="J169" s="245"/>
      <c r="K169" s="337"/>
      <c r="L169" s="249"/>
      <c r="M169" s="250"/>
      <c r="N169" s="98" t="e">
        <f t="shared" si="3"/>
        <v>#DIV/0!</v>
      </c>
      <c r="O169" s="321">
        <f>FŐLAP!$E$8</f>
        <v>0</v>
      </c>
      <c r="P169" s="320">
        <f>FŐLAP!$C$10</f>
        <v>0</v>
      </c>
      <c r="Q169" s="322" t="s">
        <v>440</v>
      </c>
    </row>
    <row r="170" spans="1:17" ht="50.1" hidden="1" customHeight="1" x14ac:dyDescent="0.25">
      <c r="A170" s="101" t="s">
        <v>284</v>
      </c>
      <c r="B170" s="337"/>
      <c r="C170" s="413"/>
      <c r="D170" s="244"/>
      <c r="E170" s="244"/>
      <c r="F170" s="244"/>
      <c r="G170" s="244"/>
      <c r="H170" s="434"/>
      <c r="I170" s="245"/>
      <c r="J170" s="245"/>
      <c r="K170" s="337"/>
      <c r="L170" s="249"/>
      <c r="M170" s="250"/>
      <c r="N170" s="98" t="e">
        <f t="shared" si="3"/>
        <v>#DIV/0!</v>
      </c>
      <c r="O170" s="321">
        <f>FŐLAP!$E$8</f>
        <v>0</v>
      </c>
      <c r="P170" s="320">
        <f>FŐLAP!$C$10</f>
        <v>0</v>
      </c>
      <c r="Q170" s="322" t="s">
        <v>440</v>
      </c>
    </row>
    <row r="171" spans="1:17" ht="50.1" hidden="1" customHeight="1" x14ac:dyDescent="0.25">
      <c r="A171" s="100" t="s">
        <v>285</v>
      </c>
      <c r="B171" s="337"/>
      <c r="C171" s="413"/>
      <c r="D171" s="244"/>
      <c r="E171" s="244"/>
      <c r="F171" s="244"/>
      <c r="G171" s="244"/>
      <c r="H171" s="434"/>
      <c r="I171" s="245"/>
      <c r="J171" s="245"/>
      <c r="K171" s="337"/>
      <c r="L171" s="249"/>
      <c r="M171" s="250"/>
      <c r="N171" s="98" t="e">
        <f t="shared" si="3"/>
        <v>#DIV/0!</v>
      </c>
      <c r="O171" s="321">
        <f>FŐLAP!$E$8</f>
        <v>0</v>
      </c>
      <c r="P171" s="320">
        <f>FŐLAP!$C$10</f>
        <v>0</v>
      </c>
      <c r="Q171" s="322" t="s">
        <v>440</v>
      </c>
    </row>
    <row r="172" spans="1:17" ht="50.1" hidden="1" customHeight="1" x14ac:dyDescent="0.25">
      <c r="A172" s="100" t="s">
        <v>286</v>
      </c>
      <c r="B172" s="337"/>
      <c r="C172" s="413"/>
      <c r="D172" s="244"/>
      <c r="E172" s="244"/>
      <c r="F172" s="244"/>
      <c r="G172" s="244"/>
      <c r="H172" s="434"/>
      <c r="I172" s="245"/>
      <c r="J172" s="245"/>
      <c r="K172" s="337"/>
      <c r="L172" s="249"/>
      <c r="M172" s="250"/>
      <c r="N172" s="98" t="e">
        <f t="shared" si="3"/>
        <v>#DIV/0!</v>
      </c>
      <c r="O172" s="321">
        <f>FŐLAP!$E$8</f>
        <v>0</v>
      </c>
      <c r="P172" s="320">
        <f>FŐLAP!$C$10</f>
        <v>0</v>
      </c>
      <c r="Q172" s="322" t="s">
        <v>440</v>
      </c>
    </row>
    <row r="173" spans="1:17" ht="50.1" hidden="1" customHeight="1" x14ac:dyDescent="0.25">
      <c r="A173" s="101" t="s">
        <v>287</v>
      </c>
      <c r="B173" s="337"/>
      <c r="C173" s="413"/>
      <c r="D173" s="244"/>
      <c r="E173" s="244"/>
      <c r="F173" s="244"/>
      <c r="G173" s="244"/>
      <c r="H173" s="434"/>
      <c r="I173" s="245"/>
      <c r="J173" s="245"/>
      <c r="K173" s="337"/>
      <c r="L173" s="249"/>
      <c r="M173" s="250"/>
      <c r="N173" s="98" t="e">
        <f t="shared" si="3"/>
        <v>#DIV/0!</v>
      </c>
      <c r="O173" s="321">
        <f>FŐLAP!$E$8</f>
        <v>0</v>
      </c>
      <c r="P173" s="320">
        <f>FŐLAP!$C$10</f>
        <v>0</v>
      </c>
      <c r="Q173" s="322" t="s">
        <v>440</v>
      </c>
    </row>
    <row r="174" spans="1:17" ht="50.1" hidden="1" customHeight="1" x14ac:dyDescent="0.25">
      <c r="A174" s="100" t="s">
        <v>288</v>
      </c>
      <c r="B174" s="337"/>
      <c r="C174" s="413"/>
      <c r="D174" s="244"/>
      <c r="E174" s="244"/>
      <c r="F174" s="244"/>
      <c r="G174" s="244"/>
      <c r="H174" s="434"/>
      <c r="I174" s="245"/>
      <c r="J174" s="245"/>
      <c r="K174" s="337"/>
      <c r="L174" s="249"/>
      <c r="M174" s="250"/>
      <c r="N174" s="98" t="e">
        <f t="shared" si="3"/>
        <v>#DIV/0!</v>
      </c>
      <c r="O174" s="321">
        <f>FŐLAP!$E$8</f>
        <v>0</v>
      </c>
      <c r="P174" s="320">
        <f>FŐLAP!$C$10</f>
        <v>0</v>
      </c>
      <c r="Q174" s="322" t="s">
        <v>440</v>
      </c>
    </row>
    <row r="175" spans="1:17" ht="50.1" hidden="1" customHeight="1" x14ac:dyDescent="0.25">
      <c r="A175" s="100" t="s">
        <v>289</v>
      </c>
      <c r="B175" s="337"/>
      <c r="C175" s="413"/>
      <c r="D175" s="244"/>
      <c r="E175" s="244"/>
      <c r="F175" s="244"/>
      <c r="G175" s="244"/>
      <c r="H175" s="434"/>
      <c r="I175" s="245"/>
      <c r="J175" s="245"/>
      <c r="K175" s="337"/>
      <c r="L175" s="249"/>
      <c r="M175" s="250"/>
      <c r="N175" s="98" t="e">
        <f t="shared" si="3"/>
        <v>#DIV/0!</v>
      </c>
      <c r="O175" s="321">
        <f>FŐLAP!$E$8</f>
        <v>0</v>
      </c>
      <c r="P175" s="320">
        <f>FŐLAP!$C$10</f>
        <v>0</v>
      </c>
      <c r="Q175" s="322" t="s">
        <v>440</v>
      </c>
    </row>
    <row r="176" spans="1:17" ht="50.1" hidden="1" customHeight="1" x14ac:dyDescent="0.25">
      <c r="A176" s="101" t="s">
        <v>290</v>
      </c>
      <c r="B176" s="337"/>
      <c r="C176" s="413"/>
      <c r="D176" s="244"/>
      <c r="E176" s="244"/>
      <c r="F176" s="244"/>
      <c r="G176" s="244"/>
      <c r="H176" s="434"/>
      <c r="I176" s="245"/>
      <c r="J176" s="245"/>
      <c r="K176" s="337"/>
      <c r="L176" s="249"/>
      <c r="M176" s="250"/>
      <c r="N176" s="98" t="e">
        <f t="shared" si="3"/>
        <v>#DIV/0!</v>
      </c>
      <c r="O176" s="321">
        <f>FŐLAP!$E$8</f>
        <v>0</v>
      </c>
      <c r="P176" s="320">
        <f>FŐLAP!$C$10</f>
        <v>0</v>
      </c>
      <c r="Q176" s="322" t="s">
        <v>440</v>
      </c>
    </row>
    <row r="177" spans="1:17" ht="50.1" hidden="1" customHeight="1" x14ac:dyDescent="0.25">
      <c r="A177" s="100" t="s">
        <v>291</v>
      </c>
      <c r="B177" s="337"/>
      <c r="C177" s="413"/>
      <c r="D177" s="244"/>
      <c r="E177" s="244"/>
      <c r="F177" s="244"/>
      <c r="G177" s="244"/>
      <c r="H177" s="434"/>
      <c r="I177" s="245"/>
      <c r="J177" s="245"/>
      <c r="K177" s="337"/>
      <c r="L177" s="249"/>
      <c r="M177" s="250"/>
      <c r="N177" s="98" t="e">
        <f t="shared" si="3"/>
        <v>#DIV/0!</v>
      </c>
      <c r="O177" s="321">
        <f>FŐLAP!$E$8</f>
        <v>0</v>
      </c>
      <c r="P177" s="320">
        <f>FŐLAP!$C$10</f>
        <v>0</v>
      </c>
      <c r="Q177" s="322" t="s">
        <v>440</v>
      </c>
    </row>
    <row r="178" spans="1:17" ht="50.1" hidden="1" customHeight="1" x14ac:dyDescent="0.25">
      <c r="A178" s="100" t="s">
        <v>292</v>
      </c>
      <c r="B178" s="337"/>
      <c r="C178" s="413"/>
      <c r="D178" s="244"/>
      <c r="E178" s="244"/>
      <c r="F178" s="244"/>
      <c r="G178" s="244"/>
      <c r="H178" s="434"/>
      <c r="I178" s="245"/>
      <c r="J178" s="245"/>
      <c r="K178" s="337"/>
      <c r="L178" s="249"/>
      <c r="M178" s="250"/>
      <c r="N178" s="98" t="e">
        <f t="shared" si="3"/>
        <v>#DIV/0!</v>
      </c>
      <c r="O178" s="321">
        <f>FŐLAP!$E$8</f>
        <v>0</v>
      </c>
      <c r="P178" s="320">
        <f>FŐLAP!$C$10</f>
        <v>0</v>
      </c>
      <c r="Q178" s="322" t="s">
        <v>440</v>
      </c>
    </row>
    <row r="179" spans="1:17" ht="50.1" hidden="1" customHeight="1" x14ac:dyDescent="0.25">
      <c r="A179" s="100" t="s">
        <v>293</v>
      </c>
      <c r="B179" s="337"/>
      <c r="C179" s="413"/>
      <c r="D179" s="244"/>
      <c r="E179" s="244"/>
      <c r="F179" s="244"/>
      <c r="G179" s="244"/>
      <c r="H179" s="434"/>
      <c r="I179" s="245"/>
      <c r="J179" s="245"/>
      <c r="K179" s="337"/>
      <c r="L179" s="249"/>
      <c r="M179" s="250"/>
      <c r="N179" s="98" t="e">
        <f t="shared" si="3"/>
        <v>#DIV/0!</v>
      </c>
      <c r="O179" s="321">
        <f>FŐLAP!$E$8</f>
        <v>0</v>
      </c>
      <c r="P179" s="320">
        <f>FŐLAP!$C$10</f>
        <v>0</v>
      </c>
      <c r="Q179" s="322" t="s">
        <v>440</v>
      </c>
    </row>
    <row r="180" spans="1:17" ht="50.1" hidden="1" customHeight="1" x14ac:dyDescent="0.25">
      <c r="A180" s="100" t="s">
        <v>294</v>
      </c>
      <c r="B180" s="337"/>
      <c r="C180" s="413"/>
      <c r="D180" s="244"/>
      <c r="E180" s="244"/>
      <c r="F180" s="244"/>
      <c r="G180" s="244"/>
      <c r="H180" s="434"/>
      <c r="I180" s="245"/>
      <c r="J180" s="245"/>
      <c r="K180" s="337"/>
      <c r="L180" s="249"/>
      <c r="M180" s="250"/>
      <c r="N180" s="98" t="e">
        <f t="shared" si="3"/>
        <v>#DIV/0!</v>
      </c>
      <c r="O180" s="321">
        <f>FŐLAP!$E$8</f>
        <v>0</v>
      </c>
      <c r="P180" s="320">
        <f>FŐLAP!$C$10</f>
        <v>0</v>
      </c>
      <c r="Q180" s="322" t="s">
        <v>440</v>
      </c>
    </row>
    <row r="181" spans="1:17" ht="50.1" hidden="1" customHeight="1" x14ac:dyDescent="0.25">
      <c r="A181" s="101" t="s">
        <v>295</v>
      </c>
      <c r="B181" s="337"/>
      <c r="C181" s="413"/>
      <c r="D181" s="244"/>
      <c r="E181" s="244"/>
      <c r="F181" s="244"/>
      <c r="G181" s="244"/>
      <c r="H181" s="434"/>
      <c r="I181" s="245"/>
      <c r="J181" s="245"/>
      <c r="K181" s="337"/>
      <c r="L181" s="249"/>
      <c r="M181" s="250"/>
      <c r="N181" s="98" t="e">
        <f t="shared" si="3"/>
        <v>#DIV/0!</v>
      </c>
      <c r="O181" s="321">
        <f>FŐLAP!$E$8</f>
        <v>0</v>
      </c>
      <c r="P181" s="320">
        <f>FŐLAP!$C$10</f>
        <v>0</v>
      </c>
      <c r="Q181" s="322" t="s">
        <v>440</v>
      </c>
    </row>
    <row r="182" spans="1:17" ht="50.1" hidden="1" customHeight="1" x14ac:dyDescent="0.25">
      <c r="A182" s="100" t="s">
        <v>296</v>
      </c>
      <c r="B182" s="337"/>
      <c r="C182" s="413"/>
      <c r="D182" s="244"/>
      <c r="E182" s="244"/>
      <c r="F182" s="244"/>
      <c r="G182" s="244"/>
      <c r="H182" s="434"/>
      <c r="I182" s="245"/>
      <c r="J182" s="245"/>
      <c r="K182" s="337"/>
      <c r="L182" s="249"/>
      <c r="M182" s="250"/>
      <c r="N182" s="98" t="e">
        <f t="shared" si="3"/>
        <v>#DIV/0!</v>
      </c>
      <c r="O182" s="321">
        <f>FŐLAP!$E$8</f>
        <v>0</v>
      </c>
      <c r="P182" s="320">
        <f>FŐLAP!$C$10</f>
        <v>0</v>
      </c>
      <c r="Q182" s="322" t="s">
        <v>440</v>
      </c>
    </row>
    <row r="183" spans="1:17" ht="50.1" hidden="1" customHeight="1" x14ac:dyDescent="0.25">
      <c r="A183" s="100" t="s">
        <v>297</v>
      </c>
      <c r="B183" s="337"/>
      <c r="C183" s="413"/>
      <c r="D183" s="244"/>
      <c r="E183" s="244"/>
      <c r="F183" s="244"/>
      <c r="G183" s="244"/>
      <c r="H183" s="434"/>
      <c r="I183" s="245"/>
      <c r="J183" s="245"/>
      <c r="K183" s="337"/>
      <c r="L183" s="249"/>
      <c r="M183" s="250"/>
      <c r="N183" s="98" t="e">
        <f t="shared" si="3"/>
        <v>#DIV/0!</v>
      </c>
      <c r="O183" s="321">
        <f>FŐLAP!$E$8</f>
        <v>0</v>
      </c>
      <c r="P183" s="320">
        <f>FŐLAP!$C$10</f>
        <v>0</v>
      </c>
      <c r="Q183" s="322" t="s">
        <v>440</v>
      </c>
    </row>
    <row r="184" spans="1:17" ht="50.1" hidden="1" customHeight="1" x14ac:dyDescent="0.25">
      <c r="A184" s="101" t="s">
        <v>298</v>
      </c>
      <c r="B184" s="337"/>
      <c r="C184" s="413"/>
      <c r="D184" s="244"/>
      <c r="E184" s="244"/>
      <c r="F184" s="244"/>
      <c r="G184" s="244"/>
      <c r="H184" s="434"/>
      <c r="I184" s="245"/>
      <c r="J184" s="245"/>
      <c r="K184" s="337"/>
      <c r="L184" s="249"/>
      <c r="M184" s="250"/>
      <c r="N184" s="98" t="e">
        <f t="shared" si="3"/>
        <v>#DIV/0!</v>
      </c>
      <c r="O184" s="321">
        <f>FŐLAP!$E$8</f>
        <v>0</v>
      </c>
      <c r="P184" s="320">
        <f>FŐLAP!$C$10</f>
        <v>0</v>
      </c>
      <c r="Q184" s="322" t="s">
        <v>440</v>
      </c>
    </row>
    <row r="185" spans="1:17" ht="50.1" hidden="1" customHeight="1" x14ac:dyDescent="0.25">
      <c r="A185" s="100" t="s">
        <v>299</v>
      </c>
      <c r="B185" s="337"/>
      <c r="C185" s="413"/>
      <c r="D185" s="244"/>
      <c r="E185" s="244"/>
      <c r="F185" s="244"/>
      <c r="G185" s="244"/>
      <c r="H185" s="434"/>
      <c r="I185" s="245"/>
      <c r="J185" s="245"/>
      <c r="K185" s="337"/>
      <c r="L185" s="249"/>
      <c r="M185" s="250"/>
      <c r="N185" s="98" t="e">
        <f t="shared" si="3"/>
        <v>#DIV/0!</v>
      </c>
      <c r="O185" s="321">
        <f>FŐLAP!$E$8</f>
        <v>0</v>
      </c>
      <c r="P185" s="320">
        <f>FŐLAP!$C$10</f>
        <v>0</v>
      </c>
      <c r="Q185" s="322" t="s">
        <v>440</v>
      </c>
    </row>
    <row r="186" spans="1:17" ht="50.1" hidden="1" customHeight="1" collapsed="1" x14ac:dyDescent="0.25">
      <c r="A186" s="100" t="s">
        <v>300</v>
      </c>
      <c r="B186" s="337"/>
      <c r="C186" s="413"/>
      <c r="D186" s="244"/>
      <c r="E186" s="244"/>
      <c r="F186" s="244"/>
      <c r="G186" s="244"/>
      <c r="H186" s="434"/>
      <c r="I186" s="245"/>
      <c r="J186" s="245"/>
      <c r="K186" s="337"/>
      <c r="L186" s="249"/>
      <c r="M186" s="250"/>
      <c r="N186" s="98" t="e">
        <f t="shared" si="3"/>
        <v>#DIV/0!</v>
      </c>
      <c r="O186" s="321">
        <f>FŐLAP!$E$8</f>
        <v>0</v>
      </c>
      <c r="P186" s="320">
        <f>FŐLAP!$C$10</f>
        <v>0</v>
      </c>
      <c r="Q186" s="322" t="s">
        <v>440</v>
      </c>
    </row>
    <row r="187" spans="1:17" ht="50.1" hidden="1" customHeight="1" x14ac:dyDescent="0.25">
      <c r="A187" s="101" t="s">
        <v>301</v>
      </c>
      <c r="B187" s="337"/>
      <c r="C187" s="413"/>
      <c r="D187" s="244"/>
      <c r="E187" s="244"/>
      <c r="F187" s="244"/>
      <c r="G187" s="244"/>
      <c r="H187" s="434"/>
      <c r="I187" s="245"/>
      <c r="J187" s="245"/>
      <c r="K187" s="337"/>
      <c r="L187" s="249"/>
      <c r="M187" s="250"/>
      <c r="N187" s="98" t="e">
        <f t="shared" si="3"/>
        <v>#DIV/0!</v>
      </c>
      <c r="O187" s="321">
        <f>FŐLAP!$E$8</f>
        <v>0</v>
      </c>
      <c r="P187" s="320">
        <f>FŐLAP!$C$10</f>
        <v>0</v>
      </c>
      <c r="Q187" s="322" t="s">
        <v>440</v>
      </c>
    </row>
    <row r="188" spans="1:17" ht="50.1" hidden="1" customHeight="1" x14ac:dyDescent="0.25">
      <c r="A188" s="100" t="s">
        <v>302</v>
      </c>
      <c r="B188" s="337"/>
      <c r="C188" s="413"/>
      <c r="D188" s="244"/>
      <c r="E188" s="244"/>
      <c r="F188" s="244"/>
      <c r="G188" s="244"/>
      <c r="H188" s="434"/>
      <c r="I188" s="245"/>
      <c r="J188" s="245"/>
      <c r="K188" s="337"/>
      <c r="L188" s="249"/>
      <c r="M188" s="250"/>
      <c r="N188" s="98" t="e">
        <f t="shared" si="3"/>
        <v>#DIV/0!</v>
      </c>
      <c r="O188" s="321">
        <f>FŐLAP!$E$8</f>
        <v>0</v>
      </c>
      <c r="P188" s="320">
        <f>FŐLAP!$C$10</f>
        <v>0</v>
      </c>
      <c r="Q188" s="322" t="s">
        <v>440</v>
      </c>
    </row>
    <row r="189" spans="1:17" ht="50.1" hidden="1" customHeight="1" x14ac:dyDescent="0.25">
      <c r="A189" s="100" t="s">
        <v>303</v>
      </c>
      <c r="B189" s="337"/>
      <c r="C189" s="413"/>
      <c r="D189" s="244"/>
      <c r="E189" s="244"/>
      <c r="F189" s="244"/>
      <c r="G189" s="244"/>
      <c r="H189" s="434"/>
      <c r="I189" s="245"/>
      <c r="J189" s="245"/>
      <c r="K189" s="337"/>
      <c r="L189" s="249"/>
      <c r="M189" s="250"/>
      <c r="N189" s="98" t="e">
        <f t="shared" si="3"/>
        <v>#DIV/0!</v>
      </c>
      <c r="O189" s="321">
        <f>FŐLAP!$E$8</f>
        <v>0</v>
      </c>
      <c r="P189" s="320">
        <f>FŐLAP!$C$10</f>
        <v>0</v>
      </c>
      <c r="Q189" s="322" t="s">
        <v>440</v>
      </c>
    </row>
    <row r="190" spans="1:17" ht="50.1" hidden="1" customHeight="1" x14ac:dyDescent="0.25">
      <c r="A190" s="101" t="s">
        <v>304</v>
      </c>
      <c r="B190" s="337"/>
      <c r="C190" s="413"/>
      <c r="D190" s="244"/>
      <c r="E190" s="244"/>
      <c r="F190" s="244"/>
      <c r="G190" s="244"/>
      <c r="H190" s="434"/>
      <c r="I190" s="245"/>
      <c r="J190" s="245"/>
      <c r="K190" s="337"/>
      <c r="L190" s="249"/>
      <c r="M190" s="250"/>
      <c r="N190" s="98" t="e">
        <f t="shared" si="3"/>
        <v>#DIV/0!</v>
      </c>
      <c r="O190" s="321">
        <f>FŐLAP!$E$8</f>
        <v>0</v>
      </c>
      <c r="P190" s="320">
        <f>FŐLAP!$C$10</f>
        <v>0</v>
      </c>
      <c r="Q190" s="322" t="s">
        <v>440</v>
      </c>
    </row>
    <row r="191" spans="1:17" ht="50.1" hidden="1" customHeight="1" x14ac:dyDescent="0.25">
      <c r="A191" s="100" t="s">
        <v>305</v>
      </c>
      <c r="B191" s="337"/>
      <c r="C191" s="413"/>
      <c r="D191" s="244"/>
      <c r="E191" s="244"/>
      <c r="F191" s="244"/>
      <c r="G191" s="244"/>
      <c r="H191" s="434"/>
      <c r="I191" s="245"/>
      <c r="J191" s="245"/>
      <c r="K191" s="337"/>
      <c r="L191" s="249"/>
      <c r="M191" s="250"/>
      <c r="N191" s="98" t="e">
        <f t="shared" si="3"/>
        <v>#DIV/0!</v>
      </c>
      <c r="O191" s="321">
        <f>FŐLAP!$E$8</f>
        <v>0</v>
      </c>
      <c r="P191" s="320">
        <f>FŐLAP!$C$10</f>
        <v>0</v>
      </c>
      <c r="Q191" s="322" t="s">
        <v>440</v>
      </c>
    </row>
    <row r="192" spans="1:17" ht="50.1" hidden="1" customHeight="1" x14ac:dyDescent="0.25">
      <c r="A192" s="100" t="s">
        <v>306</v>
      </c>
      <c r="B192" s="337"/>
      <c r="C192" s="413"/>
      <c r="D192" s="244"/>
      <c r="E192" s="244"/>
      <c r="F192" s="244"/>
      <c r="G192" s="244"/>
      <c r="H192" s="434"/>
      <c r="I192" s="245"/>
      <c r="J192" s="245"/>
      <c r="K192" s="337"/>
      <c r="L192" s="249"/>
      <c r="M192" s="250"/>
      <c r="N192" s="98" t="e">
        <f t="shared" si="3"/>
        <v>#DIV/0!</v>
      </c>
      <c r="O192" s="321">
        <f>FŐLAP!$E$8</f>
        <v>0</v>
      </c>
      <c r="P192" s="320">
        <f>FŐLAP!$C$10</f>
        <v>0</v>
      </c>
      <c r="Q192" s="322" t="s">
        <v>440</v>
      </c>
    </row>
    <row r="193" spans="1:17" ht="50.1" hidden="1" customHeight="1" x14ac:dyDescent="0.25">
      <c r="A193" s="101" t="s">
        <v>307</v>
      </c>
      <c r="B193" s="337"/>
      <c r="C193" s="413"/>
      <c r="D193" s="244"/>
      <c r="E193" s="244"/>
      <c r="F193" s="244"/>
      <c r="G193" s="244"/>
      <c r="H193" s="434"/>
      <c r="I193" s="245"/>
      <c r="J193" s="245"/>
      <c r="K193" s="337"/>
      <c r="L193" s="249"/>
      <c r="M193" s="250"/>
      <c r="N193" s="98" t="e">
        <f t="shared" si="3"/>
        <v>#DIV/0!</v>
      </c>
      <c r="O193" s="321">
        <f>FŐLAP!$E$8</f>
        <v>0</v>
      </c>
      <c r="P193" s="320">
        <f>FŐLAP!$C$10</f>
        <v>0</v>
      </c>
      <c r="Q193" s="322" t="s">
        <v>440</v>
      </c>
    </row>
    <row r="194" spans="1:17" ht="50.1" hidden="1" customHeight="1" x14ac:dyDescent="0.25">
      <c r="A194" s="100" t="s">
        <v>308</v>
      </c>
      <c r="B194" s="337"/>
      <c r="C194" s="413"/>
      <c r="D194" s="244"/>
      <c r="E194" s="244"/>
      <c r="F194" s="244"/>
      <c r="G194" s="244"/>
      <c r="H194" s="434"/>
      <c r="I194" s="245"/>
      <c r="J194" s="245"/>
      <c r="K194" s="337"/>
      <c r="L194" s="249"/>
      <c r="M194" s="250"/>
      <c r="N194" s="98" t="e">
        <f t="shared" si="3"/>
        <v>#DIV/0!</v>
      </c>
      <c r="O194" s="321">
        <f>FŐLAP!$E$8</f>
        <v>0</v>
      </c>
      <c r="P194" s="320">
        <f>FŐLAP!$C$10</f>
        <v>0</v>
      </c>
      <c r="Q194" s="322" t="s">
        <v>440</v>
      </c>
    </row>
    <row r="195" spans="1:17" ht="50.1" hidden="1" customHeight="1" x14ac:dyDescent="0.25">
      <c r="A195" s="100" t="s">
        <v>309</v>
      </c>
      <c r="B195" s="337"/>
      <c r="C195" s="413"/>
      <c r="D195" s="244"/>
      <c r="E195" s="244"/>
      <c r="F195" s="244"/>
      <c r="G195" s="244"/>
      <c r="H195" s="434"/>
      <c r="I195" s="245"/>
      <c r="J195" s="245"/>
      <c r="K195" s="337"/>
      <c r="L195" s="249"/>
      <c r="M195" s="250"/>
      <c r="N195" s="98" t="e">
        <f t="shared" si="3"/>
        <v>#DIV/0!</v>
      </c>
      <c r="O195" s="321">
        <f>FŐLAP!$E$8</f>
        <v>0</v>
      </c>
      <c r="P195" s="320">
        <f>FŐLAP!$C$10</f>
        <v>0</v>
      </c>
      <c r="Q195" s="322" t="s">
        <v>440</v>
      </c>
    </row>
    <row r="196" spans="1:17" ht="50.1" hidden="1" customHeight="1" x14ac:dyDescent="0.25">
      <c r="A196" s="100" t="s">
        <v>310</v>
      </c>
      <c r="B196" s="337"/>
      <c r="C196" s="413"/>
      <c r="D196" s="244"/>
      <c r="E196" s="244"/>
      <c r="F196" s="244"/>
      <c r="G196" s="244"/>
      <c r="H196" s="434"/>
      <c r="I196" s="245"/>
      <c r="J196" s="245"/>
      <c r="K196" s="337"/>
      <c r="L196" s="249"/>
      <c r="M196" s="250"/>
      <c r="N196" s="98" t="e">
        <f t="shared" si="3"/>
        <v>#DIV/0!</v>
      </c>
      <c r="O196" s="321">
        <f>FŐLAP!$E$8</f>
        <v>0</v>
      </c>
      <c r="P196" s="320">
        <f>FŐLAP!$C$10</f>
        <v>0</v>
      </c>
      <c r="Q196" s="322" t="s">
        <v>440</v>
      </c>
    </row>
    <row r="197" spans="1:17" ht="50.1" hidden="1" customHeight="1" x14ac:dyDescent="0.25">
      <c r="A197" s="100" t="s">
        <v>311</v>
      </c>
      <c r="B197" s="337"/>
      <c r="C197" s="413"/>
      <c r="D197" s="244"/>
      <c r="E197" s="244"/>
      <c r="F197" s="244"/>
      <c r="G197" s="244"/>
      <c r="H197" s="434"/>
      <c r="I197" s="245"/>
      <c r="J197" s="245"/>
      <c r="K197" s="337"/>
      <c r="L197" s="249"/>
      <c r="M197" s="250"/>
      <c r="N197" s="98" t="e">
        <f t="shared" si="3"/>
        <v>#DIV/0!</v>
      </c>
      <c r="O197" s="321">
        <f>FŐLAP!$E$8</f>
        <v>0</v>
      </c>
      <c r="P197" s="320">
        <f>FŐLAP!$C$10</f>
        <v>0</v>
      </c>
      <c r="Q197" s="322" t="s">
        <v>440</v>
      </c>
    </row>
    <row r="198" spans="1:17" ht="50.1" hidden="1" customHeight="1" x14ac:dyDescent="0.25">
      <c r="A198" s="101" t="s">
        <v>312</v>
      </c>
      <c r="B198" s="337"/>
      <c r="C198" s="413"/>
      <c r="D198" s="244"/>
      <c r="E198" s="244"/>
      <c r="F198" s="244"/>
      <c r="G198" s="244"/>
      <c r="H198" s="434"/>
      <c r="I198" s="245"/>
      <c r="J198" s="245"/>
      <c r="K198" s="337"/>
      <c r="L198" s="249"/>
      <c r="M198" s="250"/>
      <c r="N198" s="98" t="e">
        <f t="shared" si="3"/>
        <v>#DIV/0!</v>
      </c>
      <c r="O198" s="321">
        <f>FŐLAP!$E$8</f>
        <v>0</v>
      </c>
      <c r="P198" s="320">
        <f>FŐLAP!$C$10</f>
        <v>0</v>
      </c>
      <c r="Q198" s="322" t="s">
        <v>440</v>
      </c>
    </row>
    <row r="199" spans="1:17" ht="50.1" hidden="1" customHeight="1" x14ac:dyDescent="0.25">
      <c r="A199" s="100" t="s">
        <v>313</v>
      </c>
      <c r="B199" s="337"/>
      <c r="C199" s="413"/>
      <c r="D199" s="244"/>
      <c r="E199" s="244"/>
      <c r="F199" s="244"/>
      <c r="G199" s="244"/>
      <c r="H199" s="434"/>
      <c r="I199" s="245"/>
      <c r="J199" s="245"/>
      <c r="K199" s="337"/>
      <c r="L199" s="249"/>
      <c r="M199" s="250"/>
      <c r="N199" s="98" t="e">
        <f t="shared" si="3"/>
        <v>#DIV/0!</v>
      </c>
      <c r="O199" s="321">
        <f>FŐLAP!$E$8</f>
        <v>0</v>
      </c>
      <c r="P199" s="320">
        <f>FŐLAP!$C$10</f>
        <v>0</v>
      </c>
      <c r="Q199" s="322" t="s">
        <v>440</v>
      </c>
    </row>
    <row r="200" spans="1:17" ht="50.1" hidden="1" customHeight="1" x14ac:dyDescent="0.25">
      <c r="A200" s="100" t="s">
        <v>314</v>
      </c>
      <c r="B200" s="337"/>
      <c r="C200" s="413"/>
      <c r="D200" s="244"/>
      <c r="E200" s="244"/>
      <c r="F200" s="244"/>
      <c r="G200" s="244"/>
      <c r="H200" s="434"/>
      <c r="I200" s="245"/>
      <c r="J200" s="245"/>
      <c r="K200" s="337"/>
      <c r="L200" s="249"/>
      <c r="M200" s="250"/>
      <c r="N200" s="98" t="e">
        <f t="shared" si="3"/>
        <v>#DIV/0!</v>
      </c>
      <c r="O200" s="321">
        <f>FŐLAP!$E$8</f>
        <v>0</v>
      </c>
      <c r="P200" s="320">
        <f>FŐLAP!$C$10</f>
        <v>0</v>
      </c>
      <c r="Q200" s="322" t="s">
        <v>440</v>
      </c>
    </row>
    <row r="201" spans="1:17" ht="50.1" hidden="1" customHeight="1" x14ac:dyDescent="0.25">
      <c r="A201" s="101" t="s">
        <v>315</v>
      </c>
      <c r="B201" s="337"/>
      <c r="C201" s="413"/>
      <c r="D201" s="244"/>
      <c r="E201" s="244"/>
      <c r="F201" s="244"/>
      <c r="G201" s="244"/>
      <c r="H201" s="434"/>
      <c r="I201" s="245"/>
      <c r="J201" s="245"/>
      <c r="K201" s="337"/>
      <c r="L201" s="249"/>
      <c r="M201" s="250"/>
      <c r="N201" s="98" t="e">
        <f t="shared" si="3"/>
        <v>#DIV/0!</v>
      </c>
      <c r="O201" s="321">
        <f>FŐLAP!$E$8</f>
        <v>0</v>
      </c>
      <c r="P201" s="320">
        <f>FŐLAP!$C$10</f>
        <v>0</v>
      </c>
      <c r="Q201" s="322" t="s">
        <v>440</v>
      </c>
    </row>
    <row r="202" spans="1:17" ht="50.1" hidden="1" customHeight="1" x14ac:dyDescent="0.25">
      <c r="A202" s="100" t="s">
        <v>316</v>
      </c>
      <c r="B202" s="337"/>
      <c r="C202" s="413"/>
      <c r="D202" s="244"/>
      <c r="E202" s="244"/>
      <c r="F202" s="244"/>
      <c r="G202" s="244"/>
      <c r="H202" s="434"/>
      <c r="I202" s="245"/>
      <c r="J202" s="245"/>
      <c r="K202" s="337"/>
      <c r="L202" s="249"/>
      <c r="M202" s="250"/>
      <c r="N202" s="98" t="e">
        <f t="shared" si="3"/>
        <v>#DIV/0!</v>
      </c>
      <c r="O202" s="321">
        <f>FŐLAP!$E$8</f>
        <v>0</v>
      </c>
      <c r="P202" s="320">
        <f>FŐLAP!$C$10</f>
        <v>0</v>
      </c>
      <c r="Q202" s="322" t="s">
        <v>440</v>
      </c>
    </row>
    <row r="203" spans="1:17" ht="50.1" hidden="1" customHeight="1" x14ac:dyDescent="0.25">
      <c r="A203" s="100" t="s">
        <v>317</v>
      </c>
      <c r="B203" s="337"/>
      <c r="C203" s="413"/>
      <c r="D203" s="244"/>
      <c r="E203" s="244"/>
      <c r="F203" s="244"/>
      <c r="G203" s="244"/>
      <c r="H203" s="434"/>
      <c r="I203" s="245"/>
      <c r="J203" s="245"/>
      <c r="K203" s="337"/>
      <c r="L203" s="249"/>
      <c r="M203" s="250"/>
      <c r="N203" s="98" t="e">
        <f t="shared" ref="N203:N266" si="4">IF(M203&lt;0,0,1-(M203/L203))</f>
        <v>#DIV/0!</v>
      </c>
      <c r="O203" s="321">
        <f>FŐLAP!$E$8</f>
        <v>0</v>
      </c>
      <c r="P203" s="320">
        <f>FŐLAP!$C$10</f>
        <v>0</v>
      </c>
      <c r="Q203" s="322" t="s">
        <v>440</v>
      </c>
    </row>
    <row r="204" spans="1:17" ht="50.1" hidden="1" customHeight="1" x14ac:dyDescent="0.25">
      <c r="A204" s="101" t="s">
        <v>318</v>
      </c>
      <c r="B204" s="337"/>
      <c r="C204" s="413"/>
      <c r="D204" s="244"/>
      <c r="E204" s="244"/>
      <c r="F204" s="244"/>
      <c r="G204" s="244"/>
      <c r="H204" s="434"/>
      <c r="I204" s="245"/>
      <c r="J204" s="245"/>
      <c r="K204" s="337"/>
      <c r="L204" s="249"/>
      <c r="M204" s="250"/>
      <c r="N204" s="98" t="e">
        <f t="shared" si="4"/>
        <v>#DIV/0!</v>
      </c>
      <c r="O204" s="321">
        <f>FŐLAP!$E$8</f>
        <v>0</v>
      </c>
      <c r="P204" s="320">
        <f>FŐLAP!$C$10</f>
        <v>0</v>
      </c>
      <c r="Q204" s="322" t="s">
        <v>440</v>
      </c>
    </row>
    <row r="205" spans="1:17" ht="50.1" hidden="1" customHeight="1" x14ac:dyDescent="0.25">
      <c r="A205" s="100" t="s">
        <v>319</v>
      </c>
      <c r="B205" s="337"/>
      <c r="C205" s="413"/>
      <c r="D205" s="244"/>
      <c r="E205" s="244"/>
      <c r="F205" s="244"/>
      <c r="G205" s="244"/>
      <c r="H205" s="434"/>
      <c r="I205" s="245"/>
      <c r="J205" s="245"/>
      <c r="K205" s="337"/>
      <c r="L205" s="249"/>
      <c r="M205" s="250"/>
      <c r="N205" s="98" t="e">
        <f t="shared" si="4"/>
        <v>#DIV/0!</v>
      </c>
      <c r="O205" s="321">
        <f>FŐLAP!$E$8</f>
        <v>0</v>
      </c>
      <c r="P205" s="320">
        <f>FŐLAP!$C$10</f>
        <v>0</v>
      </c>
      <c r="Q205" s="322" t="s">
        <v>440</v>
      </c>
    </row>
    <row r="206" spans="1:17" ht="50.1" hidden="1" customHeight="1" x14ac:dyDescent="0.25">
      <c r="A206" s="100" t="s">
        <v>320</v>
      </c>
      <c r="B206" s="337"/>
      <c r="C206" s="413"/>
      <c r="D206" s="244"/>
      <c r="E206" s="244"/>
      <c r="F206" s="244"/>
      <c r="G206" s="244"/>
      <c r="H206" s="434"/>
      <c r="I206" s="245"/>
      <c r="J206" s="245"/>
      <c r="K206" s="337"/>
      <c r="L206" s="249"/>
      <c r="M206" s="250"/>
      <c r="N206" s="98" t="e">
        <f t="shared" si="4"/>
        <v>#DIV/0!</v>
      </c>
      <c r="O206" s="321">
        <f>FŐLAP!$E$8</f>
        <v>0</v>
      </c>
      <c r="P206" s="320">
        <f>FŐLAP!$C$10</f>
        <v>0</v>
      </c>
      <c r="Q206" s="322" t="s">
        <v>440</v>
      </c>
    </row>
    <row r="207" spans="1:17" ht="50.1" hidden="1" customHeight="1" collapsed="1" x14ac:dyDescent="0.25">
      <c r="A207" s="101" t="s">
        <v>321</v>
      </c>
      <c r="B207" s="337"/>
      <c r="C207" s="413"/>
      <c r="D207" s="244"/>
      <c r="E207" s="244"/>
      <c r="F207" s="244"/>
      <c r="G207" s="244"/>
      <c r="H207" s="434"/>
      <c r="I207" s="245"/>
      <c r="J207" s="245"/>
      <c r="K207" s="337"/>
      <c r="L207" s="249"/>
      <c r="M207" s="250"/>
      <c r="N207" s="98" t="e">
        <f t="shared" si="4"/>
        <v>#DIV/0!</v>
      </c>
      <c r="O207" s="321">
        <f>FŐLAP!$E$8</f>
        <v>0</v>
      </c>
      <c r="P207" s="320">
        <f>FŐLAP!$C$10</f>
        <v>0</v>
      </c>
      <c r="Q207" s="322" t="s">
        <v>440</v>
      </c>
    </row>
    <row r="208" spans="1:17" ht="50.1" hidden="1" customHeight="1" x14ac:dyDescent="0.25">
      <c r="A208" s="100" t="s">
        <v>322</v>
      </c>
      <c r="B208" s="337"/>
      <c r="C208" s="413"/>
      <c r="D208" s="244"/>
      <c r="E208" s="244"/>
      <c r="F208" s="244"/>
      <c r="G208" s="244"/>
      <c r="H208" s="434"/>
      <c r="I208" s="245"/>
      <c r="J208" s="245"/>
      <c r="K208" s="337"/>
      <c r="L208" s="249"/>
      <c r="M208" s="250"/>
      <c r="N208" s="98" t="e">
        <f t="shared" si="4"/>
        <v>#DIV/0!</v>
      </c>
      <c r="O208" s="321">
        <f>FŐLAP!$E$8</f>
        <v>0</v>
      </c>
      <c r="P208" s="320">
        <f>FŐLAP!$C$10</f>
        <v>0</v>
      </c>
      <c r="Q208" s="322" t="s">
        <v>440</v>
      </c>
    </row>
    <row r="209" spans="1:17" ht="50.1" hidden="1" customHeight="1" x14ac:dyDescent="0.25">
      <c r="A209" s="100" t="s">
        <v>323</v>
      </c>
      <c r="B209" s="337"/>
      <c r="C209" s="413"/>
      <c r="D209" s="244"/>
      <c r="E209" s="244"/>
      <c r="F209" s="244"/>
      <c r="G209" s="244"/>
      <c r="H209" s="434"/>
      <c r="I209" s="245"/>
      <c r="J209" s="245"/>
      <c r="K209" s="337"/>
      <c r="L209" s="249"/>
      <c r="M209" s="250"/>
      <c r="N209" s="98" t="e">
        <f t="shared" si="4"/>
        <v>#DIV/0!</v>
      </c>
      <c r="O209" s="321">
        <f>FŐLAP!$E$8</f>
        <v>0</v>
      </c>
      <c r="P209" s="320">
        <f>FŐLAP!$C$10</f>
        <v>0</v>
      </c>
      <c r="Q209" s="322" t="s">
        <v>440</v>
      </c>
    </row>
    <row r="210" spans="1:17" ht="50.1" hidden="1" customHeight="1" x14ac:dyDescent="0.25">
      <c r="A210" s="101" t="s">
        <v>324</v>
      </c>
      <c r="B210" s="337"/>
      <c r="C210" s="413"/>
      <c r="D210" s="244"/>
      <c r="E210" s="244"/>
      <c r="F210" s="244"/>
      <c r="G210" s="244"/>
      <c r="H210" s="434"/>
      <c r="I210" s="245"/>
      <c r="J210" s="245"/>
      <c r="K210" s="337"/>
      <c r="L210" s="249"/>
      <c r="M210" s="250"/>
      <c r="N210" s="98" t="e">
        <f t="shared" si="4"/>
        <v>#DIV/0!</v>
      </c>
      <c r="O210" s="321">
        <f>FŐLAP!$E$8</f>
        <v>0</v>
      </c>
      <c r="P210" s="320">
        <f>FŐLAP!$C$10</f>
        <v>0</v>
      </c>
      <c r="Q210" s="322" t="s">
        <v>440</v>
      </c>
    </row>
    <row r="211" spans="1:17" ht="50.1" hidden="1" customHeight="1" x14ac:dyDescent="0.25">
      <c r="A211" s="100" t="s">
        <v>325</v>
      </c>
      <c r="B211" s="337"/>
      <c r="C211" s="413"/>
      <c r="D211" s="244"/>
      <c r="E211" s="244"/>
      <c r="F211" s="244"/>
      <c r="G211" s="244"/>
      <c r="H211" s="434"/>
      <c r="I211" s="245"/>
      <c r="J211" s="245"/>
      <c r="K211" s="337"/>
      <c r="L211" s="249"/>
      <c r="M211" s="250"/>
      <c r="N211" s="98" t="e">
        <f t="shared" si="4"/>
        <v>#DIV/0!</v>
      </c>
      <c r="O211" s="321">
        <f>FŐLAP!$E$8</f>
        <v>0</v>
      </c>
      <c r="P211" s="320">
        <f>FŐLAP!$C$10</f>
        <v>0</v>
      </c>
      <c r="Q211" s="322" t="s">
        <v>440</v>
      </c>
    </row>
    <row r="212" spans="1:17" ht="50.1" hidden="1" customHeight="1" x14ac:dyDescent="0.25">
      <c r="A212" s="100" t="s">
        <v>326</v>
      </c>
      <c r="B212" s="337"/>
      <c r="C212" s="413"/>
      <c r="D212" s="244"/>
      <c r="E212" s="244"/>
      <c r="F212" s="244"/>
      <c r="G212" s="244"/>
      <c r="H212" s="434"/>
      <c r="I212" s="245"/>
      <c r="J212" s="245"/>
      <c r="K212" s="337"/>
      <c r="L212" s="249"/>
      <c r="M212" s="250"/>
      <c r="N212" s="98" t="e">
        <f t="shared" si="4"/>
        <v>#DIV/0!</v>
      </c>
      <c r="O212" s="321">
        <f>FŐLAP!$E$8</f>
        <v>0</v>
      </c>
      <c r="P212" s="320">
        <f>FŐLAP!$C$10</f>
        <v>0</v>
      </c>
      <c r="Q212" s="322" t="s">
        <v>440</v>
      </c>
    </row>
    <row r="213" spans="1:17" ht="50.1" hidden="1" customHeight="1" x14ac:dyDescent="0.25">
      <c r="A213" s="100" t="s">
        <v>327</v>
      </c>
      <c r="B213" s="337"/>
      <c r="C213" s="413"/>
      <c r="D213" s="244"/>
      <c r="E213" s="244"/>
      <c r="F213" s="244"/>
      <c r="G213" s="244"/>
      <c r="H213" s="434"/>
      <c r="I213" s="245"/>
      <c r="J213" s="245"/>
      <c r="K213" s="337"/>
      <c r="L213" s="249"/>
      <c r="M213" s="250"/>
      <c r="N213" s="98" t="e">
        <f t="shared" si="4"/>
        <v>#DIV/0!</v>
      </c>
      <c r="O213" s="321">
        <f>FŐLAP!$E$8</f>
        <v>0</v>
      </c>
      <c r="P213" s="320">
        <f>FŐLAP!$C$10</f>
        <v>0</v>
      </c>
      <c r="Q213" s="322" t="s">
        <v>440</v>
      </c>
    </row>
    <row r="214" spans="1:17" ht="50.1" hidden="1" customHeight="1" x14ac:dyDescent="0.25">
      <c r="A214" s="100" t="s">
        <v>328</v>
      </c>
      <c r="B214" s="337"/>
      <c r="C214" s="413"/>
      <c r="D214" s="244"/>
      <c r="E214" s="244"/>
      <c r="F214" s="244"/>
      <c r="G214" s="244"/>
      <c r="H214" s="434"/>
      <c r="I214" s="245"/>
      <c r="J214" s="245"/>
      <c r="K214" s="337"/>
      <c r="L214" s="249"/>
      <c r="M214" s="250"/>
      <c r="N214" s="98" t="e">
        <f t="shared" si="4"/>
        <v>#DIV/0!</v>
      </c>
      <c r="O214" s="321">
        <f>FŐLAP!$E$8</f>
        <v>0</v>
      </c>
      <c r="P214" s="320">
        <f>FŐLAP!$C$10</f>
        <v>0</v>
      </c>
      <c r="Q214" s="322" t="s">
        <v>440</v>
      </c>
    </row>
    <row r="215" spans="1:17" ht="50.1" hidden="1" customHeight="1" x14ac:dyDescent="0.25">
      <c r="A215" s="101" t="s">
        <v>329</v>
      </c>
      <c r="B215" s="337"/>
      <c r="C215" s="413"/>
      <c r="D215" s="244"/>
      <c r="E215" s="244"/>
      <c r="F215" s="244"/>
      <c r="G215" s="244"/>
      <c r="H215" s="434"/>
      <c r="I215" s="245"/>
      <c r="J215" s="245"/>
      <c r="K215" s="337"/>
      <c r="L215" s="249"/>
      <c r="M215" s="250"/>
      <c r="N215" s="98" t="e">
        <f t="shared" si="4"/>
        <v>#DIV/0!</v>
      </c>
      <c r="O215" s="321">
        <f>FŐLAP!$E$8</f>
        <v>0</v>
      </c>
      <c r="P215" s="320">
        <f>FŐLAP!$C$10</f>
        <v>0</v>
      </c>
      <c r="Q215" s="322" t="s">
        <v>440</v>
      </c>
    </row>
    <row r="216" spans="1:17" ht="50.1" hidden="1" customHeight="1" x14ac:dyDescent="0.25">
      <c r="A216" s="100" t="s">
        <v>330</v>
      </c>
      <c r="B216" s="337"/>
      <c r="C216" s="413"/>
      <c r="D216" s="244"/>
      <c r="E216" s="244"/>
      <c r="F216" s="244"/>
      <c r="G216" s="244"/>
      <c r="H216" s="434"/>
      <c r="I216" s="245"/>
      <c r="J216" s="245"/>
      <c r="K216" s="337"/>
      <c r="L216" s="249"/>
      <c r="M216" s="250"/>
      <c r="N216" s="98" t="e">
        <f t="shared" si="4"/>
        <v>#DIV/0!</v>
      </c>
      <c r="O216" s="321">
        <f>FŐLAP!$E$8</f>
        <v>0</v>
      </c>
      <c r="P216" s="320">
        <f>FŐLAP!$C$10</f>
        <v>0</v>
      </c>
      <c r="Q216" s="322" t="s">
        <v>440</v>
      </c>
    </row>
    <row r="217" spans="1:17" ht="50.1" hidden="1" customHeight="1" x14ac:dyDescent="0.25">
      <c r="A217" s="100" t="s">
        <v>331</v>
      </c>
      <c r="B217" s="337"/>
      <c r="C217" s="413"/>
      <c r="D217" s="244"/>
      <c r="E217" s="244"/>
      <c r="F217" s="244"/>
      <c r="G217" s="244"/>
      <c r="H217" s="434"/>
      <c r="I217" s="245"/>
      <c r="J217" s="245"/>
      <c r="K217" s="337"/>
      <c r="L217" s="249"/>
      <c r="M217" s="250"/>
      <c r="N217" s="98" t="e">
        <f t="shared" si="4"/>
        <v>#DIV/0!</v>
      </c>
      <c r="O217" s="321">
        <f>FŐLAP!$E$8</f>
        <v>0</v>
      </c>
      <c r="P217" s="320">
        <f>FŐLAP!$C$10</f>
        <v>0</v>
      </c>
      <c r="Q217" s="322" t="s">
        <v>440</v>
      </c>
    </row>
    <row r="218" spans="1:17" ht="50.1" hidden="1" customHeight="1" x14ac:dyDescent="0.25">
      <c r="A218" s="101" t="s">
        <v>332</v>
      </c>
      <c r="B218" s="337"/>
      <c r="C218" s="413"/>
      <c r="D218" s="244"/>
      <c r="E218" s="244"/>
      <c r="F218" s="244"/>
      <c r="G218" s="244"/>
      <c r="H218" s="434"/>
      <c r="I218" s="245"/>
      <c r="J218" s="245"/>
      <c r="K218" s="337"/>
      <c r="L218" s="249"/>
      <c r="M218" s="250"/>
      <c r="N218" s="98" t="e">
        <f t="shared" si="4"/>
        <v>#DIV/0!</v>
      </c>
      <c r="O218" s="321">
        <f>FŐLAP!$E$8</f>
        <v>0</v>
      </c>
      <c r="P218" s="320">
        <f>FŐLAP!$C$10</f>
        <v>0</v>
      </c>
      <c r="Q218" s="322" t="s">
        <v>440</v>
      </c>
    </row>
    <row r="219" spans="1:17" ht="50.1" hidden="1" customHeight="1" x14ac:dyDescent="0.25">
      <c r="A219" s="100" t="s">
        <v>333</v>
      </c>
      <c r="B219" s="337"/>
      <c r="C219" s="413"/>
      <c r="D219" s="244"/>
      <c r="E219" s="244"/>
      <c r="F219" s="244"/>
      <c r="G219" s="244"/>
      <c r="H219" s="434"/>
      <c r="I219" s="245"/>
      <c r="J219" s="245"/>
      <c r="K219" s="337"/>
      <c r="L219" s="249"/>
      <c r="M219" s="250"/>
      <c r="N219" s="98" t="e">
        <f t="shared" si="4"/>
        <v>#DIV/0!</v>
      </c>
      <c r="O219" s="321">
        <f>FŐLAP!$E$8</f>
        <v>0</v>
      </c>
      <c r="P219" s="320">
        <f>FŐLAP!$C$10</f>
        <v>0</v>
      </c>
      <c r="Q219" s="322" t="s">
        <v>440</v>
      </c>
    </row>
    <row r="220" spans="1:17" ht="50.1" hidden="1" customHeight="1" x14ac:dyDescent="0.25">
      <c r="A220" s="100" t="s">
        <v>334</v>
      </c>
      <c r="B220" s="337"/>
      <c r="C220" s="413"/>
      <c r="D220" s="244"/>
      <c r="E220" s="244"/>
      <c r="F220" s="244"/>
      <c r="G220" s="244"/>
      <c r="H220" s="434"/>
      <c r="I220" s="245"/>
      <c r="J220" s="245"/>
      <c r="K220" s="337"/>
      <c r="L220" s="249"/>
      <c r="M220" s="250"/>
      <c r="N220" s="98" t="e">
        <f t="shared" si="4"/>
        <v>#DIV/0!</v>
      </c>
      <c r="O220" s="321">
        <f>FŐLAP!$E$8</f>
        <v>0</v>
      </c>
      <c r="P220" s="320">
        <f>FŐLAP!$C$10</f>
        <v>0</v>
      </c>
      <c r="Q220" s="322" t="s">
        <v>440</v>
      </c>
    </row>
    <row r="221" spans="1:17" ht="50.1" hidden="1" customHeight="1" x14ac:dyDescent="0.25">
      <c r="A221" s="101" t="s">
        <v>335</v>
      </c>
      <c r="B221" s="337"/>
      <c r="C221" s="413"/>
      <c r="D221" s="244"/>
      <c r="E221" s="244"/>
      <c r="F221" s="244"/>
      <c r="G221" s="244"/>
      <c r="H221" s="434"/>
      <c r="I221" s="245"/>
      <c r="J221" s="245"/>
      <c r="K221" s="337"/>
      <c r="L221" s="249"/>
      <c r="M221" s="250"/>
      <c r="N221" s="98" t="e">
        <f t="shared" si="4"/>
        <v>#DIV/0!</v>
      </c>
      <c r="O221" s="321">
        <f>FŐLAP!$E$8</f>
        <v>0</v>
      </c>
      <c r="P221" s="320">
        <f>FŐLAP!$C$10</f>
        <v>0</v>
      </c>
      <c r="Q221" s="322" t="s">
        <v>440</v>
      </c>
    </row>
    <row r="222" spans="1:17" ht="50.1" hidden="1" customHeight="1" x14ac:dyDescent="0.25">
      <c r="A222" s="100" t="s">
        <v>336</v>
      </c>
      <c r="B222" s="337"/>
      <c r="C222" s="413"/>
      <c r="D222" s="244"/>
      <c r="E222" s="244"/>
      <c r="F222" s="244"/>
      <c r="G222" s="244"/>
      <c r="H222" s="434"/>
      <c r="I222" s="245"/>
      <c r="J222" s="245"/>
      <c r="K222" s="337"/>
      <c r="L222" s="249"/>
      <c r="M222" s="250"/>
      <c r="N222" s="98" t="e">
        <f t="shared" si="4"/>
        <v>#DIV/0!</v>
      </c>
      <c r="O222" s="321">
        <f>FŐLAP!$E$8</f>
        <v>0</v>
      </c>
      <c r="P222" s="320">
        <f>FŐLAP!$C$10</f>
        <v>0</v>
      </c>
      <c r="Q222" s="322" t="s">
        <v>440</v>
      </c>
    </row>
    <row r="223" spans="1:17" ht="50.1" hidden="1" customHeight="1" x14ac:dyDescent="0.25">
      <c r="A223" s="100" t="s">
        <v>337</v>
      </c>
      <c r="B223" s="337"/>
      <c r="C223" s="413"/>
      <c r="D223" s="244"/>
      <c r="E223" s="244"/>
      <c r="F223" s="244"/>
      <c r="G223" s="244"/>
      <c r="H223" s="434"/>
      <c r="I223" s="245"/>
      <c r="J223" s="245"/>
      <c r="K223" s="337"/>
      <c r="L223" s="249"/>
      <c r="M223" s="250"/>
      <c r="N223" s="98" t="e">
        <f t="shared" si="4"/>
        <v>#DIV/0!</v>
      </c>
      <c r="O223" s="321">
        <f>FŐLAP!$E$8</f>
        <v>0</v>
      </c>
      <c r="P223" s="320">
        <f>FŐLAP!$C$10</f>
        <v>0</v>
      </c>
      <c r="Q223" s="322" t="s">
        <v>440</v>
      </c>
    </row>
    <row r="224" spans="1:17" ht="50.1" hidden="1" customHeight="1" x14ac:dyDescent="0.25">
      <c r="A224" s="101" t="s">
        <v>338</v>
      </c>
      <c r="B224" s="337"/>
      <c r="C224" s="413"/>
      <c r="D224" s="244"/>
      <c r="E224" s="244"/>
      <c r="F224" s="244"/>
      <c r="G224" s="244"/>
      <c r="H224" s="434"/>
      <c r="I224" s="245"/>
      <c r="J224" s="245"/>
      <c r="K224" s="337"/>
      <c r="L224" s="249"/>
      <c r="M224" s="250"/>
      <c r="N224" s="98" t="e">
        <f t="shared" si="4"/>
        <v>#DIV/0!</v>
      </c>
      <c r="O224" s="321">
        <f>FŐLAP!$E$8</f>
        <v>0</v>
      </c>
      <c r="P224" s="320">
        <f>FŐLAP!$C$10</f>
        <v>0</v>
      </c>
      <c r="Q224" s="322" t="s">
        <v>440</v>
      </c>
    </row>
    <row r="225" spans="1:17" ht="50.1" hidden="1" customHeight="1" x14ac:dyDescent="0.25">
      <c r="A225" s="100" t="s">
        <v>339</v>
      </c>
      <c r="B225" s="337"/>
      <c r="C225" s="413"/>
      <c r="D225" s="244"/>
      <c r="E225" s="244"/>
      <c r="F225" s="244"/>
      <c r="G225" s="244"/>
      <c r="H225" s="434"/>
      <c r="I225" s="245"/>
      <c r="J225" s="245"/>
      <c r="K225" s="337"/>
      <c r="L225" s="249"/>
      <c r="M225" s="250"/>
      <c r="N225" s="98" t="e">
        <f t="shared" si="4"/>
        <v>#DIV/0!</v>
      </c>
      <c r="O225" s="321">
        <f>FŐLAP!$E$8</f>
        <v>0</v>
      </c>
      <c r="P225" s="320">
        <f>FŐLAP!$C$10</f>
        <v>0</v>
      </c>
      <c r="Q225" s="322" t="s">
        <v>440</v>
      </c>
    </row>
    <row r="226" spans="1:17" ht="50.1" hidden="1" customHeight="1" x14ac:dyDescent="0.25">
      <c r="A226" s="100" t="s">
        <v>340</v>
      </c>
      <c r="B226" s="337"/>
      <c r="C226" s="413"/>
      <c r="D226" s="244"/>
      <c r="E226" s="244"/>
      <c r="F226" s="244"/>
      <c r="G226" s="244"/>
      <c r="H226" s="434"/>
      <c r="I226" s="245"/>
      <c r="J226" s="245"/>
      <c r="K226" s="337"/>
      <c r="L226" s="249"/>
      <c r="M226" s="250"/>
      <c r="N226" s="98" t="e">
        <f t="shared" si="4"/>
        <v>#DIV/0!</v>
      </c>
      <c r="O226" s="321">
        <f>FŐLAP!$E$8</f>
        <v>0</v>
      </c>
      <c r="P226" s="320">
        <f>FŐLAP!$C$10</f>
        <v>0</v>
      </c>
      <c r="Q226" s="322" t="s">
        <v>440</v>
      </c>
    </row>
    <row r="227" spans="1:17" ht="50.1" hidden="1" customHeight="1" x14ac:dyDescent="0.25">
      <c r="A227" s="101" t="s">
        <v>341</v>
      </c>
      <c r="B227" s="337"/>
      <c r="C227" s="413"/>
      <c r="D227" s="244"/>
      <c r="E227" s="244"/>
      <c r="F227" s="244"/>
      <c r="G227" s="244"/>
      <c r="H227" s="434"/>
      <c r="I227" s="245"/>
      <c r="J227" s="245"/>
      <c r="K227" s="337"/>
      <c r="L227" s="249"/>
      <c r="M227" s="250"/>
      <c r="N227" s="98" t="e">
        <f t="shared" si="4"/>
        <v>#DIV/0!</v>
      </c>
      <c r="O227" s="321">
        <f>FŐLAP!$E$8</f>
        <v>0</v>
      </c>
      <c r="P227" s="320">
        <f>FŐLAP!$C$10</f>
        <v>0</v>
      </c>
      <c r="Q227" s="322" t="s">
        <v>440</v>
      </c>
    </row>
    <row r="228" spans="1:17" ht="50.1" hidden="1" customHeight="1" collapsed="1" x14ac:dyDescent="0.25">
      <c r="A228" s="100" t="s">
        <v>342</v>
      </c>
      <c r="B228" s="337"/>
      <c r="C228" s="413"/>
      <c r="D228" s="244"/>
      <c r="E228" s="244"/>
      <c r="F228" s="244"/>
      <c r="G228" s="244"/>
      <c r="H228" s="434"/>
      <c r="I228" s="245"/>
      <c r="J228" s="245"/>
      <c r="K228" s="337"/>
      <c r="L228" s="249"/>
      <c r="M228" s="250"/>
      <c r="N228" s="98" t="e">
        <f t="shared" si="4"/>
        <v>#DIV/0!</v>
      </c>
      <c r="O228" s="321">
        <f>FŐLAP!$E$8</f>
        <v>0</v>
      </c>
      <c r="P228" s="320">
        <f>FŐLAP!$C$10</f>
        <v>0</v>
      </c>
      <c r="Q228" s="322" t="s">
        <v>440</v>
      </c>
    </row>
    <row r="229" spans="1:17" ht="50.1" hidden="1" customHeight="1" x14ac:dyDescent="0.25">
      <c r="A229" s="100" t="s">
        <v>343</v>
      </c>
      <c r="B229" s="337"/>
      <c r="C229" s="413"/>
      <c r="D229" s="244"/>
      <c r="E229" s="244"/>
      <c r="F229" s="244"/>
      <c r="G229" s="244"/>
      <c r="H229" s="434"/>
      <c r="I229" s="245"/>
      <c r="J229" s="245"/>
      <c r="K229" s="337"/>
      <c r="L229" s="249"/>
      <c r="M229" s="250"/>
      <c r="N229" s="98" t="e">
        <f t="shared" si="4"/>
        <v>#DIV/0!</v>
      </c>
      <c r="O229" s="321">
        <f>FŐLAP!$E$8</f>
        <v>0</v>
      </c>
      <c r="P229" s="320">
        <f>FŐLAP!$C$10</f>
        <v>0</v>
      </c>
      <c r="Q229" s="322" t="s">
        <v>440</v>
      </c>
    </row>
    <row r="230" spans="1:17" ht="50.1" hidden="1" customHeight="1" x14ac:dyDescent="0.25">
      <c r="A230" s="100" t="s">
        <v>344</v>
      </c>
      <c r="B230" s="337"/>
      <c r="C230" s="413"/>
      <c r="D230" s="244"/>
      <c r="E230" s="244"/>
      <c r="F230" s="244"/>
      <c r="G230" s="244"/>
      <c r="H230" s="434"/>
      <c r="I230" s="245"/>
      <c r="J230" s="245"/>
      <c r="K230" s="337"/>
      <c r="L230" s="249"/>
      <c r="M230" s="250"/>
      <c r="N230" s="98" t="e">
        <f t="shared" si="4"/>
        <v>#DIV/0!</v>
      </c>
      <c r="O230" s="321">
        <f>FŐLAP!$E$8</f>
        <v>0</v>
      </c>
      <c r="P230" s="320">
        <f>FŐLAP!$C$10</f>
        <v>0</v>
      </c>
      <c r="Q230" s="322" t="s">
        <v>440</v>
      </c>
    </row>
    <row r="231" spans="1:17" ht="50.1" hidden="1" customHeight="1" x14ac:dyDescent="0.25">
      <c r="A231" s="100" t="s">
        <v>345</v>
      </c>
      <c r="B231" s="337"/>
      <c r="C231" s="413"/>
      <c r="D231" s="244"/>
      <c r="E231" s="244"/>
      <c r="F231" s="244"/>
      <c r="G231" s="244"/>
      <c r="H231" s="434"/>
      <c r="I231" s="245"/>
      <c r="J231" s="245"/>
      <c r="K231" s="337"/>
      <c r="L231" s="249"/>
      <c r="M231" s="250"/>
      <c r="N231" s="98" t="e">
        <f t="shared" si="4"/>
        <v>#DIV/0!</v>
      </c>
      <c r="O231" s="321">
        <f>FŐLAP!$E$8</f>
        <v>0</v>
      </c>
      <c r="P231" s="320">
        <f>FŐLAP!$C$10</f>
        <v>0</v>
      </c>
      <c r="Q231" s="322" t="s">
        <v>440</v>
      </c>
    </row>
    <row r="232" spans="1:17" ht="50.1" hidden="1" customHeight="1" x14ac:dyDescent="0.25">
      <c r="A232" s="101" t="s">
        <v>346</v>
      </c>
      <c r="B232" s="337"/>
      <c r="C232" s="413"/>
      <c r="D232" s="244"/>
      <c r="E232" s="244"/>
      <c r="F232" s="244"/>
      <c r="G232" s="244"/>
      <c r="H232" s="434"/>
      <c r="I232" s="245"/>
      <c r="J232" s="245"/>
      <c r="K232" s="337"/>
      <c r="L232" s="249"/>
      <c r="M232" s="250"/>
      <c r="N232" s="98" t="e">
        <f t="shared" si="4"/>
        <v>#DIV/0!</v>
      </c>
      <c r="O232" s="321">
        <f>FŐLAP!$E$8</f>
        <v>0</v>
      </c>
      <c r="P232" s="320">
        <f>FŐLAP!$C$10</f>
        <v>0</v>
      </c>
      <c r="Q232" s="322" t="s">
        <v>440</v>
      </c>
    </row>
    <row r="233" spans="1:17" ht="50.1" hidden="1" customHeight="1" x14ac:dyDescent="0.25">
      <c r="A233" s="100" t="s">
        <v>347</v>
      </c>
      <c r="B233" s="337"/>
      <c r="C233" s="413"/>
      <c r="D233" s="244"/>
      <c r="E233" s="244"/>
      <c r="F233" s="244"/>
      <c r="G233" s="244"/>
      <c r="H233" s="434"/>
      <c r="I233" s="245"/>
      <c r="J233" s="245"/>
      <c r="K233" s="337"/>
      <c r="L233" s="249"/>
      <c r="M233" s="250"/>
      <c r="N233" s="98" t="e">
        <f t="shared" si="4"/>
        <v>#DIV/0!</v>
      </c>
      <c r="O233" s="321">
        <f>FŐLAP!$E$8</f>
        <v>0</v>
      </c>
      <c r="P233" s="320">
        <f>FŐLAP!$C$10</f>
        <v>0</v>
      </c>
      <c r="Q233" s="322" t="s">
        <v>440</v>
      </c>
    </row>
    <row r="234" spans="1:17" ht="50.1" hidden="1" customHeight="1" x14ac:dyDescent="0.25">
      <c r="A234" s="100" t="s">
        <v>348</v>
      </c>
      <c r="B234" s="337"/>
      <c r="C234" s="413"/>
      <c r="D234" s="244"/>
      <c r="E234" s="244"/>
      <c r="F234" s="244"/>
      <c r="G234" s="244"/>
      <c r="H234" s="434"/>
      <c r="I234" s="245"/>
      <c r="J234" s="245"/>
      <c r="K234" s="337"/>
      <c r="L234" s="249"/>
      <c r="M234" s="250"/>
      <c r="N234" s="98" t="e">
        <f t="shared" si="4"/>
        <v>#DIV/0!</v>
      </c>
      <c r="O234" s="321">
        <f>FŐLAP!$E$8</f>
        <v>0</v>
      </c>
      <c r="P234" s="320">
        <f>FŐLAP!$C$10</f>
        <v>0</v>
      </c>
      <c r="Q234" s="322" t="s">
        <v>440</v>
      </c>
    </row>
    <row r="235" spans="1:17" ht="50.1" hidden="1" customHeight="1" x14ac:dyDescent="0.25">
      <c r="A235" s="101" t="s">
        <v>349</v>
      </c>
      <c r="B235" s="337"/>
      <c r="C235" s="413"/>
      <c r="D235" s="244"/>
      <c r="E235" s="244"/>
      <c r="F235" s="244"/>
      <c r="G235" s="244"/>
      <c r="H235" s="434"/>
      <c r="I235" s="245"/>
      <c r="J235" s="245"/>
      <c r="K235" s="337"/>
      <c r="L235" s="249"/>
      <c r="M235" s="250"/>
      <c r="N235" s="98" t="e">
        <f t="shared" si="4"/>
        <v>#DIV/0!</v>
      </c>
      <c r="O235" s="321">
        <f>FŐLAP!$E$8</f>
        <v>0</v>
      </c>
      <c r="P235" s="320">
        <f>FŐLAP!$C$10</f>
        <v>0</v>
      </c>
      <c r="Q235" s="322" t="s">
        <v>440</v>
      </c>
    </row>
    <row r="236" spans="1:17" ht="50.1" hidden="1" customHeight="1" x14ac:dyDescent="0.25">
      <c r="A236" s="100" t="s">
        <v>350</v>
      </c>
      <c r="B236" s="337"/>
      <c r="C236" s="413"/>
      <c r="D236" s="244"/>
      <c r="E236" s="244"/>
      <c r="F236" s="244"/>
      <c r="G236" s="244"/>
      <c r="H236" s="434"/>
      <c r="I236" s="245"/>
      <c r="J236" s="245"/>
      <c r="K236" s="337"/>
      <c r="L236" s="249"/>
      <c r="M236" s="250"/>
      <c r="N236" s="98" t="e">
        <f t="shared" si="4"/>
        <v>#DIV/0!</v>
      </c>
      <c r="O236" s="321">
        <f>FŐLAP!$E$8</f>
        <v>0</v>
      </c>
      <c r="P236" s="320">
        <f>FŐLAP!$C$10</f>
        <v>0</v>
      </c>
      <c r="Q236" s="322" t="s">
        <v>440</v>
      </c>
    </row>
    <row r="237" spans="1:17" ht="50.1" hidden="1" customHeight="1" x14ac:dyDescent="0.25">
      <c r="A237" s="100" t="s">
        <v>351</v>
      </c>
      <c r="B237" s="337"/>
      <c r="C237" s="413"/>
      <c r="D237" s="244"/>
      <c r="E237" s="244"/>
      <c r="F237" s="244"/>
      <c r="G237" s="244"/>
      <c r="H237" s="434"/>
      <c r="I237" s="245"/>
      <c r="J237" s="245"/>
      <c r="K237" s="337"/>
      <c r="L237" s="249"/>
      <c r="M237" s="250"/>
      <c r="N237" s="98" t="e">
        <f t="shared" si="4"/>
        <v>#DIV/0!</v>
      </c>
      <c r="O237" s="321">
        <f>FŐLAP!$E$8</f>
        <v>0</v>
      </c>
      <c r="P237" s="320">
        <f>FŐLAP!$C$10</f>
        <v>0</v>
      </c>
      <c r="Q237" s="322" t="s">
        <v>440</v>
      </c>
    </row>
    <row r="238" spans="1:17" ht="50.1" hidden="1" customHeight="1" x14ac:dyDescent="0.25">
      <c r="A238" s="101" t="s">
        <v>352</v>
      </c>
      <c r="B238" s="337"/>
      <c r="C238" s="413"/>
      <c r="D238" s="244"/>
      <c r="E238" s="244"/>
      <c r="F238" s="244"/>
      <c r="G238" s="244"/>
      <c r="H238" s="434"/>
      <c r="I238" s="245"/>
      <c r="J238" s="245"/>
      <c r="K238" s="337"/>
      <c r="L238" s="249"/>
      <c r="M238" s="250"/>
      <c r="N238" s="98" t="e">
        <f t="shared" si="4"/>
        <v>#DIV/0!</v>
      </c>
      <c r="O238" s="321">
        <f>FŐLAP!$E$8</f>
        <v>0</v>
      </c>
      <c r="P238" s="320">
        <f>FŐLAP!$C$10</f>
        <v>0</v>
      </c>
      <c r="Q238" s="322" t="s">
        <v>440</v>
      </c>
    </row>
    <row r="239" spans="1:17" ht="50.1" hidden="1" customHeight="1" x14ac:dyDescent="0.25">
      <c r="A239" s="100" t="s">
        <v>353</v>
      </c>
      <c r="B239" s="337"/>
      <c r="C239" s="413"/>
      <c r="D239" s="244"/>
      <c r="E239" s="244"/>
      <c r="F239" s="244"/>
      <c r="G239" s="244"/>
      <c r="H239" s="434"/>
      <c r="I239" s="245"/>
      <c r="J239" s="245"/>
      <c r="K239" s="337"/>
      <c r="L239" s="249"/>
      <c r="M239" s="250"/>
      <c r="N239" s="98" t="e">
        <f t="shared" si="4"/>
        <v>#DIV/0!</v>
      </c>
      <c r="O239" s="321">
        <f>FŐLAP!$E$8</f>
        <v>0</v>
      </c>
      <c r="P239" s="320">
        <f>FŐLAP!$C$10</f>
        <v>0</v>
      </c>
      <c r="Q239" s="322" t="s">
        <v>440</v>
      </c>
    </row>
    <row r="240" spans="1:17" ht="50.1" hidden="1" customHeight="1" x14ac:dyDescent="0.25">
      <c r="A240" s="100" t="s">
        <v>354</v>
      </c>
      <c r="B240" s="337"/>
      <c r="C240" s="413"/>
      <c r="D240" s="244"/>
      <c r="E240" s="244"/>
      <c r="F240" s="244"/>
      <c r="G240" s="244"/>
      <c r="H240" s="434"/>
      <c r="I240" s="245"/>
      <c r="J240" s="245"/>
      <c r="K240" s="337"/>
      <c r="L240" s="249"/>
      <c r="M240" s="250"/>
      <c r="N240" s="98" t="e">
        <f t="shared" si="4"/>
        <v>#DIV/0!</v>
      </c>
      <c r="O240" s="321">
        <f>FŐLAP!$E$8</f>
        <v>0</v>
      </c>
      <c r="P240" s="320">
        <f>FŐLAP!$C$10</f>
        <v>0</v>
      </c>
      <c r="Q240" s="322" t="s">
        <v>440</v>
      </c>
    </row>
    <row r="241" spans="1:17" ht="50.1" hidden="1" customHeight="1" x14ac:dyDescent="0.25">
      <c r="A241" s="101" t="s">
        <v>355</v>
      </c>
      <c r="B241" s="337"/>
      <c r="C241" s="413"/>
      <c r="D241" s="244"/>
      <c r="E241" s="244"/>
      <c r="F241" s="244"/>
      <c r="G241" s="244"/>
      <c r="H241" s="434"/>
      <c r="I241" s="245"/>
      <c r="J241" s="245"/>
      <c r="K241" s="337"/>
      <c r="L241" s="249"/>
      <c r="M241" s="250"/>
      <c r="N241" s="98" t="e">
        <f t="shared" si="4"/>
        <v>#DIV/0!</v>
      </c>
      <c r="O241" s="321">
        <f>FŐLAP!$E$8</f>
        <v>0</v>
      </c>
      <c r="P241" s="320">
        <f>FŐLAP!$C$10</f>
        <v>0</v>
      </c>
      <c r="Q241" s="322" t="s">
        <v>440</v>
      </c>
    </row>
    <row r="242" spans="1:17" ht="50.1" hidden="1" customHeight="1" x14ac:dyDescent="0.25">
      <c r="A242" s="100" t="s">
        <v>356</v>
      </c>
      <c r="B242" s="337"/>
      <c r="C242" s="413"/>
      <c r="D242" s="244"/>
      <c r="E242" s="244"/>
      <c r="F242" s="244"/>
      <c r="G242" s="244"/>
      <c r="H242" s="434"/>
      <c r="I242" s="245"/>
      <c r="J242" s="245"/>
      <c r="K242" s="337"/>
      <c r="L242" s="249"/>
      <c r="M242" s="250"/>
      <c r="N242" s="98" t="e">
        <f t="shared" si="4"/>
        <v>#DIV/0!</v>
      </c>
      <c r="O242" s="321">
        <f>FŐLAP!$E$8</f>
        <v>0</v>
      </c>
      <c r="P242" s="320">
        <f>FŐLAP!$C$10</f>
        <v>0</v>
      </c>
      <c r="Q242" s="322" t="s">
        <v>440</v>
      </c>
    </row>
    <row r="243" spans="1:17" ht="50.1" hidden="1" customHeight="1" x14ac:dyDescent="0.25">
      <c r="A243" s="100" t="s">
        <v>357</v>
      </c>
      <c r="B243" s="337"/>
      <c r="C243" s="413"/>
      <c r="D243" s="244"/>
      <c r="E243" s="244"/>
      <c r="F243" s="244"/>
      <c r="G243" s="244"/>
      <c r="H243" s="434"/>
      <c r="I243" s="245"/>
      <c r="J243" s="245"/>
      <c r="K243" s="337"/>
      <c r="L243" s="249"/>
      <c r="M243" s="250"/>
      <c r="N243" s="98" t="e">
        <f t="shared" si="4"/>
        <v>#DIV/0!</v>
      </c>
      <c r="O243" s="321">
        <f>FŐLAP!$E$8</f>
        <v>0</v>
      </c>
      <c r="P243" s="320">
        <f>FŐLAP!$C$10</f>
        <v>0</v>
      </c>
      <c r="Q243" s="322" t="s">
        <v>440</v>
      </c>
    </row>
    <row r="244" spans="1:17" ht="50.1" hidden="1" customHeight="1" x14ac:dyDescent="0.25">
      <c r="A244" s="101" t="s">
        <v>358</v>
      </c>
      <c r="B244" s="337"/>
      <c r="C244" s="413"/>
      <c r="D244" s="244"/>
      <c r="E244" s="244"/>
      <c r="F244" s="244"/>
      <c r="G244" s="244"/>
      <c r="H244" s="434"/>
      <c r="I244" s="245"/>
      <c r="J244" s="245"/>
      <c r="K244" s="337"/>
      <c r="L244" s="249"/>
      <c r="M244" s="250"/>
      <c r="N244" s="98" t="e">
        <f t="shared" si="4"/>
        <v>#DIV/0!</v>
      </c>
      <c r="O244" s="321">
        <f>FŐLAP!$E$8</f>
        <v>0</v>
      </c>
      <c r="P244" s="320">
        <f>FŐLAP!$C$10</f>
        <v>0</v>
      </c>
      <c r="Q244" s="322" t="s">
        <v>440</v>
      </c>
    </row>
    <row r="245" spans="1:17" ht="50.1" hidden="1" customHeight="1" x14ac:dyDescent="0.25">
      <c r="A245" s="100" t="s">
        <v>359</v>
      </c>
      <c r="B245" s="337"/>
      <c r="C245" s="413"/>
      <c r="D245" s="244"/>
      <c r="E245" s="244"/>
      <c r="F245" s="244"/>
      <c r="G245" s="244"/>
      <c r="H245" s="434"/>
      <c r="I245" s="245"/>
      <c r="J245" s="245"/>
      <c r="K245" s="337"/>
      <c r="L245" s="249"/>
      <c r="M245" s="250"/>
      <c r="N245" s="98" t="e">
        <f t="shared" si="4"/>
        <v>#DIV/0!</v>
      </c>
      <c r="O245" s="321">
        <f>FŐLAP!$E$8</f>
        <v>0</v>
      </c>
      <c r="P245" s="320">
        <f>FŐLAP!$C$10</f>
        <v>0</v>
      </c>
      <c r="Q245" s="322" t="s">
        <v>440</v>
      </c>
    </row>
    <row r="246" spans="1:17" ht="50.1" hidden="1" customHeight="1" x14ac:dyDescent="0.25">
      <c r="A246" s="100" t="s">
        <v>360</v>
      </c>
      <c r="B246" s="337"/>
      <c r="C246" s="413"/>
      <c r="D246" s="244"/>
      <c r="E246" s="244"/>
      <c r="F246" s="244"/>
      <c r="G246" s="244"/>
      <c r="H246" s="434"/>
      <c r="I246" s="245"/>
      <c r="J246" s="245"/>
      <c r="K246" s="337"/>
      <c r="L246" s="249"/>
      <c r="M246" s="250"/>
      <c r="N246" s="98" t="e">
        <f t="shared" si="4"/>
        <v>#DIV/0!</v>
      </c>
      <c r="O246" s="321">
        <f>FŐLAP!$E$8</f>
        <v>0</v>
      </c>
      <c r="P246" s="320">
        <f>FŐLAP!$C$10</f>
        <v>0</v>
      </c>
      <c r="Q246" s="322" t="s">
        <v>440</v>
      </c>
    </row>
    <row r="247" spans="1:17" ht="50.1" hidden="1" customHeight="1" x14ac:dyDescent="0.25">
      <c r="A247" s="100" t="s">
        <v>361</v>
      </c>
      <c r="B247" s="337"/>
      <c r="C247" s="413"/>
      <c r="D247" s="244"/>
      <c r="E247" s="244"/>
      <c r="F247" s="244"/>
      <c r="G247" s="244"/>
      <c r="H247" s="434"/>
      <c r="I247" s="245"/>
      <c r="J247" s="245"/>
      <c r="K247" s="337"/>
      <c r="L247" s="249"/>
      <c r="M247" s="250"/>
      <c r="N247" s="98" t="e">
        <f t="shared" si="4"/>
        <v>#DIV/0!</v>
      </c>
      <c r="O247" s="321">
        <f>FŐLAP!$E$8</f>
        <v>0</v>
      </c>
      <c r="P247" s="320">
        <f>FŐLAP!$C$10</f>
        <v>0</v>
      </c>
      <c r="Q247" s="322" t="s">
        <v>440</v>
      </c>
    </row>
    <row r="248" spans="1:17" ht="50.1" hidden="1" customHeight="1" x14ac:dyDescent="0.25">
      <c r="A248" s="100" t="s">
        <v>362</v>
      </c>
      <c r="B248" s="337"/>
      <c r="C248" s="413"/>
      <c r="D248" s="244"/>
      <c r="E248" s="244"/>
      <c r="F248" s="244"/>
      <c r="G248" s="244"/>
      <c r="H248" s="434"/>
      <c r="I248" s="245"/>
      <c r="J248" s="245"/>
      <c r="K248" s="337"/>
      <c r="L248" s="249"/>
      <c r="M248" s="250"/>
      <c r="N248" s="98" t="e">
        <f t="shared" si="4"/>
        <v>#DIV/0!</v>
      </c>
      <c r="O248" s="321">
        <f>FŐLAP!$E$8</f>
        <v>0</v>
      </c>
      <c r="P248" s="320">
        <f>FŐLAP!$C$10</f>
        <v>0</v>
      </c>
      <c r="Q248" s="322" t="s">
        <v>440</v>
      </c>
    </row>
    <row r="249" spans="1:17" ht="50.1" hidden="1" customHeight="1" collapsed="1" x14ac:dyDescent="0.25">
      <c r="A249" s="101" t="s">
        <v>363</v>
      </c>
      <c r="B249" s="337"/>
      <c r="C249" s="413"/>
      <c r="D249" s="244"/>
      <c r="E249" s="244"/>
      <c r="F249" s="244"/>
      <c r="G249" s="244"/>
      <c r="H249" s="434"/>
      <c r="I249" s="245"/>
      <c r="J249" s="245"/>
      <c r="K249" s="337"/>
      <c r="L249" s="249"/>
      <c r="M249" s="250"/>
      <c r="N249" s="98" t="e">
        <f t="shared" si="4"/>
        <v>#DIV/0!</v>
      </c>
      <c r="O249" s="321">
        <f>FŐLAP!$E$8</f>
        <v>0</v>
      </c>
      <c r="P249" s="320">
        <f>FŐLAP!$C$10</f>
        <v>0</v>
      </c>
      <c r="Q249" s="322" t="s">
        <v>440</v>
      </c>
    </row>
    <row r="250" spans="1:17" ht="50.1" hidden="1" customHeight="1" x14ac:dyDescent="0.25">
      <c r="A250" s="100" t="s">
        <v>364</v>
      </c>
      <c r="B250" s="337"/>
      <c r="C250" s="413"/>
      <c r="D250" s="244"/>
      <c r="E250" s="244"/>
      <c r="F250" s="244"/>
      <c r="G250" s="244"/>
      <c r="H250" s="434"/>
      <c r="I250" s="245"/>
      <c r="J250" s="245"/>
      <c r="K250" s="337"/>
      <c r="L250" s="249"/>
      <c r="M250" s="250"/>
      <c r="N250" s="98" t="e">
        <f t="shared" si="4"/>
        <v>#DIV/0!</v>
      </c>
      <c r="O250" s="321">
        <f>FŐLAP!$E$8</f>
        <v>0</v>
      </c>
      <c r="P250" s="320">
        <f>FŐLAP!$C$10</f>
        <v>0</v>
      </c>
      <c r="Q250" s="322" t="s">
        <v>440</v>
      </c>
    </row>
    <row r="251" spans="1:17" ht="50.1" hidden="1" customHeight="1" x14ac:dyDescent="0.25">
      <c r="A251" s="100" t="s">
        <v>365</v>
      </c>
      <c r="B251" s="337"/>
      <c r="C251" s="413"/>
      <c r="D251" s="244"/>
      <c r="E251" s="244"/>
      <c r="F251" s="244"/>
      <c r="G251" s="244"/>
      <c r="H251" s="434"/>
      <c r="I251" s="245"/>
      <c r="J251" s="245"/>
      <c r="K251" s="337"/>
      <c r="L251" s="249"/>
      <c r="M251" s="250"/>
      <c r="N251" s="98" t="e">
        <f t="shared" si="4"/>
        <v>#DIV/0!</v>
      </c>
      <c r="O251" s="321">
        <f>FŐLAP!$E$8</f>
        <v>0</v>
      </c>
      <c r="P251" s="320">
        <f>FŐLAP!$C$10</f>
        <v>0</v>
      </c>
      <c r="Q251" s="322" t="s">
        <v>440</v>
      </c>
    </row>
    <row r="252" spans="1:17" ht="50.1" hidden="1" customHeight="1" x14ac:dyDescent="0.25">
      <c r="A252" s="101" t="s">
        <v>366</v>
      </c>
      <c r="B252" s="337"/>
      <c r="C252" s="413"/>
      <c r="D252" s="244"/>
      <c r="E252" s="244"/>
      <c r="F252" s="244"/>
      <c r="G252" s="244"/>
      <c r="H252" s="434"/>
      <c r="I252" s="245"/>
      <c r="J252" s="245"/>
      <c r="K252" s="337"/>
      <c r="L252" s="249"/>
      <c r="M252" s="250"/>
      <c r="N252" s="98" t="e">
        <f t="shared" si="4"/>
        <v>#DIV/0!</v>
      </c>
      <c r="O252" s="321">
        <f>FŐLAP!$E$8</f>
        <v>0</v>
      </c>
      <c r="P252" s="320">
        <f>FŐLAP!$C$10</f>
        <v>0</v>
      </c>
      <c r="Q252" s="322" t="s">
        <v>440</v>
      </c>
    </row>
    <row r="253" spans="1:17" ht="50.1" hidden="1" customHeight="1" x14ac:dyDescent="0.25">
      <c r="A253" s="100" t="s">
        <v>367</v>
      </c>
      <c r="B253" s="337"/>
      <c r="C253" s="413"/>
      <c r="D253" s="244"/>
      <c r="E253" s="244"/>
      <c r="F253" s="244"/>
      <c r="G253" s="244"/>
      <c r="H253" s="434"/>
      <c r="I253" s="245"/>
      <c r="J253" s="245"/>
      <c r="K253" s="337"/>
      <c r="L253" s="249"/>
      <c r="M253" s="250"/>
      <c r="N253" s="98" t="e">
        <f t="shared" si="4"/>
        <v>#DIV/0!</v>
      </c>
      <c r="O253" s="321">
        <f>FŐLAP!$E$8</f>
        <v>0</v>
      </c>
      <c r="P253" s="320">
        <f>FŐLAP!$C$10</f>
        <v>0</v>
      </c>
      <c r="Q253" s="322" t="s">
        <v>440</v>
      </c>
    </row>
    <row r="254" spans="1:17" ht="50.1" hidden="1" customHeight="1" x14ac:dyDescent="0.25">
      <c r="A254" s="100" t="s">
        <v>368</v>
      </c>
      <c r="B254" s="337"/>
      <c r="C254" s="413"/>
      <c r="D254" s="244"/>
      <c r="E254" s="244"/>
      <c r="F254" s="244"/>
      <c r="G254" s="244"/>
      <c r="H254" s="434"/>
      <c r="I254" s="245"/>
      <c r="J254" s="245"/>
      <c r="K254" s="337"/>
      <c r="L254" s="249"/>
      <c r="M254" s="250"/>
      <c r="N254" s="98" t="e">
        <f t="shared" si="4"/>
        <v>#DIV/0!</v>
      </c>
      <c r="O254" s="321">
        <f>FŐLAP!$E$8</f>
        <v>0</v>
      </c>
      <c r="P254" s="320">
        <f>FŐLAP!$C$10</f>
        <v>0</v>
      </c>
      <c r="Q254" s="322" t="s">
        <v>440</v>
      </c>
    </row>
    <row r="255" spans="1:17" ht="50.1" hidden="1" customHeight="1" x14ac:dyDescent="0.25">
      <c r="A255" s="101" t="s">
        <v>369</v>
      </c>
      <c r="B255" s="337"/>
      <c r="C255" s="413"/>
      <c r="D255" s="244"/>
      <c r="E255" s="244"/>
      <c r="F255" s="244"/>
      <c r="G255" s="244"/>
      <c r="H255" s="434"/>
      <c r="I255" s="245"/>
      <c r="J255" s="245"/>
      <c r="K255" s="337"/>
      <c r="L255" s="249"/>
      <c r="M255" s="250"/>
      <c r="N255" s="98" t="e">
        <f t="shared" si="4"/>
        <v>#DIV/0!</v>
      </c>
      <c r="O255" s="321">
        <f>FŐLAP!$E$8</f>
        <v>0</v>
      </c>
      <c r="P255" s="320">
        <f>FŐLAP!$C$10</f>
        <v>0</v>
      </c>
      <c r="Q255" s="322" t="s">
        <v>440</v>
      </c>
    </row>
    <row r="256" spans="1:17" ht="50.1" hidden="1" customHeight="1" x14ac:dyDescent="0.25">
      <c r="A256" s="100" t="s">
        <v>370</v>
      </c>
      <c r="B256" s="337"/>
      <c r="C256" s="413"/>
      <c r="D256" s="244"/>
      <c r="E256" s="244"/>
      <c r="F256" s="244"/>
      <c r="G256" s="244"/>
      <c r="H256" s="434"/>
      <c r="I256" s="245"/>
      <c r="J256" s="245"/>
      <c r="K256" s="337"/>
      <c r="L256" s="249"/>
      <c r="M256" s="250"/>
      <c r="N256" s="98" t="e">
        <f t="shared" si="4"/>
        <v>#DIV/0!</v>
      </c>
      <c r="O256" s="321">
        <f>FŐLAP!$E$8</f>
        <v>0</v>
      </c>
      <c r="P256" s="320">
        <f>FŐLAP!$C$10</f>
        <v>0</v>
      </c>
      <c r="Q256" s="322" t="s">
        <v>440</v>
      </c>
    </row>
    <row r="257" spans="1:17" ht="50.1" hidden="1" customHeight="1" x14ac:dyDescent="0.25">
      <c r="A257" s="100" t="s">
        <v>371</v>
      </c>
      <c r="B257" s="337"/>
      <c r="C257" s="413"/>
      <c r="D257" s="244"/>
      <c r="E257" s="244"/>
      <c r="F257" s="244"/>
      <c r="G257" s="244"/>
      <c r="H257" s="434"/>
      <c r="I257" s="245"/>
      <c r="J257" s="245"/>
      <c r="K257" s="337"/>
      <c r="L257" s="249"/>
      <c r="M257" s="250"/>
      <c r="N257" s="98" t="e">
        <f t="shared" si="4"/>
        <v>#DIV/0!</v>
      </c>
      <c r="O257" s="321">
        <f>FŐLAP!$E$8</f>
        <v>0</v>
      </c>
      <c r="P257" s="320">
        <f>FŐLAP!$C$10</f>
        <v>0</v>
      </c>
      <c r="Q257" s="322" t="s">
        <v>440</v>
      </c>
    </row>
    <row r="258" spans="1:17" ht="50.1" hidden="1" customHeight="1" x14ac:dyDescent="0.25">
      <c r="A258" s="101" t="s">
        <v>372</v>
      </c>
      <c r="B258" s="337"/>
      <c r="C258" s="413"/>
      <c r="D258" s="244"/>
      <c r="E258" s="244"/>
      <c r="F258" s="244"/>
      <c r="G258" s="244"/>
      <c r="H258" s="434"/>
      <c r="I258" s="245"/>
      <c r="J258" s="245"/>
      <c r="K258" s="337"/>
      <c r="L258" s="249"/>
      <c r="M258" s="250"/>
      <c r="N258" s="98" t="e">
        <f t="shared" si="4"/>
        <v>#DIV/0!</v>
      </c>
      <c r="O258" s="321">
        <f>FŐLAP!$E$8</f>
        <v>0</v>
      </c>
      <c r="P258" s="320">
        <f>FŐLAP!$C$10</f>
        <v>0</v>
      </c>
      <c r="Q258" s="322" t="s">
        <v>440</v>
      </c>
    </row>
    <row r="259" spans="1:17" ht="50.1" hidden="1" customHeight="1" x14ac:dyDescent="0.25">
      <c r="A259" s="100" t="s">
        <v>373</v>
      </c>
      <c r="B259" s="337"/>
      <c r="C259" s="413"/>
      <c r="D259" s="244"/>
      <c r="E259" s="244"/>
      <c r="F259" s="244"/>
      <c r="G259" s="244"/>
      <c r="H259" s="434"/>
      <c r="I259" s="245"/>
      <c r="J259" s="245"/>
      <c r="K259" s="337"/>
      <c r="L259" s="249"/>
      <c r="M259" s="250"/>
      <c r="N259" s="98" t="e">
        <f t="shared" si="4"/>
        <v>#DIV/0!</v>
      </c>
      <c r="O259" s="321">
        <f>FŐLAP!$E$8</f>
        <v>0</v>
      </c>
      <c r="P259" s="320">
        <f>FŐLAP!$C$10</f>
        <v>0</v>
      </c>
      <c r="Q259" s="322" t="s">
        <v>440</v>
      </c>
    </row>
    <row r="260" spans="1:17" ht="50.1" hidden="1" customHeight="1" x14ac:dyDescent="0.25">
      <c r="A260" s="100" t="s">
        <v>374</v>
      </c>
      <c r="B260" s="337"/>
      <c r="C260" s="413"/>
      <c r="D260" s="244"/>
      <c r="E260" s="244"/>
      <c r="F260" s="244"/>
      <c r="G260" s="244"/>
      <c r="H260" s="434"/>
      <c r="I260" s="245"/>
      <c r="J260" s="245"/>
      <c r="K260" s="337"/>
      <c r="L260" s="249"/>
      <c r="M260" s="250"/>
      <c r="N260" s="98" t="e">
        <f t="shared" si="4"/>
        <v>#DIV/0!</v>
      </c>
      <c r="O260" s="321">
        <f>FŐLAP!$E$8</f>
        <v>0</v>
      </c>
      <c r="P260" s="320">
        <f>FŐLAP!$C$10</f>
        <v>0</v>
      </c>
      <c r="Q260" s="322" t="s">
        <v>440</v>
      </c>
    </row>
    <row r="261" spans="1:17" ht="50.1" hidden="1" customHeight="1" x14ac:dyDescent="0.25">
      <c r="A261" s="101" t="s">
        <v>375</v>
      </c>
      <c r="B261" s="337"/>
      <c r="C261" s="413"/>
      <c r="D261" s="244"/>
      <c r="E261" s="244"/>
      <c r="F261" s="244"/>
      <c r="G261" s="244"/>
      <c r="H261" s="434"/>
      <c r="I261" s="245"/>
      <c r="J261" s="245"/>
      <c r="K261" s="337"/>
      <c r="L261" s="249"/>
      <c r="M261" s="250"/>
      <c r="N261" s="98" t="e">
        <f t="shared" si="4"/>
        <v>#DIV/0!</v>
      </c>
      <c r="O261" s="321">
        <f>FŐLAP!$E$8</f>
        <v>0</v>
      </c>
      <c r="P261" s="320">
        <f>FŐLAP!$C$10</f>
        <v>0</v>
      </c>
      <c r="Q261" s="322" t="s">
        <v>440</v>
      </c>
    </row>
    <row r="262" spans="1:17" ht="50.1" hidden="1" customHeight="1" x14ac:dyDescent="0.25">
      <c r="A262" s="100" t="s">
        <v>376</v>
      </c>
      <c r="B262" s="337"/>
      <c r="C262" s="413"/>
      <c r="D262" s="244"/>
      <c r="E262" s="244"/>
      <c r="F262" s="244"/>
      <c r="G262" s="244"/>
      <c r="H262" s="434"/>
      <c r="I262" s="245"/>
      <c r="J262" s="245"/>
      <c r="K262" s="337"/>
      <c r="L262" s="249"/>
      <c r="M262" s="250"/>
      <c r="N262" s="98" t="e">
        <f t="shared" si="4"/>
        <v>#DIV/0!</v>
      </c>
      <c r="O262" s="321">
        <f>FŐLAP!$E$8</f>
        <v>0</v>
      </c>
      <c r="P262" s="320">
        <f>FŐLAP!$C$10</f>
        <v>0</v>
      </c>
      <c r="Q262" s="322" t="s">
        <v>440</v>
      </c>
    </row>
    <row r="263" spans="1:17" ht="50.1" hidden="1" customHeight="1" x14ac:dyDescent="0.25">
      <c r="A263" s="100" t="s">
        <v>377</v>
      </c>
      <c r="B263" s="337"/>
      <c r="C263" s="413"/>
      <c r="D263" s="244"/>
      <c r="E263" s="244"/>
      <c r="F263" s="244"/>
      <c r="G263" s="244"/>
      <c r="H263" s="434"/>
      <c r="I263" s="245"/>
      <c r="J263" s="245"/>
      <c r="K263" s="337"/>
      <c r="L263" s="249"/>
      <c r="M263" s="250"/>
      <c r="N263" s="98" t="e">
        <f t="shared" si="4"/>
        <v>#DIV/0!</v>
      </c>
      <c r="O263" s="321">
        <f>FŐLAP!$E$8</f>
        <v>0</v>
      </c>
      <c r="P263" s="320">
        <f>FŐLAP!$C$10</f>
        <v>0</v>
      </c>
      <c r="Q263" s="322" t="s">
        <v>440</v>
      </c>
    </row>
    <row r="264" spans="1:17" ht="50.1" hidden="1" customHeight="1" x14ac:dyDescent="0.25">
      <c r="A264" s="100" t="s">
        <v>378</v>
      </c>
      <c r="B264" s="337"/>
      <c r="C264" s="413"/>
      <c r="D264" s="244"/>
      <c r="E264" s="244"/>
      <c r="F264" s="244"/>
      <c r="G264" s="244"/>
      <c r="H264" s="434"/>
      <c r="I264" s="245"/>
      <c r="J264" s="245"/>
      <c r="K264" s="337"/>
      <c r="L264" s="249"/>
      <c r="M264" s="250"/>
      <c r="N264" s="98" t="e">
        <f t="shared" si="4"/>
        <v>#DIV/0!</v>
      </c>
      <c r="O264" s="321">
        <f>FŐLAP!$E$8</f>
        <v>0</v>
      </c>
      <c r="P264" s="320">
        <f>FŐLAP!$C$10</f>
        <v>0</v>
      </c>
      <c r="Q264" s="322" t="s">
        <v>440</v>
      </c>
    </row>
    <row r="265" spans="1:17" ht="50.1" hidden="1" customHeight="1" x14ac:dyDescent="0.25">
      <c r="A265" s="100" t="s">
        <v>379</v>
      </c>
      <c r="B265" s="337"/>
      <c r="C265" s="413"/>
      <c r="D265" s="244"/>
      <c r="E265" s="244"/>
      <c r="F265" s="244"/>
      <c r="G265" s="244"/>
      <c r="H265" s="434"/>
      <c r="I265" s="245"/>
      <c r="J265" s="245"/>
      <c r="K265" s="337"/>
      <c r="L265" s="249"/>
      <c r="M265" s="250"/>
      <c r="N265" s="98" t="e">
        <f t="shared" si="4"/>
        <v>#DIV/0!</v>
      </c>
      <c r="O265" s="321">
        <f>FŐLAP!$E$8</f>
        <v>0</v>
      </c>
      <c r="P265" s="320">
        <f>FŐLAP!$C$10</f>
        <v>0</v>
      </c>
      <c r="Q265" s="322" t="s">
        <v>440</v>
      </c>
    </row>
    <row r="266" spans="1:17" ht="50.1" hidden="1" customHeight="1" x14ac:dyDescent="0.25">
      <c r="A266" s="101" t="s">
        <v>380</v>
      </c>
      <c r="B266" s="337"/>
      <c r="C266" s="413"/>
      <c r="D266" s="244"/>
      <c r="E266" s="244"/>
      <c r="F266" s="244"/>
      <c r="G266" s="244"/>
      <c r="H266" s="434"/>
      <c r="I266" s="245"/>
      <c r="J266" s="245"/>
      <c r="K266" s="337"/>
      <c r="L266" s="249"/>
      <c r="M266" s="250"/>
      <c r="N266" s="98" t="e">
        <f t="shared" si="4"/>
        <v>#DIV/0!</v>
      </c>
      <c r="O266" s="321">
        <f>FŐLAP!$E$8</f>
        <v>0</v>
      </c>
      <c r="P266" s="320">
        <f>FŐLAP!$C$10</f>
        <v>0</v>
      </c>
      <c r="Q266" s="322" t="s">
        <v>440</v>
      </c>
    </row>
    <row r="267" spans="1:17" ht="50.1" hidden="1" customHeight="1" x14ac:dyDescent="0.25">
      <c r="A267" s="100" t="s">
        <v>381</v>
      </c>
      <c r="B267" s="337"/>
      <c r="C267" s="413"/>
      <c r="D267" s="244"/>
      <c r="E267" s="244"/>
      <c r="F267" s="244"/>
      <c r="G267" s="244"/>
      <c r="H267" s="434"/>
      <c r="I267" s="245"/>
      <c r="J267" s="245"/>
      <c r="K267" s="337"/>
      <c r="L267" s="249"/>
      <c r="M267" s="250"/>
      <c r="N267" s="98" t="e">
        <f t="shared" ref="N267:N308" si="5">IF(M267&lt;0,0,1-(M267/L267))</f>
        <v>#DIV/0!</v>
      </c>
      <c r="O267" s="321">
        <f>FŐLAP!$E$8</f>
        <v>0</v>
      </c>
      <c r="P267" s="320">
        <f>FŐLAP!$C$10</f>
        <v>0</v>
      </c>
      <c r="Q267" s="322" t="s">
        <v>440</v>
      </c>
    </row>
    <row r="268" spans="1:17" ht="50.1" hidden="1" customHeight="1" x14ac:dyDescent="0.25">
      <c r="A268" s="100" t="s">
        <v>382</v>
      </c>
      <c r="B268" s="337"/>
      <c r="C268" s="413"/>
      <c r="D268" s="244"/>
      <c r="E268" s="244"/>
      <c r="F268" s="244"/>
      <c r="G268" s="244"/>
      <c r="H268" s="434"/>
      <c r="I268" s="245"/>
      <c r="J268" s="245"/>
      <c r="K268" s="337"/>
      <c r="L268" s="249"/>
      <c r="M268" s="250"/>
      <c r="N268" s="98" t="e">
        <f t="shared" si="5"/>
        <v>#DIV/0!</v>
      </c>
      <c r="O268" s="321">
        <f>FŐLAP!$E$8</f>
        <v>0</v>
      </c>
      <c r="P268" s="320">
        <f>FŐLAP!$C$10</f>
        <v>0</v>
      </c>
      <c r="Q268" s="322" t="s">
        <v>440</v>
      </c>
    </row>
    <row r="269" spans="1:17" ht="50.1" hidden="1" customHeight="1" x14ac:dyDescent="0.25">
      <c r="A269" s="101" t="s">
        <v>383</v>
      </c>
      <c r="B269" s="337"/>
      <c r="C269" s="413"/>
      <c r="D269" s="244"/>
      <c r="E269" s="244"/>
      <c r="F269" s="244"/>
      <c r="G269" s="244"/>
      <c r="H269" s="434"/>
      <c r="I269" s="245"/>
      <c r="J269" s="245"/>
      <c r="K269" s="337"/>
      <c r="L269" s="249"/>
      <c r="M269" s="250"/>
      <c r="N269" s="98" t="e">
        <f t="shared" si="5"/>
        <v>#DIV/0!</v>
      </c>
      <c r="O269" s="321">
        <f>FŐLAP!$E$8</f>
        <v>0</v>
      </c>
      <c r="P269" s="320">
        <f>FŐLAP!$C$10</f>
        <v>0</v>
      </c>
      <c r="Q269" s="322" t="s">
        <v>440</v>
      </c>
    </row>
    <row r="270" spans="1:17" ht="49.5" hidden="1" customHeight="1" collapsed="1" x14ac:dyDescent="0.25">
      <c r="A270" s="100" t="s">
        <v>384</v>
      </c>
      <c r="B270" s="337"/>
      <c r="C270" s="413"/>
      <c r="D270" s="244"/>
      <c r="E270" s="244"/>
      <c r="F270" s="244"/>
      <c r="G270" s="244"/>
      <c r="H270" s="434"/>
      <c r="I270" s="245"/>
      <c r="J270" s="245"/>
      <c r="K270" s="337"/>
      <c r="L270" s="249"/>
      <c r="M270" s="250"/>
      <c r="N270" s="98" t="e">
        <f t="shared" si="5"/>
        <v>#DIV/0!</v>
      </c>
      <c r="O270" s="321">
        <f>FŐLAP!$E$8</f>
        <v>0</v>
      </c>
      <c r="P270" s="320">
        <f>FŐLAP!$C$10</f>
        <v>0</v>
      </c>
      <c r="Q270" s="322" t="s">
        <v>440</v>
      </c>
    </row>
    <row r="271" spans="1:17" ht="50.1" hidden="1" customHeight="1" x14ac:dyDescent="0.25">
      <c r="A271" s="100" t="s">
        <v>385</v>
      </c>
      <c r="B271" s="337"/>
      <c r="C271" s="413"/>
      <c r="D271" s="244"/>
      <c r="E271" s="244"/>
      <c r="F271" s="244"/>
      <c r="G271" s="244"/>
      <c r="H271" s="434"/>
      <c r="I271" s="245"/>
      <c r="J271" s="245"/>
      <c r="K271" s="337"/>
      <c r="L271" s="249"/>
      <c r="M271" s="250"/>
      <c r="N271" s="98" t="e">
        <f t="shared" si="5"/>
        <v>#DIV/0!</v>
      </c>
      <c r="O271" s="321">
        <f>FŐLAP!$E$8</f>
        <v>0</v>
      </c>
      <c r="P271" s="320">
        <f>FŐLAP!$C$10</f>
        <v>0</v>
      </c>
      <c r="Q271" s="322" t="s">
        <v>440</v>
      </c>
    </row>
    <row r="272" spans="1:17" ht="50.1" hidden="1" customHeight="1" x14ac:dyDescent="0.25">
      <c r="A272" s="101" t="s">
        <v>386</v>
      </c>
      <c r="B272" s="337"/>
      <c r="C272" s="413"/>
      <c r="D272" s="244"/>
      <c r="E272" s="244"/>
      <c r="F272" s="244"/>
      <c r="G272" s="244"/>
      <c r="H272" s="434"/>
      <c r="I272" s="245"/>
      <c r="J272" s="245"/>
      <c r="K272" s="337"/>
      <c r="L272" s="249"/>
      <c r="M272" s="250"/>
      <c r="N272" s="98" t="e">
        <f t="shared" si="5"/>
        <v>#DIV/0!</v>
      </c>
      <c r="O272" s="321">
        <f>FŐLAP!$E$8</f>
        <v>0</v>
      </c>
      <c r="P272" s="320">
        <f>FŐLAP!$C$10</f>
        <v>0</v>
      </c>
      <c r="Q272" s="322" t="s">
        <v>440</v>
      </c>
    </row>
    <row r="273" spans="1:17" ht="50.1" hidden="1" customHeight="1" x14ac:dyDescent="0.25">
      <c r="A273" s="100" t="s">
        <v>387</v>
      </c>
      <c r="B273" s="337"/>
      <c r="C273" s="413"/>
      <c r="D273" s="244"/>
      <c r="E273" s="244"/>
      <c r="F273" s="244"/>
      <c r="G273" s="244"/>
      <c r="H273" s="434"/>
      <c r="I273" s="245"/>
      <c r="J273" s="245"/>
      <c r="K273" s="337"/>
      <c r="L273" s="249"/>
      <c r="M273" s="250"/>
      <c r="N273" s="98" t="e">
        <f t="shared" si="5"/>
        <v>#DIV/0!</v>
      </c>
      <c r="O273" s="321">
        <f>FŐLAP!$E$8</f>
        <v>0</v>
      </c>
      <c r="P273" s="320">
        <f>FŐLAP!$C$10</f>
        <v>0</v>
      </c>
      <c r="Q273" s="322" t="s">
        <v>440</v>
      </c>
    </row>
    <row r="274" spans="1:17" ht="50.1" hidden="1" customHeight="1" x14ac:dyDescent="0.25">
      <c r="A274" s="100" t="s">
        <v>388</v>
      </c>
      <c r="B274" s="337"/>
      <c r="C274" s="413"/>
      <c r="D274" s="244"/>
      <c r="E274" s="244"/>
      <c r="F274" s="244"/>
      <c r="G274" s="244"/>
      <c r="H274" s="434"/>
      <c r="I274" s="245"/>
      <c r="J274" s="245"/>
      <c r="K274" s="337"/>
      <c r="L274" s="249"/>
      <c r="M274" s="250"/>
      <c r="N274" s="98" t="e">
        <f t="shared" si="5"/>
        <v>#DIV/0!</v>
      </c>
      <c r="O274" s="321">
        <f>FŐLAP!$E$8</f>
        <v>0</v>
      </c>
      <c r="P274" s="320">
        <f>FŐLAP!$C$10</f>
        <v>0</v>
      </c>
      <c r="Q274" s="322" t="s">
        <v>440</v>
      </c>
    </row>
    <row r="275" spans="1:17" ht="50.1" hidden="1" customHeight="1" x14ac:dyDescent="0.25">
      <c r="A275" s="101" t="s">
        <v>389</v>
      </c>
      <c r="B275" s="337"/>
      <c r="C275" s="413"/>
      <c r="D275" s="244"/>
      <c r="E275" s="244"/>
      <c r="F275" s="244"/>
      <c r="G275" s="244"/>
      <c r="H275" s="434"/>
      <c r="I275" s="245"/>
      <c r="J275" s="245"/>
      <c r="K275" s="337"/>
      <c r="L275" s="249"/>
      <c r="M275" s="250"/>
      <c r="N275" s="98" t="e">
        <f t="shared" si="5"/>
        <v>#DIV/0!</v>
      </c>
      <c r="O275" s="321">
        <f>FŐLAP!$E$8</f>
        <v>0</v>
      </c>
      <c r="P275" s="320">
        <f>FŐLAP!$C$10</f>
        <v>0</v>
      </c>
      <c r="Q275" s="322" t="s">
        <v>440</v>
      </c>
    </row>
    <row r="276" spans="1:17" ht="50.1" hidden="1" customHeight="1" x14ac:dyDescent="0.25">
      <c r="A276" s="100" t="s">
        <v>390</v>
      </c>
      <c r="B276" s="337"/>
      <c r="C276" s="413"/>
      <c r="D276" s="244"/>
      <c r="E276" s="244"/>
      <c r="F276" s="244"/>
      <c r="G276" s="244"/>
      <c r="H276" s="434"/>
      <c r="I276" s="245"/>
      <c r="J276" s="245"/>
      <c r="K276" s="337"/>
      <c r="L276" s="249"/>
      <c r="M276" s="250"/>
      <c r="N276" s="98" t="e">
        <f t="shared" si="5"/>
        <v>#DIV/0!</v>
      </c>
      <c r="O276" s="321">
        <f>FŐLAP!$E$8</f>
        <v>0</v>
      </c>
      <c r="P276" s="320">
        <f>FŐLAP!$C$10</f>
        <v>0</v>
      </c>
      <c r="Q276" s="322" t="s">
        <v>440</v>
      </c>
    </row>
    <row r="277" spans="1:17" ht="50.1" hidden="1" customHeight="1" x14ac:dyDescent="0.25">
      <c r="A277" s="100" t="s">
        <v>391</v>
      </c>
      <c r="B277" s="337"/>
      <c r="C277" s="413"/>
      <c r="D277" s="244"/>
      <c r="E277" s="244"/>
      <c r="F277" s="244"/>
      <c r="G277" s="244"/>
      <c r="H277" s="434"/>
      <c r="I277" s="245"/>
      <c r="J277" s="245"/>
      <c r="K277" s="337"/>
      <c r="L277" s="249"/>
      <c r="M277" s="250"/>
      <c r="N277" s="98" t="e">
        <f t="shared" si="5"/>
        <v>#DIV/0!</v>
      </c>
      <c r="O277" s="321">
        <f>FŐLAP!$E$8</f>
        <v>0</v>
      </c>
      <c r="P277" s="320">
        <f>FŐLAP!$C$10</f>
        <v>0</v>
      </c>
      <c r="Q277" s="322" t="s">
        <v>440</v>
      </c>
    </row>
    <row r="278" spans="1:17" ht="50.1" hidden="1" customHeight="1" x14ac:dyDescent="0.25">
      <c r="A278" s="101" t="s">
        <v>392</v>
      </c>
      <c r="B278" s="337"/>
      <c r="C278" s="413"/>
      <c r="D278" s="244"/>
      <c r="E278" s="244"/>
      <c r="F278" s="244"/>
      <c r="G278" s="244"/>
      <c r="H278" s="434"/>
      <c r="I278" s="245"/>
      <c r="J278" s="245"/>
      <c r="K278" s="337"/>
      <c r="L278" s="249"/>
      <c r="M278" s="250"/>
      <c r="N278" s="98" t="e">
        <f t="shared" si="5"/>
        <v>#DIV/0!</v>
      </c>
      <c r="O278" s="321">
        <f>FŐLAP!$E$8</f>
        <v>0</v>
      </c>
      <c r="P278" s="320">
        <f>FŐLAP!$C$10</f>
        <v>0</v>
      </c>
      <c r="Q278" s="322" t="s">
        <v>440</v>
      </c>
    </row>
    <row r="279" spans="1:17" ht="50.1" hidden="1" customHeight="1" x14ac:dyDescent="0.25">
      <c r="A279" s="100" t="s">
        <v>393</v>
      </c>
      <c r="B279" s="337"/>
      <c r="C279" s="413"/>
      <c r="D279" s="244"/>
      <c r="E279" s="244"/>
      <c r="F279" s="244"/>
      <c r="G279" s="244"/>
      <c r="H279" s="434"/>
      <c r="I279" s="245"/>
      <c r="J279" s="245"/>
      <c r="K279" s="337"/>
      <c r="L279" s="249"/>
      <c r="M279" s="250"/>
      <c r="N279" s="98" t="e">
        <f t="shared" si="5"/>
        <v>#DIV/0!</v>
      </c>
      <c r="O279" s="321">
        <f>FŐLAP!$E$8</f>
        <v>0</v>
      </c>
      <c r="P279" s="320">
        <f>FŐLAP!$C$10</f>
        <v>0</v>
      </c>
      <c r="Q279" s="322" t="s">
        <v>440</v>
      </c>
    </row>
    <row r="280" spans="1:17" ht="50.1" hidden="1" customHeight="1" x14ac:dyDescent="0.25">
      <c r="A280" s="100" t="s">
        <v>394</v>
      </c>
      <c r="B280" s="337"/>
      <c r="C280" s="413"/>
      <c r="D280" s="244"/>
      <c r="E280" s="244"/>
      <c r="F280" s="244"/>
      <c r="G280" s="244"/>
      <c r="H280" s="434"/>
      <c r="I280" s="245"/>
      <c r="J280" s="245"/>
      <c r="K280" s="337"/>
      <c r="L280" s="249"/>
      <c r="M280" s="250"/>
      <c r="N280" s="98" t="e">
        <f t="shared" si="5"/>
        <v>#DIV/0!</v>
      </c>
      <c r="O280" s="321">
        <f>FŐLAP!$E$8</f>
        <v>0</v>
      </c>
      <c r="P280" s="320">
        <f>FŐLAP!$C$10</f>
        <v>0</v>
      </c>
      <c r="Q280" s="322" t="s">
        <v>440</v>
      </c>
    </row>
    <row r="281" spans="1:17" ht="50.1" hidden="1" customHeight="1" x14ac:dyDescent="0.25">
      <c r="A281" s="101" t="s">
        <v>395</v>
      </c>
      <c r="B281" s="337"/>
      <c r="C281" s="413"/>
      <c r="D281" s="244"/>
      <c r="E281" s="244"/>
      <c r="F281" s="244"/>
      <c r="G281" s="244"/>
      <c r="H281" s="434"/>
      <c r="I281" s="245"/>
      <c r="J281" s="245"/>
      <c r="K281" s="337"/>
      <c r="L281" s="249"/>
      <c r="M281" s="250"/>
      <c r="N281" s="98" t="e">
        <f t="shared" si="5"/>
        <v>#DIV/0!</v>
      </c>
      <c r="O281" s="321">
        <f>FŐLAP!$E$8</f>
        <v>0</v>
      </c>
      <c r="P281" s="320">
        <f>FŐLAP!$C$10</f>
        <v>0</v>
      </c>
      <c r="Q281" s="322" t="s">
        <v>440</v>
      </c>
    </row>
    <row r="282" spans="1:17" ht="50.1" hidden="1" customHeight="1" x14ac:dyDescent="0.25">
      <c r="A282" s="100" t="s">
        <v>396</v>
      </c>
      <c r="B282" s="337"/>
      <c r="C282" s="413"/>
      <c r="D282" s="244"/>
      <c r="E282" s="244"/>
      <c r="F282" s="244"/>
      <c r="G282" s="244"/>
      <c r="H282" s="434"/>
      <c r="I282" s="245"/>
      <c r="J282" s="245"/>
      <c r="K282" s="337"/>
      <c r="L282" s="249"/>
      <c r="M282" s="250"/>
      <c r="N282" s="98" t="e">
        <f t="shared" si="5"/>
        <v>#DIV/0!</v>
      </c>
      <c r="O282" s="321">
        <f>FŐLAP!$E$8</f>
        <v>0</v>
      </c>
      <c r="P282" s="320">
        <f>FŐLAP!$C$10</f>
        <v>0</v>
      </c>
      <c r="Q282" s="322" t="s">
        <v>440</v>
      </c>
    </row>
    <row r="283" spans="1:17" ht="50.1" hidden="1" customHeight="1" x14ac:dyDescent="0.25">
      <c r="A283" s="100" t="s">
        <v>397</v>
      </c>
      <c r="B283" s="337"/>
      <c r="C283" s="413"/>
      <c r="D283" s="244"/>
      <c r="E283" s="244"/>
      <c r="F283" s="244"/>
      <c r="G283" s="244"/>
      <c r="H283" s="434"/>
      <c r="I283" s="245"/>
      <c r="J283" s="245"/>
      <c r="K283" s="337"/>
      <c r="L283" s="249"/>
      <c r="M283" s="250"/>
      <c r="N283" s="98" t="e">
        <f t="shared" si="5"/>
        <v>#DIV/0!</v>
      </c>
      <c r="O283" s="321">
        <f>FŐLAP!$E$8</f>
        <v>0</v>
      </c>
      <c r="P283" s="320">
        <f>FŐLAP!$C$10</f>
        <v>0</v>
      </c>
      <c r="Q283" s="322" t="s">
        <v>440</v>
      </c>
    </row>
    <row r="284" spans="1:17" ht="50.1" hidden="1" customHeight="1" x14ac:dyDescent="0.25">
      <c r="A284" s="101" t="s">
        <v>398</v>
      </c>
      <c r="B284" s="337"/>
      <c r="C284" s="413"/>
      <c r="D284" s="244"/>
      <c r="E284" s="244"/>
      <c r="F284" s="244"/>
      <c r="G284" s="244"/>
      <c r="H284" s="434"/>
      <c r="I284" s="245"/>
      <c r="J284" s="245"/>
      <c r="K284" s="337"/>
      <c r="L284" s="249"/>
      <c r="M284" s="250"/>
      <c r="N284" s="98" t="e">
        <f t="shared" si="5"/>
        <v>#DIV/0!</v>
      </c>
      <c r="O284" s="321">
        <f>FŐLAP!$E$8</f>
        <v>0</v>
      </c>
      <c r="P284" s="320">
        <f>FŐLAP!$C$10</f>
        <v>0</v>
      </c>
      <c r="Q284" s="322" t="s">
        <v>440</v>
      </c>
    </row>
    <row r="285" spans="1:17" ht="50.1" hidden="1" customHeight="1" x14ac:dyDescent="0.25">
      <c r="A285" s="100" t="s">
        <v>399</v>
      </c>
      <c r="B285" s="337"/>
      <c r="C285" s="413"/>
      <c r="D285" s="244"/>
      <c r="E285" s="244"/>
      <c r="F285" s="244"/>
      <c r="G285" s="244"/>
      <c r="H285" s="434"/>
      <c r="I285" s="245"/>
      <c r="J285" s="245"/>
      <c r="K285" s="337"/>
      <c r="L285" s="249"/>
      <c r="M285" s="250"/>
      <c r="N285" s="98" t="e">
        <f t="shared" si="5"/>
        <v>#DIV/0!</v>
      </c>
      <c r="O285" s="321">
        <f>FŐLAP!$E$8</f>
        <v>0</v>
      </c>
      <c r="P285" s="320">
        <f>FŐLAP!$C$10</f>
        <v>0</v>
      </c>
      <c r="Q285" s="322" t="s">
        <v>440</v>
      </c>
    </row>
    <row r="286" spans="1:17" ht="50.1" hidden="1" customHeight="1" x14ac:dyDescent="0.25">
      <c r="A286" s="100" t="s">
        <v>400</v>
      </c>
      <c r="B286" s="337"/>
      <c r="C286" s="413"/>
      <c r="D286" s="244"/>
      <c r="E286" s="244"/>
      <c r="F286" s="244"/>
      <c r="G286" s="244"/>
      <c r="H286" s="434"/>
      <c r="I286" s="245"/>
      <c r="J286" s="245"/>
      <c r="K286" s="337"/>
      <c r="L286" s="249"/>
      <c r="M286" s="250"/>
      <c r="N286" s="98" t="e">
        <f t="shared" si="5"/>
        <v>#DIV/0!</v>
      </c>
      <c r="O286" s="321">
        <f>FŐLAP!$E$8</f>
        <v>0</v>
      </c>
      <c r="P286" s="320">
        <f>FŐLAP!$C$10</f>
        <v>0</v>
      </c>
      <c r="Q286" s="322" t="s">
        <v>440</v>
      </c>
    </row>
    <row r="287" spans="1:17" ht="50.1" hidden="1" customHeight="1" x14ac:dyDescent="0.25">
      <c r="A287" s="101" t="s">
        <v>401</v>
      </c>
      <c r="B287" s="337"/>
      <c r="C287" s="413"/>
      <c r="D287" s="244"/>
      <c r="E287" s="244"/>
      <c r="F287" s="244"/>
      <c r="G287" s="244"/>
      <c r="H287" s="434"/>
      <c r="I287" s="245"/>
      <c r="J287" s="245"/>
      <c r="K287" s="337"/>
      <c r="L287" s="249"/>
      <c r="M287" s="250"/>
      <c r="N287" s="98" t="e">
        <f t="shared" si="5"/>
        <v>#DIV/0!</v>
      </c>
      <c r="O287" s="321">
        <f>FŐLAP!$E$8</f>
        <v>0</v>
      </c>
      <c r="P287" s="320">
        <f>FŐLAP!$C$10</f>
        <v>0</v>
      </c>
      <c r="Q287" s="322" t="s">
        <v>440</v>
      </c>
    </row>
    <row r="288" spans="1:17" ht="50.1" hidden="1" customHeight="1" x14ac:dyDescent="0.25">
      <c r="A288" s="100" t="s">
        <v>402</v>
      </c>
      <c r="B288" s="337"/>
      <c r="C288" s="413"/>
      <c r="D288" s="244"/>
      <c r="E288" s="244"/>
      <c r="F288" s="244"/>
      <c r="G288" s="244"/>
      <c r="H288" s="434"/>
      <c r="I288" s="245"/>
      <c r="J288" s="245"/>
      <c r="K288" s="337"/>
      <c r="L288" s="249"/>
      <c r="M288" s="250"/>
      <c r="N288" s="98" t="e">
        <f t="shared" si="5"/>
        <v>#DIV/0!</v>
      </c>
      <c r="O288" s="321">
        <f>FŐLAP!$E$8</f>
        <v>0</v>
      </c>
      <c r="P288" s="320">
        <f>FŐLAP!$C$10</f>
        <v>0</v>
      </c>
      <c r="Q288" s="322" t="s">
        <v>440</v>
      </c>
    </row>
    <row r="289" spans="1:17" ht="50.1" hidden="1" customHeight="1" x14ac:dyDescent="0.25">
      <c r="A289" s="100" t="s">
        <v>403</v>
      </c>
      <c r="B289" s="337"/>
      <c r="C289" s="413"/>
      <c r="D289" s="244"/>
      <c r="E289" s="244"/>
      <c r="F289" s="244"/>
      <c r="G289" s="244"/>
      <c r="H289" s="434"/>
      <c r="I289" s="245"/>
      <c r="J289" s="245"/>
      <c r="K289" s="337"/>
      <c r="L289" s="249"/>
      <c r="M289" s="250"/>
      <c r="N289" s="98" t="e">
        <f t="shared" si="5"/>
        <v>#DIV/0!</v>
      </c>
      <c r="O289" s="321">
        <f>FŐLAP!$E$8</f>
        <v>0</v>
      </c>
      <c r="P289" s="320">
        <f>FŐLAP!$C$10</f>
        <v>0</v>
      </c>
      <c r="Q289" s="322" t="s">
        <v>440</v>
      </c>
    </row>
    <row r="290" spans="1:17" ht="50.1" hidden="1" customHeight="1" x14ac:dyDescent="0.25">
      <c r="A290" s="101" t="s">
        <v>404</v>
      </c>
      <c r="B290" s="337"/>
      <c r="C290" s="413"/>
      <c r="D290" s="244"/>
      <c r="E290" s="244"/>
      <c r="F290" s="244"/>
      <c r="G290" s="244"/>
      <c r="H290" s="434"/>
      <c r="I290" s="245"/>
      <c r="J290" s="245"/>
      <c r="K290" s="337"/>
      <c r="L290" s="249"/>
      <c r="M290" s="250"/>
      <c r="N290" s="98" t="e">
        <f t="shared" si="5"/>
        <v>#DIV/0!</v>
      </c>
      <c r="O290" s="321">
        <f>FŐLAP!$E$8</f>
        <v>0</v>
      </c>
      <c r="P290" s="320">
        <f>FŐLAP!$C$10</f>
        <v>0</v>
      </c>
      <c r="Q290" s="322" t="s">
        <v>440</v>
      </c>
    </row>
    <row r="291" spans="1:17" ht="50.1" hidden="1" customHeight="1" x14ac:dyDescent="0.25">
      <c r="A291" s="100" t="s">
        <v>405</v>
      </c>
      <c r="B291" s="337"/>
      <c r="C291" s="413"/>
      <c r="D291" s="244"/>
      <c r="E291" s="244"/>
      <c r="F291" s="244"/>
      <c r="G291" s="244"/>
      <c r="H291" s="434"/>
      <c r="I291" s="245"/>
      <c r="J291" s="245"/>
      <c r="K291" s="337"/>
      <c r="L291" s="249"/>
      <c r="M291" s="250"/>
      <c r="N291" s="98" t="e">
        <f t="shared" si="5"/>
        <v>#DIV/0!</v>
      </c>
      <c r="O291" s="321">
        <f>FŐLAP!$E$8</f>
        <v>0</v>
      </c>
      <c r="P291" s="320">
        <f>FŐLAP!$C$10</f>
        <v>0</v>
      </c>
      <c r="Q291" s="322" t="s">
        <v>440</v>
      </c>
    </row>
    <row r="292" spans="1:17" ht="50.1" hidden="1" customHeight="1" x14ac:dyDescent="0.25">
      <c r="A292" s="100" t="s">
        <v>406</v>
      </c>
      <c r="B292" s="337"/>
      <c r="C292" s="413"/>
      <c r="D292" s="244"/>
      <c r="E292" s="244"/>
      <c r="F292" s="244"/>
      <c r="G292" s="244"/>
      <c r="H292" s="434"/>
      <c r="I292" s="245"/>
      <c r="J292" s="245"/>
      <c r="K292" s="337"/>
      <c r="L292" s="249"/>
      <c r="M292" s="250"/>
      <c r="N292" s="98" t="e">
        <f t="shared" si="5"/>
        <v>#DIV/0!</v>
      </c>
      <c r="O292" s="321">
        <f>FŐLAP!$E$8</f>
        <v>0</v>
      </c>
      <c r="P292" s="320">
        <f>FŐLAP!$C$10</f>
        <v>0</v>
      </c>
      <c r="Q292" s="322" t="s">
        <v>440</v>
      </c>
    </row>
    <row r="293" spans="1:17" ht="50.1" hidden="1" customHeight="1" x14ac:dyDescent="0.25">
      <c r="A293" s="101" t="s">
        <v>407</v>
      </c>
      <c r="B293" s="337"/>
      <c r="C293" s="413"/>
      <c r="D293" s="244"/>
      <c r="E293" s="244"/>
      <c r="F293" s="244"/>
      <c r="G293" s="244"/>
      <c r="H293" s="434"/>
      <c r="I293" s="245"/>
      <c r="J293" s="245"/>
      <c r="K293" s="337"/>
      <c r="L293" s="249"/>
      <c r="M293" s="250"/>
      <c r="N293" s="98" t="e">
        <f t="shared" si="5"/>
        <v>#DIV/0!</v>
      </c>
      <c r="O293" s="321">
        <f>FŐLAP!$E$8</f>
        <v>0</v>
      </c>
      <c r="P293" s="320">
        <f>FŐLAP!$C$10</f>
        <v>0</v>
      </c>
      <c r="Q293" s="322" t="s">
        <v>440</v>
      </c>
    </row>
    <row r="294" spans="1:17" ht="50.1" hidden="1" customHeight="1" x14ac:dyDescent="0.25">
      <c r="A294" s="100" t="s">
        <v>408</v>
      </c>
      <c r="B294" s="337"/>
      <c r="C294" s="413"/>
      <c r="D294" s="244"/>
      <c r="E294" s="244"/>
      <c r="F294" s="244"/>
      <c r="G294" s="244"/>
      <c r="H294" s="434"/>
      <c r="I294" s="245"/>
      <c r="J294" s="245"/>
      <c r="K294" s="337"/>
      <c r="L294" s="249"/>
      <c r="M294" s="250"/>
      <c r="N294" s="98" t="e">
        <f t="shared" si="5"/>
        <v>#DIV/0!</v>
      </c>
      <c r="O294" s="321">
        <f>FŐLAP!$E$8</f>
        <v>0</v>
      </c>
      <c r="P294" s="320">
        <f>FŐLAP!$C$10</f>
        <v>0</v>
      </c>
      <c r="Q294" s="322" t="s">
        <v>440</v>
      </c>
    </row>
    <row r="295" spans="1:17" ht="50.1" hidden="1" customHeight="1" x14ac:dyDescent="0.25">
      <c r="A295" s="100" t="s">
        <v>409</v>
      </c>
      <c r="B295" s="337"/>
      <c r="C295" s="413"/>
      <c r="D295" s="244"/>
      <c r="E295" s="244"/>
      <c r="F295" s="244"/>
      <c r="G295" s="244"/>
      <c r="H295" s="434"/>
      <c r="I295" s="245"/>
      <c r="J295" s="245"/>
      <c r="K295" s="337"/>
      <c r="L295" s="249"/>
      <c r="M295" s="250"/>
      <c r="N295" s="98" t="e">
        <f t="shared" si="5"/>
        <v>#DIV/0!</v>
      </c>
      <c r="O295" s="321">
        <f>FŐLAP!$E$8</f>
        <v>0</v>
      </c>
      <c r="P295" s="320">
        <f>FŐLAP!$C$10</f>
        <v>0</v>
      </c>
      <c r="Q295" s="322" t="s">
        <v>440</v>
      </c>
    </row>
    <row r="296" spans="1:17" ht="50.1" hidden="1" customHeight="1" x14ac:dyDescent="0.25">
      <c r="A296" s="101" t="s">
        <v>410</v>
      </c>
      <c r="B296" s="337"/>
      <c r="C296" s="413"/>
      <c r="D296" s="244"/>
      <c r="E296" s="244"/>
      <c r="F296" s="244"/>
      <c r="G296" s="244"/>
      <c r="H296" s="434"/>
      <c r="I296" s="245"/>
      <c r="J296" s="245"/>
      <c r="K296" s="337"/>
      <c r="L296" s="249"/>
      <c r="M296" s="250"/>
      <c r="N296" s="98" t="e">
        <f t="shared" si="5"/>
        <v>#DIV/0!</v>
      </c>
      <c r="O296" s="321">
        <f>FŐLAP!$E$8</f>
        <v>0</v>
      </c>
      <c r="P296" s="320">
        <f>FŐLAP!$C$10</f>
        <v>0</v>
      </c>
      <c r="Q296" s="322" t="s">
        <v>440</v>
      </c>
    </row>
    <row r="297" spans="1:17" ht="50.1" hidden="1" customHeight="1" x14ac:dyDescent="0.25">
      <c r="A297" s="100" t="s">
        <v>411</v>
      </c>
      <c r="B297" s="337"/>
      <c r="C297" s="413"/>
      <c r="D297" s="244"/>
      <c r="E297" s="244"/>
      <c r="F297" s="244"/>
      <c r="G297" s="244"/>
      <c r="H297" s="434"/>
      <c r="I297" s="245"/>
      <c r="J297" s="245"/>
      <c r="K297" s="337"/>
      <c r="L297" s="249"/>
      <c r="M297" s="250"/>
      <c r="N297" s="98" t="e">
        <f t="shared" si="5"/>
        <v>#DIV/0!</v>
      </c>
      <c r="O297" s="321">
        <f>FŐLAP!$E$8</f>
        <v>0</v>
      </c>
      <c r="P297" s="320">
        <f>FŐLAP!$C$10</f>
        <v>0</v>
      </c>
      <c r="Q297" s="322" t="s">
        <v>440</v>
      </c>
    </row>
    <row r="298" spans="1:17" ht="50.1" hidden="1" customHeight="1" x14ac:dyDescent="0.25">
      <c r="A298" s="100" t="s">
        <v>412</v>
      </c>
      <c r="B298" s="337"/>
      <c r="C298" s="413"/>
      <c r="D298" s="244"/>
      <c r="E298" s="244"/>
      <c r="F298" s="244"/>
      <c r="G298" s="244"/>
      <c r="H298" s="434"/>
      <c r="I298" s="245"/>
      <c r="J298" s="245"/>
      <c r="K298" s="337"/>
      <c r="L298" s="249"/>
      <c r="M298" s="250"/>
      <c r="N298" s="98" t="e">
        <f t="shared" si="5"/>
        <v>#DIV/0!</v>
      </c>
      <c r="O298" s="321">
        <f>FŐLAP!$E$8</f>
        <v>0</v>
      </c>
      <c r="P298" s="320">
        <f>FŐLAP!$C$10</f>
        <v>0</v>
      </c>
      <c r="Q298" s="322" t="s">
        <v>440</v>
      </c>
    </row>
    <row r="299" spans="1:17" ht="50.1" hidden="1" customHeight="1" x14ac:dyDescent="0.25">
      <c r="A299" s="101" t="s">
        <v>413</v>
      </c>
      <c r="B299" s="337"/>
      <c r="C299" s="413"/>
      <c r="D299" s="244"/>
      <c r="E299" s="244"/>
      <c r="F299" s="244"/>
      <c r="G299" s="244"/>
      <c r="H299" s="434"/>
      <c r="I299" s="245"/>
      <c r="J299" s="245"/>
      <c r="K299" s="337"/>
      <c r="L299" s="249"/>
      <c r="M299" s="250"/>
      <c r="N299" s="98" t="e">
        <f t="shared" si="5"/>
        <v>#DIV/0!</v>
      </c>
      <c r="O299" s="321">
        <f>FŐLAP!$E$8</f>
        <v>0</v>
      </c>
      <c r="P299" s="320">
        <f>FŐLAP!$C$10</f>
        <v>0</v>
      </c>
      <c r="Q299" s="322" t="s">
        <v>440</v>
      </c>
    </row>
    <row r="300" spans="1:17" ht="50.1" hidden="1" customHeight="1" x14ac:dyDescent="0.25">
      <c r="A300" s="100" t="s">
        <v>414</v>
      </c>
      <c r="B300" s="337"/>
      <c r="C300" s="413"/>
      <c r="D300" s="244"/>
      <c r="E300" s="244"/>
      <c r="F300" s="244"/>
      <c r="G300" s="244"/>
      <c r="H300" s="434"/>
      <c r="I300" s="245"/>
      <c r="J300" s="245"/>
      <c r="K300" s="337"/>
      <c r="L300" s="249"/>
      <c r="M300" s="250"/>
      <c r="N300" s="98" t="e">
        <f t="shared" si="5"/>
        <v>#DIV/0!</v>
      </c>
      <c r="O300" s="321">
        <f>FŐLAP!$E$8</f>
        <v>0</v>
      </c>
      <c r="P300" s="320">
        <f>FŐLAP!$C$10</f>
        <v>0</v>
      </c>
      <c r="Q300" s="322" t="s">
        <v>440</v>
      </c>
    </row>
    <row r="301" spans="1:17" ht="50.1" hidden="1" customHeight="1" x14ac:dyDescent="0.25">
      <c r="A301" s="100" t="s">
        <v>415</v>
      </c>
      <c r="B301" s="337"/>
      <c r="C301" s="413"/>
      <c r="D301" s="244"/>
      <c r="E301" s="244"/>
      <c r="F301" s="244"/>
      <c r="G301" s="244"/>
      <c r="H301" s="434"/>
      <c r="I301" s="245"/>
      <c r="J301" s="245"/>
      <c r="K301" s="337"/>
      <c r="L301" s="249"/>
      <c r="M301" s="250"/>
      <c r="N301" s="98" t="e">
        <f t="shared" si="5"/>
        <v>#DIV/0!</v>
      </c>
      <c r="O301" s="321">
        <f>FŐLAP!$E$8</f>
        <v>0</v>
      </c>
      <c r="P301" s="320">
        <f>FŐLAP!$C$10</f>
        <v>0</v>
      </c>
      <c r="Q301" s="322" t="s">
        <v>440</v>
      </c>
    </row>
    <row r="302" spans="1:17" ht="49.5" hidden="1" customHeight="1" x14ac:dyDescent="0.25">
      <c r="A302" s="100" t="s">
        <v>416</v>
      </c>
      <c r="B302" s="337"/>
      <c r="C302" s="413"/>
      <c r="D302" s="244"/>
      <c r="E302" s="244"/>
      <c r="F302" s="244"/>
      <c r="G302" s="244"/>
      <c r="H302" s="434"/>
      <c r="I302" s="245"/>
      <c r="J302" s="245"/>
      <c r="K302" s="337"/>
      <c r="L302" s="249"/>
      <c r="M302" s="250"/>
      <c r="N302" s="98" t="e">
        <f t="shared" si="5"/>
        <v>#DIV/0!</v>
      </c>
      <c r="O302" s="321">
        <f>FŐLAP!$E$8</f>
        <v>0</v>
      </c>
      <c r="P302" s="320">
        <f>FŐLAP!$C$10</f>
        <v>0</v>
      </c>
      <c r="Q302" s="322" t="s">
        <v>440</v>
      </c>
    </row>
    <row r="303" spans="1:17" ht="50.1" hidden="1" customHeight="1" x14ac:dyDescent="0.25">
      <c r="A303" s="101" t="s">
        <v>417</v>
      </c>
      <c r="B303" s="337"/>
      <c r="C303" s="413"/>
      <c r="D303" s="244"/>
      <c r="E303" s="244"/>
      <c r="F303" s="244"/>
      <c r="G303" s="244"/>
      <c r="H303" s="434"/>
      <c r="I303" s="245"/>
      <c r="J303" s="245"/>
      <c r="K303" s="337"/>
      <c r="L303" s="249"/>
      <c r="M303" s="250"/>
      <c r="N303" s="98" t="e">
        <f t="shared" si="5"/>
        <v>#DIV/0!</v>
      </c>
      <c r="O303" s="321">
        <f>FŐLAP!$E$8</f>
        <v>0</v>
      </c>
      <c r="P303" s="320">
        <f>FŐLAP!$C$10</f>
        <v>0</v>
      </c>
      <c r="Q303" s="322" t="s">
        <v>440</v>
      </c>
    </row>
    <row r="304" spans="1:17" ht="50.1" hidden="1" customHeight="1" x14ac:dyDescent="0.25">
      <c r="A304" s="100" t="s">
        <v>418</v>
      </c>
      <c r="B304" s="337"/>
      <c r="C304" s="413"/>
      <c r="D304" s="244"/>
      <c r="E304" s="244"/>
      <c r="F304" s="244"/>
      <c r="G304" s="244"/>
      <c r="H304" s="434"/>
      <c r="I304" s="245"/>
      <c r="J304" s="245"/>
      <c r="K304" s="337"/>
      <c r="L304" s="249"/>
      <c r="M304" s="250"/>
      <c r="N304" s="98" t="e">
        <f t="shared" si="5"/>
        <v>#DIV/0!</v>
      </c>
      <c r="O304" s="321">
        <f>FŐLAP!$E$8</f>
        <v>0</v>
      </c>
      <c r="P304" s="320">
        <f>FŐLAP!$C$10</f>
        <v>0</v>
      </c>
      <c r="Q304" s="322" t="s">
        <v>440</v>
      </c>
    </row>
    <row r="305" spans="1:17" ht="49.5" hidden="1" customHeight="1" x14ac:dyDescent="0.25">
      <c r="A305" s="100" t="s">
        <v>419</v>
      </c>
      <c r="B305" s="337"/>
      <c r="C305" s="413"/>
      <c r="D305" s="244"/>
      <c r="E305" s="244"/>
      <c r="F305" s="244"/>
      <c r="G305" s="244"/>
      <c r="H305" s="434"/>
      <c r="I305" s="245"/>
      <c r="J305" s="245"/>
      <c r="K305" s="337"/>
      <c r="L305" s="249"/>
      <c r="M305" s="250"/>
      <c r="N305" s="98" t="e">
        <f t="shared" si="5"/>
        <v>#DIV/0!</v>
      </c>
      <c r="O305" s="321">
        <f>FŐLAP!$E$8</f>
        <v>0</v>
      </c>
      <c r="P305" s="320">
        <f>FŐLAP!$C$10</f>
        <v>0</v>
      </c>
      <c r="Q305" s="322" t="s">
        <v>440</v>
      </c>
    </row>
    <row r="306" spans="1:17" ht="50.1" hidden="1" customHeight="1" x14ac:dyDescent="0.25">
      <c r="A306" s="100" t="s">
        <v>420</v>
      </c>
      <c r="B306" s="337"/>
      <c r="C306" s="413"/>
      <c r="D306" s="244"/>
      <c r="E306" s="244"/>
      <c r="F306" s="244"/>
      <c r="G306" s="244"/>
      <c r="H306" s="434"/>
      <c r="I306" s="245"/>
      <c r="J306" s="245"/>
      <c r="K306" s="337"/>
      <c r="L306" s="249"/>
      <c r="M306" s="250"/>
      <c r="N306" s="98" t="e">
        <f t="shared" si="5"/>
        <v>#DIV/0!</v>
      </c>
      <c r="O306" s="321">
        <f>FŐLAP!$E$8</f>
        <v>0</v>
      </c>
      <c r="P306" s="320">
        <f>FŐLAP!$C$10</f>
        <v>0</v>
      </c>
      <c r="Q306" s="322" t="s">
        <v>440</v>
      </c>
    </row>
    <row r="307" spans="1:17" ht="49.5" hidden="1" customHeight="1" x14ac:dyDescent="0.25">
      <c r="A307" s="101" t="s">
        <v>421</v>
      </c>
      <c r="B307" s="337"/>
      <c r="C307" s="413"/>
      <c r="D307" s="244"/>
      <c r="E307" s="244"/>
      <c r="F307" s="244"/>
      <c r="G307" s="244"/>
      <c r="H307" s="434"/>
      <c r="I307" s="245"/>
      <c r="J307" s="245"/>
      <c r="K307" s="337"/>
      <c r="L307" s="249"/>
      <c r="M307" s="250"/>
      <c r="N307" s="98" t="e">
        <f t="shared" si="5"/>
        <v>#DIV/0!</v>
      </c>
      <c r="O307" s="321">
        <f>FŐLAP!$E$8</f>
        <v>0</v>
      </c>
      <c r="P307" s="320">
        <f>FŐLAP!$C$10</f>
        <v>0</v>
      </c>
      <c r="Q307" s="322" t="s">
        <v>440</v>
      </c>
    </row>
    <row r="308" spans="1:17" ht="50.1" customHeight="1" x14ac:dyDescent="0.25">
      <c r="A308" s="100" t="s">
        <v>422</v>
      </c>
      <c r="B308" s="337"/>
      <c r="C308" s="413"/>
      <c r="D308" s="244"/>
      <c r="E308" s="244"/>
      <c r="F308" s="311"/>
      <c r="G308" s="244"/>
      <c r="H308" s="434"/>
      <c r="I308" s="245"/>
      <c r="J308" s="245"/>
      <c r="K308" s="337"/>
      <c r="L308" s="249"/>
      <c r="M308" s="250"/>
      <c r="N308" s="98" t="e">
        <f t="shared" si="5"/>
        <v>#DIV/0!</v>
      </c>
      <c r="O308" s="321">
        <f>FŐLAP!$E$8</f>
        <v>0</v>
      </c>
      <c r="P308" s="320">
        <f>FŐLAP!$C$10</f>
        <v>0</v>
      </c>
      <c r="Q308" s="322" t="s">
        <v>440</v>
      </c>
    </row>
    <row r="309" spans="1:17" ht="50.1" customHeight="1" x14ac:dyDescent="0.25">
      <c r="A309" s="572" t="s">
        <v>45</v>
      </c>
      <c r="B309" s="573"/>
      <c r="C309" s="573"/>
      <c r="D309" s="573"/>
      <c r="E309" s="573"/>
      <c r="F309" s="573"/>
      <c r="G309" s="573"/>
      <c r="H309" s="573"/>
      <c r="I309" s="573"/>
      <c r="J309" s="573"/>
      <c r="K309" s="574"/>
      <c r="L309" s="99">
        <f>SUM(L9:L308)</f>
        <v>0</v>
      </c>
      <c r="M309" s="99">
        <f>SUM(M9:M308)</f>
        <v>0</v>
      </c>
      <c r="N309" s="22"/>
    </row>
    <row r="310" spans="1:17" ht="50.1" customHeight="1" x14ac:dyDescent="0.25">
      <c r="A310" s="114"/>
      <c r="B310" s="115"/>
      <c r="C310" s="115"/>
      <c r="D310" s="115"/>
      <c r="E310" s="115"/>
      <c r="F310" s="115"/>
      <c r="G310" s="115"/>
      <c r="H310" s="573" t="s">
        <v>475</v>
      </c>
      <c r="I310" s="573"/>
      <c r="J310" s="573"/>
      <c r="K310" s="574"/>
      <c r="L310" s="99">
        <f>SUMIF(G9:G308,"141015030",L9:L308)</f>
        <v>0</v>
      </c>
      <c r="M310" s="99">
        <f>SUMIF(G9:G308,"141015030",M9:M308)</f>
        <v>0</v>
      </c>
      <c r="N310" s="22"/>
    </row>
    <row r="311" spans="1:17" ht="50.1" customHeight="1" x14ac:dyDescent="0.25">
      <c r="A311" s="114"/>
      <c r="B311" s="115"/>
      <c r="C311" s="115"/>
      <c r="D311" s="115"/>
      <c r="E311" s="115"/>
      <c r="F311" s="115"/>
      <c r="G311" s="115"/>
      <c r="H311" s="573" t="s">
        <v>476</v>
      </c>
      <c r="I311" s="573"/>
      <c r="J311" s="573"/>
      <c r="K311" s="574"/>
      <c r="L311" s="99">
        <f>SUMIF(G9:G308,"241015030",L9:L308)</f>
        <v>0</v>
      </c>
      <c r="M311" s="99">
        <f>SUMIF(G9:G308,"241015030",M9:M308)</f>
        <v>0</v>
      </c>
      <c r="N311" s="22"/>
    </row>
    <row r="312" spans="1:17" ht="50.1" customHeight="1" x14ac:dyDescent="0.25">
      <c r="A312" s="572" t="s">
        <v>619</v>
      </c>
      <c r="B312" s="573"/>
      <c r="C312" s="573"/>
      <c r="D312" s="573"/>
      <c r="E312" s="573"/>
      <c r="F312" s="573"/>
      <c r="G312" s="573"/>
      <c r="H312" s="573"/>
      <c r="I312" s="573"/>
      <c r="J312" s="573"/>
      <c r="K312" s="574"/>
      <c r="L312" s="251">
        <v>0</v>
      </c>
      <c r="M312" s="251">
        <v>0</v>
      </c>
      <c r="N312" s="22"/>
    </row>
    <row r="313" spans="1:17" ht="50.1" customHeight="1" x14ac:dyDescent="0.25">
      <c r="A313" s="572" t="s">
        <v>620</v>
      </c>
      <c r="B313" s="573"/>
      <c r="C313" s="573"/>
      <c r="D313" s="573"/>
      <c r="E313" s="573"/>
      <c r="F313" s="573"/>
      <c r="G313" s="573"/>
      <c r="H313" s="573"/>
      <c r="I313" s="573"/>
      <c r="J313" s="573"/>
      <c r="K313" s="574"/>
      <c r="L313" s="251">
        <v>0</v>
      </c>
      <c r="M313" s="251">
        <v>0</v>
      </c>
      <c r="N313" s="22"/>
    </row>
    <row r="314" spans="1:17" ht="50.1" customHeight="1" x14ac:dyDescent="0.25">
      <c r="A314" s="575" t="s">
        <v>621</v>
      </c>
      <c r="B314" s="576"/>
      <c r="C314" s="576"/>
      <c r="D314" s="576"/>
      <c r="E314" s="576"/>
      <c r="F314" s="576"/>
      <c r="G314" s="576"/>
      <c r="H314" s="576"/>
      <c r="I314" s="576"/>
      <c r="J314" s="576"/>
      <c r="K314" s="577"/>
      <c r="L314" s="252">
        <f>ROUNDUP((L310-L312),0)</f>
        <v>0</v>
      </c>
      <c r="M314" s="252">
        <f>ROUNDUP((M310-M312),0)</f>
        <v>0</v>
      </c>
      <c r="N314" s="22"/>
    </row>
    <row r="315" spans="1:17" ht="50.1" customHeight="1" x14ac:dyDescent="0.25">
      <c r="A315" s="575" t="s">
        <v>622</v>
      </c>
      <c r="B315" s="576"/>
      <c r="C315" s="576"/>
      <c r="D315" s="576"/>
      <c r="E315" s="576"/>
      <c r="F315" s="576"/>
      <c r="G315" s="576"/>
      <c r="H315" s="576"/>
      <c r="I315" s="576"/>
      <c r="J315" s="576"/>
      <c r="K315" s="577"/>
      <c r="L315" s="252">
        <f>ROUNDUP((L311-L313),0)</f>
        <v>0</v>
      </c>
      <c r="M315" s="252">
        <f>ROUNDUP((M311-M313),0)</f>
        <v>0</v>
      </c>
      <c r="N315" s="22"/>
    </row>
    <row r="316" spans="1:17" ht="50.1" customHeight="1" x14ac:dyDescent="0.25">
      <c r="A316" s="572" t="s">
        <v>599</v>
      </c>
      <c r="B316" s="573"/>
      <c r="C316" s="573"/>
      <c r="D316" s="573"/>
      <c r="E316" s="573"/>
      <c r="F316" s="573"/>
      <c r="G316" s="573"/>
      <c r="H316" s="573"/>
      <c r="I316" s="573"/>
      <c r="J316" s="573"/>
      <c r="K316" s="574"/>
      <c r="L316" s="99">
        <f>SUM(L314:L315)</f>
        <v>0</v>
      </c>
      <c r="M316" s="99">
        <f>SUM(M314:M315)</f>
        <v>0</v>
      </c>
      <c r="N316" s="22"/>
    </row>
    <row r="317" spans="1:17" ht="33" x14ac:dyDescent="0.25">
      <c r="A317" s="54" t="s">
        <v>602</v>
      </c>
      <c r="L317" s="105"/>
      <c r="M317" s="105"/>
    </row>
    <row r="318" spans="1:17" ht="50.25" customHeight="1" x14ac:dyDescent="0.25">
      <c r="A318" s="54" t="s">
        <v>652</v>
      </c>
      <c r="L318" s="105"/>
      <c r="M318" s="105"/>
    </row>
    <row r="319" spans="1:17" ht="35.25" customHeight="1" x14ac:dyDescent="0.25">
      <c r="A319" s="294" t="s">
        <v>653</v>
      </c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7" ht="35.25" customHeight="1" x14ac:dyDescent="0.25">
      <c r="A320" s="54" t="s">
        <v>684</v>
      </c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ht="35.25" customHeight="1" x14ac:dyDescent="0.25">
      <c r="A321" s="22" t="s">
        <v>520</v>
      </c>
      <c r="B321" s="23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ht="35.25" customHeight="1" x14ac:dyDescent="0.25">
      <c r="A322" s="23" t="s">
        <v>542</v>
      </c>
      <c r="B322" s="24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ht="35.25" customHeight="1" x14ac:dyDescent="0.25">
      <c r="A323" s="23" t="s">
        <v>522</v>
      </c>
      <c r="B323" s="24"/>
      <c r="C323" s="23"/>
      <c r="D323" s="23"/>
      <c r="E323" s="23"/>
      <c r="F323" s="23"/>
      <c r="G323" s="23"/>
    </row>
    <row r="324" spans="1:15" ht="18.75" customHeight="1" x14ac:dyDescent="0.25">
      <c r="A324" s="24"/>
      <c r="B324" s="24"/>
      <c r="C324" s="24"/>
      <c r="D324" s="24"/>
      <c r="E324" s="24"/>
      <c r="F324" s="24"/>
      <c r="G324" s="24"/>
      <c r="N324" s="24"/>
      <c r="O324" s="24"/>
    </row>
    <row r="325" spans="1:15" ht="32.25" customHeight="1" x14ac:dyDescent="0.25">
      <c r="A325" s="580" t="s">
        <v>44</v>
      </c>
      <c r="B325" s="580"/>
      <c r="C325" s="416"/>
      <c r="D325" s="24"/>
      <c r="E325" s="24"/>
      <c r="F325" s="24"/>
      <c r="G325" s="24"/>
      <c r="L325" s="579"/>
      <c r="M325" s="579"/>
      <c r="N325" s="24"/>
    </row>
    <row r="326" spans="1:15" ht="36" customHeight="1" x14ac:dyDescent="0.25">
      <c r="A326" s="24"/>
      <c r="B326" s="24"/>
      <c r="C326" s="24"/>
      <c r="D326" s="24"/>
      <c r="E326" s="24"/>
      <c r="F326" s="24"/>
      <c r="G326" s="24"/>
      <c r="L326" s="578"/>
      <c r="M326" s="578"/>
      <c r="N326" s="24"/>
    </row>
    <row r="327" spans="1:15" ht="27" customHeight="1" x14ac:dyDescent="0.25">
      <c r="A327" s="23"/>
      <c r="B327" s="23"/>
      <c r="C327" s="23"/>
      <c r="D327" s="23"/>
      <c r="E327" s="23"/>
      <c r="F327" s="23"/>
      <c r="G327" s="23"/>
      <c r="L327" s="578"/>
      <c r="M327" s="578"/>
    </row>
    <row r="328" spans="1:15" x14ac:dyDescent="0.25">
      <c r="N328" s="22"/>
    </row>
    <row r="329" spans="1:15" x14ac:dyDescent="0.25">
      <c r="N329" s="22"/>
    </row>
    <row r="330" spans="1:15" x14ac:dyDescent="0.25">
      <c r="N330" s="22"/>
    </row>
    <row r="331" spans="1:15" x14ac:dyDescent="0.25">
      <c r="N331" s="22"/>
    </row>
    <row r="332" spans="1:15" x14ac:dyDescent="0.25">
      <c r="N332" s="22"/>
    </row>
    <row r="333" spans="1:15" x14ac:dyDescent="0.25">
      <c r="N333" s="22"/>
    </row>
    <row r="334" spans="1:15" x14ac:dyDescent="0.25">
      <c r="N334" s="22"/>
    </row>
    <row r="335" spans="1:15" x14ac:dyDescent="0.25">
      <c r="N335" s="22"/>
    </row>
    <row r="338" spans="14:14" x14ac:dyDescent="0.25">
      <c r="N338" s="22"/>
    </row>
    <row r="339" spans="14:14" x14ac:dyDescent="0.25">
      <c r="N339" s="22"/>
    </row>
    <row r="340" spans="14:14" x14ac:dyDescent="0.25">
      <c r="N340" s="22"/>
    </row>
    <row r="341" spans="14:14" x14ac:dyDescent="0.25">
      <c r="N341" s="22"/>
    </row>
    <row r="343" spans="14:14" x14ac:dyDescent="0.25">
      <c r="N343" s="24"/>
    </row>
    <row r="344" spans="14:14" x14ac:dyDescent="0.25">
      <c r="N344" s="24"/>
    </row>
    <row r="345" spans="14:14" x14ac:dyDescent="0.25">
      <c r="N345" s="24"/>
    </row>
    <row r="347" spans="14:14" x14ac:dyDescent="0.25">
      <c r="N347" s="22"/>
    </row>
    <row r="348" spans="14:14" x14ac:dyDescent="0.25">
      <c r="N348" s="22"/>
    </row>
    <row r="349" spans="14:14" x14ac:dyDescent="0.25">
      <c r="N349" s="22"/>
    </row>
    <row r="350" spans="14:14" x14ac:dyDescent="0.25">
      <c r="N350" s="22"/>
    </row>
    <row r="351" spans="14:14" x14ac:dyDescent="0.25">
      <c r="N351" s="22"/>
    </row>
    <row r="352" spans="14:14" x14ac:dyDescent="0.25">
      <c r="N352" s="22"/>
    </row>
    <row r="353" spans="14:14" x14ac:dyDescent="0.25">
      <c r="N353" s="22"/>
    </row>
    <row r="354" spans="14:14" x14ac:dyDescent="0.25">
      <c r="N354" s="22"/>
    </row>
    <row r="357" spans="14:14" x14ac:dyDescent="0.25">
      <c r="N357" s="22"/>
    </row>
    <row r="358" spans="14:14" x14ac:dyDescent="0.25">
      <c r="N358" s="22"/>
    </row>
    <row r="359" spans="14:14" x14ac:dyDescent="0.25">
      <c r="N359" s="22"/>
    </row>
    <row r="360" spans="14:14" x14ac:dyDescent="0.25">
      <c r="N360" s="22"/>
    </row>
    <row r="362" spans="14:14" x14ac:dyDescent="0.25">
      <c r="N362" s="24"/>
    </row>
    <row r="363" spans="14:14" x14ac:dyDescent="0.25">
      <c r="N363" s="24"/>
    </row>
    <row r="364" spans="14:14" x14ac:dyDescent="0.25">
      <c r="N364" s="24"/>
    </row>
    <row r="366" spans="14:14" x14ac:dyDescent="0.25">
      <c r="N366" s="22"/>
    </row>
    <row r="367" spans="14:14" x14ac:dyDescent="0.25">
      <c r="N367" s="22"/>
    </row>
    <row r="368" spans="14:14" x14ac:dyDescent="0.25">
      <c r="N368" s="22"/>
    </row>
    <row r="369" spans="14:14" x14ac:dyDescent="0.25">
      <c r="N369" s="22"/>
    </row>
    <row r="370" spans="14:14" x14ac:dyDescent="0.25">
      <c r="N370" s="22"/>
    </row>
    <row r="371" spans="14:14" x14ac:dyDescent="0.25">
      <c r="N371" s="22"/>
    </row>
    <row r="372" spans="14:14" x14ac:dyDescent="0.25">
      <c r="N372" s="22"/>
    </row>
    <row r="373" spans="14:14" x14ac:dyDescent="0.25">
      <c r="N373" s="22"/>
    </row>
    <row r="376" spans="14:14" x14ac:dyDescent="0.25">
      <c r="N376" s="22"/>
    </row>
    <row r="377" spans="14:14" x14ac:dyDescent="0.25">
      <c r="N377" s="22"/>
    </row>
    <row r="378" spans="14:14" x14ac:dyDescent="0.25">
      <c r="N378" s="22"/>
    </row>
    <row r="379" spans="14:14" x14ac:dyDescent="0.25">
      <c r="N379" s="22"/>
    </row>
    <row r="381" spans="14:14" x14ac:dyDescent="0.25">
      <c r="N381" s="24"/>
    </row>
    <row r="382" spans="14:14" x14ac:dyDescent="0.25">
      <c r="N382" s="24"/>
    </row>
    <row r="383" spans="14:14" x14ac:dyDescent="0.25">
      <c r="N383" s="24"/>
    </row>
    <row r="385" spans="14:14" x14ac:dyDescent="0.25">
      <c r="N385" s="22"/>
    </row>
    <row r="386" spans="14:14" x14ac:dyDescent="0.25">
      <c r="N386" s="22"/>
    </row>
    <row r="387" spans="14:14" x14ac:dyDescent="0.25">
      <c r="N387" s="22"/>
    </row>
    <row r="388" spans="14:14" x14ac:dyDescent="0.25">
      <c r="N388" s="22"/>
    </row>
    <row r="389" spans="14:14" x14ac:dyDescent="0.25">
      <c r="N389" s="22"/>
    </row>
    <row r="390" spans="14:14" x14ac:dyDescent="0.25">
      <c r="N390" s="22"/>
    </row>
    <row r="391" spans="14:14" x14ac:dyDescent="0.25">
      <c r="N391" s="22"/>
    </row>
    <row r="392" spans="14:14" x14ac:dyDescent="0.25">
      <c r="N392" s="22"/>
    </row>
    <row r="395" spans="14:14" x14ac:dyDescent="0.25">
      <c r="N395" s="22"/>
    </row>
    <row r="396" spans="14:14" x14ac:dyDescent="0.25">
      <c r="N396" s="22"/>
    </row>
    <row r="397" spans="14:14" x14ac:dyDescent="0.25">
      <c r="N397" s="22"/>
    </row>
    <row r="398" spans="14:14" x14ac:dyDescent="0.25">
      <c r="N398" s="22"/>
    </row>
    <row r="400" spans="14:14" x14ac:dyDescent="0.25">
      <c r="N400" s="24"/>
    </row>
    <row r="401" spans="14:14" x14ac:dyDescent="0.25">
      <c r="N401" s="24"/>
    </row>
    <row r="402" spans="14:14" x14ac:dyDescent="0.25">
      <c r="N402" s="24"/>
    </row>
    <row r="404" spans="14:14" x14ac:dyDescent="0.25">
      <c r="N404" s="22"/>
    </row>
    <row r="405" spans="14:14" x14ac:dyDescent="0.25">
      <c r="N405" s="22"/>
    </row>
    <row r="406" spans="14:14" x14ac:dyDescent="0.25">
      <c r="N406" s="22"/>
    </row>
    <row r="407" spans="14:14" x14ac:dyDescent="0.25">
      <c r="N407" s="22"/>
    </row>
    <row r="408" spans="14:14" x14ac:dyDescent="0.25">
      <c r="N408" s="22"/>
    </row>
    <row r="409" spans="14:14" x14ac:dyDescent="0.25">
      <c r="N409" s="22"/>
    </row>
    <row r="410" spans="14:14" x14ac:dyDescent="0.25">
      <c r="N410" s="22"/>
    </row>
    <row r="411" spans="14:14" x14ac:dyDescent="0.25">
      <c r="N411" s="22"/>
    </row>
    <row r="414" spans="14:14" x14ac:dyDescent="0.25">
      <c r="N414" s="22"/>
    </row>
    <row r="415" spans="14:14" x14ac:dyDescent="0.25">
      <c r="N415" s="22"/>
    </row>
    <row r="416" spans="14:14" x14ac:dyDescent="0.25">
      <c r="N416" s="22"/>
    </row>
    <row r="417" spans="14:14" x14ac:dyDescent="0.25">
      <c r="N417" s="22"/>
    </row>
    <row r="419" spans="14:14" x14ac:dyDescent="0.25">
      <c r="N419" s="24"/>
    </row>
    <row r="420" spans="14:14" x14ac:dyDescent="0.25">
      <c r="N420" s="24"/>
    </row>
    <row r="421" spans="14:14" x14ac:dyDescent="0.25">
      <c r="N421" s="24"/>
    </row>
    <row r="423" spans="14:14" x14ac:dyDescent="0.25">
      <c r="N423" s="22"/>
    </row>
    <row r="424" spans="14:14" x14ac:dyDescent="0.25">
      <c r="N424" s="22"/>
    </row>
    <row r="425" spans="14:14" x14ac:dyDescent="0.25">
      <c r="N425" s="22"/>
    </row>
    <row r="426" spans="14:14" x14ac:dyDescent="0.25">
      <c r="N426" s="22"/>
    </row>
    <row r="427" spans="14:14" x14ac:dyDescent="0.25">
      <c r="N427" s="22"/>
    </row>
    <row r="428" spans="14:14" x14ac:dyDescent="0.25">
      <c r="N428" s="22"/>
    </row>
    <row r="429" spans="14:14" x14ac:dyDescent="0.25">
      <c r="N429" s="22"/>
    </row>
    <row r="430" spans="14:14" x14ac:dyDescent="0.25">
      <c r="N430" s="22"/>
    </row>
    <row r="433" spans="14:14" x14ac:dyDescent="0.25">
      <c r="N433" s="22"/>
    </row>
    <row r="434" spans="14:14" x14ac:dyDescent="0.25">
      <c r="N434" s="22"/>
    </row>
    <row r="435" spans="14:14" x14ac:dyDescent="0.25">
      <c r="N435" s="22"/>
    </row>
    <row r="436" spans="14:14" x14ac:dyDescent="0.25">
      <c r="N436" s="22"/>
    </row>
    <row r="438" spans="14:14" x14ac:dyDescent="0.25">
      <c r="N438" s="24"/>
    </row>
    <row r="439" spans="14:14" x14ac:dyDescent="0.25">
      <c r="N439" s="24"/>
    </row>
    <row r="440" spans="14:14" x14ac:dyDescent="0.25">
      <c r="N440" s="24"/>
    </row>
    <row r="442" spans="14:14" x14ac:dyDescent="0.25">
      <c r="N442" s="22"/>
    </row>
    <row r="443" spans="14:14" x14ac:dyDescent="0.25">
      <c r="N443" s="22"/>
    </row>
    <row r="444" spans="14:14" x14ac:dyDescent="0.25">
      <c r="N444" s="22"/>
    </row>
    <row r="445" spans="14:14" x14ac:dyDescent="0.25">
      <c r="N445" s="22"/>
    </row>
    <row r="446" spans="14:14" x14ac:dyDescent="0.25">
      <c r="N446" s="22"/>
    </row>
    <row r="447" spans="14:14" x14ac:dyDescent="0.25">
      <c r="N447" s="22"/>
    </row>
    <row r="448" spans="14:14" x14ac:dyDescent="0.25">
      <c r="N448" s="22"/>
    </row>
    <row r="449" spans="14:14" x14ac:dyDescent="0.25">
      <c r="N449" s="22"/>
    </row>
    <row r="452" spans="14:14" x14ac:dyDescent="0.25">
      <c r="N452" s="22"/>
    </row>
    <row r="453" spans="14:14" x14ac:dyDescent="0.25">
      <c r="N453" s="22"/>
    </row>
    <row r="454" spans="14:14" x14ac:dyDescent="0.25">
      <c r="N454" s="22"/>
    </row>
    <row r="455" spans="14:14" x14ac:dyDescent="0.25">
      <c r="N455" s="22"/>
    </row>
    <row r="457" spans="14:14" x14ac:dyDescent="0.25">
      <c r="N457" s="24"/>
    </row>
    <row r="458" spans="14:14" x14ac:dyDescent="0.25">
      <c r="N458" s="24"/>
    </row>
    <row r="459" spans="14:14" x14ac:dyDescent="0.25">
      <c r="N459" s="24"/>
    </row>
    <row r="461" spans="14:14" x14ac:dyDescent="0.25">
      <c r="N461" s="22"/>
    </row>
    <row r="462" spans="14:14" x14ac:dyDescent="0.25">
      <c r="N462" s="22"/>
    </row>
    <row r="463" spans="14:14" x14ac:dyDescent="0.25">
      <c r="N463" s="22"/>
    </row>
    <row r="464" spans="14:14" x14ac:dyDescent="0.25">
      <c r="N464" s="22"/>
    </row>
    <row r="465" spans="14:14" x14ac:dyDescent="0.25">
      <c r="N465" s="22"/>
    </row>
    <row r="466" spans="14:14" x14ac:dyDescent="0.25">
      <c r="N466" s="22"/>
    </row>
    <row r="467" spans="14:14" x14ac:dyDescent="0.25">
      <c r="N467" s="22"/>
    </row>
    <row r="468" spans="14:14" x14ac:dyDescent="0.25">
      <c r="N468" s="22"/>
    </row>
    <row r="471" spans="14:14" x14ac:dyDescent="0.25">
      <c r="N471" s="22"/>
    </row>
    <row r="472" spans="14:14" x14ac:dyDescent="0.25">
      <c r="N472" s="22"/>
    </row>
    <row r="473" spans="14:14" x14ac:dyDescent="0.25">
      <c r="N473" s="22"/>
    </row>
    <row r="474" spans="14:14" x14ac:dyDescent="0.25">
      <c r="N474" s="22"/>
    </row>
    <row r="476" spans="14:14" x14ac:dyDescent="0.25">
      <c r="N476" s="24"/>
    </row>
    <row r="477" spans="14:14" x14ac:dyDescent="0.25">
      <c r="N477" s="24"/>
    </row>
    <row r="478" spans="14:14" x14ac:dyDescent="0.25">
      <c r="N478" s="24"/>
    </row>
    <row r="480" spans="14:14" x14ac:dyDescent="0.25">
      <c r="N480" s="22"/>
    </row>
    <row r="481" spans="14:14" x14ac:dyDescent="0.25">
      <c r="N481" s="22"/>
    </row>
    <row r="482" spans="14:14" x14ac:dyDescent="0.25">
      <c r="N482" s="22"/>
    </row>
    <row r="483" spans="14:14" x14ac:dyDescent="0.25">
      <c r="N483" s="22"/>
    </row>
    <row r="484" spans="14:14" x14ac:dyDescent="0.25">
      <c r="N484" s="22"/>
    </row>
    <row r="485" spans="14:14" x14ac:dyDescent="0.25">
      <c r="N485" s="22"/>
    </row>
    <row r="486" spans="14:14" x14ac:dyDescent="0.25">
      <c r="N486" s="22"/>
    </row>
    <row r="487" spans="14:14" x14ac:dyDescent="0.25">
      <c r="N487" s="22"/>
    </row>
    <row r="490" spans="14:14" x14ac:dyDescent="0.25">
      <c r="N490" s="22"/>
    </row>
    <row r="491" spans="14:14" x14ac:dyDescent="0.25">
      <c r="N491" s="22"/>
    </row>
    <row r="492" spans="14:14" x14ac:dyDescent="0.25">
      <c r="N492" s="22"/>
    </row>
    <row r="493" spans="14:14" x14ac:dyDescent="0.25">
      <c r="N493" s="22"/>
    </row>
    <row r="495" spans="14:14" x14ac:dyDescent="0.25">
      <c r="N495" s="24"/>
    </row>
    <row r="496" spans="14:14" x14ac:dyDescent="0.25">
      <c r="N496" s="24"/>
    </row>
    <row r="497" spans="14:14" x14ac:dyDescent="0.25">
      <c r="N497" s="24"/>
    </row>
    <row r="499" spans="14:14" x14ac:dyDescent="0.25">
      <c r="N499" s="22"/>
    </row>
    <row r="500" spans="14:14" x14ac:dyDescent="0.25">
      <c r="N500" s="22"/>
    </row>
    <row r="501" spans="14:14" x14ac:dyDescent="0.25">
      <c r="N501" s="22"/>
    </row>
    <row r="502" spans="14:14" x14ac:dyDescent="0.25">
      <c r="N502" s="22"/>
    </row>
    <row r="503" spans="14:14" x14ac:dyDescent="0.25">
      <c r="N503" s="22"/>
    </row>
    <row r="504" spans="14:14" x14ac:dyDescent="0.25">
      <c r="N504" s="22"/>
    </row>
    <row r="505" spans="14:14" x14ac:dyDescent="0.25">
      <c r="N505" s="22"/>
    </row>
    <row r="506" spans="14:14" x14ac:dyDescent="0.25">
      <c r="N506" s="22"/>
    </row>
    <row r="509" spans="14:14" x14ac:dyDescent="0.25">
      <c r="N509" s="22"/>
    </row>
    <row r="510" spans="14:14" x14ac:dyDescent="0.25">
      <c r="N510" s="22"/>
    </row>
    <row r="511" spans="14:14" x14ac:dyDescent="0.25">
      <c r="N511" s="22"/>
    </row>
    <row r="512" spans="14:14" x14ac:dyDescent="0.25">
      <c r="N512" s="22"/>
    </row>
    <row r="514" spans="14:14" x14ac:dyDescent="0.25">
      <c r="N514" s="24"/>
    </row>
    <row r="515" spans="14:14" x14ac:dyDescent="0.25">
      <c r="N515" s="24"/>
    </row>
    <row r="516" spans="14:14" x14ac:dyDescent="0.25">
      <c r="N516" s="24"/>
    </row>
    <row r="518" spans="14:14" x14ac:dyDescent="0.25">
      <c r="N518" s="22"/>
    </row>
    <row r="519" spans="14:14" x14ac:dyDescent="0.25">
      <c r="N519" s="22"/>
    </row>
    <row r="520" spans="14:14" x14ac:dyDescent="0.25">
      <c r="N520" s="22"/>
    </row>
    <row r="521" spans="14:14" x14ac:dyDescent="0.25">
      <c r="N521" s="22"/>
    </row>
    <row r="522" spans="14:14" x14ac:dyDescent="0.25">
      <c r="N522" s="22"/>
    </row>
    <row r="523" spans="14:14" x14ac:dyDescent="0.25">
      <c r="N523" s="22"/>
    </row>
    <row r="524" spans="14:14" x14ac:dyDescent="0.25">
      <c r="N524" s="22"/>
    </row>
    <row r="525" spans="14:14" x14ac:dyDescent="0.25">
      <c r="N525" s="22"/>
    </row>
    <row r="528" spans="14:14" x14ac:dyDescent="0.25">
      <c r="N528" s="22"/>
    </row>
    <row r="529" spans="14:14" x14ac:dyDescent="0.25">
      <c r="N529" s="22"/>
    </row>
    <row r="530" spans="14:14" x14ac:dyDescent="0.25">
      <c r="N530" s="22"/>
    </row>
    <row r="531" spans="14:14" x14ac:dyDescent="0.25">
      <c r="N531" s="22"/>
    </row>
    <row r="533" spans="14:14" x14ac:dyDescent="0.25">
      <c r="N533" s="24"/>
    </row>
    <row r="534" spans="14:14" x14ac:dyDescent="0.25">
      <c r="N534" s="24"/>
    </row>
    <row r="535" spans="14:14" x14ac:dyDescent="0.25">
      <c r="N535" s="24"/>
    </row>
    <row r="537" spans="14:14" x14ac:dyDescent="0.25">
      <c r="N537" s="22"/>
    </row>
    <row r="538" spans="14:14" x14ac:dyDescent="0.25">
      <c r="N538" s="22"/>
    </row>
    <row r="539" spans="14:14" x14ac:dyDescent="0.25">
      <c r="N539" s="22"/>
    </row>
    <row r="540" spans="14:14" x14ac:dyDescent="0.25">
      <c r="N540" s="22"/>
    </row>
    <row r="541" spans="14:14" x14ac:dyDescent="0.25">
      <c r="N541" s="22"/>
    </row>
    <row r="542" spans="14:14" x14ac:dyDescent="0.25">
      <c r="N542" s="22"/>
    </row>
    <row r="543" spans="14:14" x14ac:dyDescent="0.25">
      <c r="N543" s="22"/>
    </row>
    <row r="544" spans="14:14" x14ac:dyDescent="0.25">
      <c r="N544" s="22"/>
    </row>
    <row r="547" spans="14:14" x14ac:dyDescent="0.25">
      <c r="N547" s="22"/>
    </row>
    <row r="548" spans="14:14" x14ac:dyDescent="0.25">
      <c r="N548" s="22"/>
    </row>
    <row r="549" spans="14:14" x14ac:dyDescent="0.25">
      <c r="N549" s="22"/>
    </row>
    <row r="550" spans="14:14" x14ac:dyDescent="0.25">
      <c r="N550" s="22"/>
    </row>
    <row r="552" spans="14:14" x14ac:dyDescent="0.25">
      <c r="N552" s="24"/>
    </row>
    <row r="553" spans="14:14" x14ac:dyDescent="0.25">
      <c r="N553" s="24"/>
    </row>
    <row r="554" spans="14:14" x14ac:dyDescent="0.25">
      <c r="N554" s="24"/>
    </row>
    <row r="556" spans="14:14" x14ac:dyDescent="0.25">
      <c r="N556" s="22"/>
    </row>
    <row r="557" spans="14:14" x14ac:dyDescent="0.25">
      <c r="N557" s="22"/>
    </row>
    <row r="558" spans="14:14" x14ac:dyDescent="0.25">
      <c r="N558" s="22"/>
    </row>
    <row r="559" spans="14:14" x14ac:dyDescent="0.25">
      <c r="N559" s="22"/>
    </row>
    <row r="560" spans="14:14" x14ac:dyDescent="0.25">
      <c r="N560" s="22"/>
    </row>
    <row r="561" spans="14:14" x14ac:dyDescent="0.25">
      <c r="N561" s="22"/>
    </row>
    <row r="562" spans="14:14" x14ac:dyDescent="0.25">
      <c r="N562" s="22"/>
    </row>
    <row r="563" spans="14:14" x14ac:dyDescent="0.25">
      <c r="N563" s="22"/>
    </row>
    <row r="566" spans="14:14" x14ac:dyDescent="0.25">
      <c r="N566" s="22"/>
    </row>
    <row r="567" spans="14:14" x14ac:dyDescent="0.25">
      <c r="N567" s="22"/>
    </row>
    <row r="568" spans="14:14" x14ac:dyDescent="0.25">
      <c r="N568" s="22"/>
    </row>
    <row r="569" spans="14:14" x14ac:dyDescent="0.25">
      <c r="N569" s="22"/>
    </row>
    <row r="571" spans="14:14" x14ac:dyDescent="0.25">
      <c r="N571" s="24"/>
    </row>
    <row r="572" spans="14:14" x14ac:dyDescent="0.25">
      <c r="N572" s="24"/>
    </row>
    <row r="573" spans="14:14" x14ac:dyDescent="0.25">
      <c r="N573" s="24"/>
    </row>
    <row r="575" spans="14:14" x14ac:dyDescent="0.25">
      <c r="N575" s="22"/>
    </row>
    <row r="576" spans="14:14" x14ac:dyDescent="0.25">
      <c r="N576" s="22"/>
    </row>
    <row r="577" spans="14:14" x14ac:dyDescent="0.25">
      <c r="N577" s="22"/>
    </row>
    <row r="578" spans="14:14" x14ac:dyDescent="0.25">
      <c r="N578" s="22"/>
    </row>
    <row r="579" spans="14:14" x14ac:dyDescent="0.25">
      <c r="N579" s="22"/>
    </row>
    <row r="580" spans="14:14" x14ac:dyDescent="0.25">
      <c r="N580" s="22"/>
    </row>
    <row r="581" spans="14:14" x14ac:dyDescent="0.25">
      <c r="N581" s="22"/>
    </row>
    <row r="582" spans="14:14" x14ac:dyDescent="0.25">
      <c r="N582" s="22"/>
    </row>
    <row r="585" spans="14:14" x14ac:dyDescent="0.25">
      <c r="N585" s="22"/>
    </row>
    <row r="586" spans="14:14" x14ac:dyDescent="0.25">
      <c r="N586" s="22"/>
    </row>
    <row r="587" spans="14:14" x14ac:dyDescent="0.25">
      <c r="N587" s="22"/>
    </row>
    <row r="588" spans="14:14" x14ac:dyDescent="0.25">
      <c r="N588" s="22"/>
    </row>
    <row r="590" spans="14:14" x14ac:dyDescent="0.25">
      <c r="N590" s="24"/>
    </row>
    <row r="591" spans="14:14" x14ac:dyDescent="0.25">
      <c r="N591" s="24"/>
    </row>
    <row r="592" spans="14:14" x14ac:dyDescent="0.25">
      <c r="N592" s="24"/>
    </row>
    <row r="594" spans="14:14" x14ac:dyDescent="0.25">
      <c r="N594" s="22"/>
    </row>
    <row r="595" spans="14:14" x14ac:dyDescent="0.25">
      <c r="N595" s="22"/>
    </row>
    <row r="596" spans="14:14" x14ac:dyDescent="0.25">
      <c r="N596" s="22"/>
    </row>
    <row r="597" spans="14:14" x14ac:dyDescent="0.25">
      <c r="N597" s="22"/>
    </row>
    <row r="598" spans="14:14" x14ac:dyDescent="0.25">
      <c r="N598" s="22"/>
    </row>
    <row r="599" spans="14:14" x14ac:dyDescent="0.25">
      <c r="N599" s="22"/>
    </row>
    <row r="600" spans="14:14" x14ac:dyDescent="0.25">
      <c r="N600" s="22"/>
    </row>
    <row r="601" spans="14:14" x14ac:dyDescent="0.25">
      <c r="N601" s="22"/>
    </row>
    <row r="604" spans="14:14" x14ac:dyDescent="0.25">
      <c r="N604" s="22"/>
    </row>
    <row r="605" spans="14:14" x14ac:dyDescent="0.25">
      <c r="N605" s="22"/>
    </row>
    <row r="606" spans="14:14" x14ac:dyDescent="0.25">
      <c r="N606" s="22"/>
    </row>
    <row r="607" spans="14:14" x14ac:dyDescent="0.25">
      <c r="N607" s="22"/>
    </row>
    <row r="609" spans="14:14" x14ac:dyDescent="0.25">
      <c r="N609" s="24"/>
    </row>
    <row r="610" spans="14:14" x14ac:dyDescent="0.25">
      <c r="N610" s="24"/>
    </row>
    <row r="611" spans="14:14" x14ac:dyDescent="0.25">
      <c r="N611" s="24"/>
    </row>
    <row r="613" spans="14:14" x14ac:dyDescent="0.25">
      <c r="N613" s="22"/>
    </row>
    <row r="614" spans="14:14" x14ac:dyDescent="0.25">
      <c r="N614" s="22"/>
    </row>
    <row r="615" spans="14:14" x14ac:dyDescent="0.25">
      <c r="N615" s="22"/>
    </row>
    <row r="616" spans="14:14" x14ac:dyDescent="0.25">
      <c r="N616" s="22"/>
    </row>
    <row r="617" spans="14:14" x14ac:dyDescent="0.25">
      <c r="N617" s="22"/>
    </row>
    <row r="618" spans="14:14" x14ac:dyDescent="0.25">
      <c r="N618" s="22"/>
    </row>
    <row r="619" spans="14:14" x14ac:dyDescent="0.25">
      <c r="N619" s="22"/>
    </row>
    <row r="620" spans="14:14" x14ac:dyDescent="0.25">
      <c r="N620" s="22"/>
    </row>
    <row r="623" spans="14:14" x14ac:dyDescent="0.25">
      <c r="N623" s="22"/>
    </row>
    <row r="624" spans="14:14" x14ac:dyDescent="0.25">
      <c r="N624" s="22"/>
    </row>
    <row r="625" spans="14:14" x14ac:dyDescent="0.25">
      <c r="N625" s="22"/>
    </row>
    <row r="626" spans="14:14" x14ac:dyDescent="0.25">
      <c r="N626" s="22"/>
    </row>
    <row r="628" spans="14:14" x14ac:dyDescent="0.25">
      <c r="N628" s="24"/>
    </row>
    <row r="629" spans="14:14" x14ac:dyDescent="0.25">
      <c r="N629" s="24"/>
    </row>
    <row r="630" spans="14:14" x14ac:dyDescent="0.25">
      <c r="N630" s="24"/>
    </row>
    <row r="632" spans="14:14" x14ac:dyDescent="0.25">
      <c r="N632" s="22"/>
    </row>
    <row r="633" spans="14:14" x14ac:dyDescent="0.25">
      <c r="N633" s="22"/>
    </row>
    <row r="634" spans="14:14" x14ac:dyDescent="0.25">
      <c r="N634" s="22"/>
    </row>
    <row r="635" spans="14:14" x14ac:dyDescent="0.25">
      <c r="N635" s="22"/>
    </row>
    <row r="636" spans="14:14" x14ac:dyDescent="0.25">
      <c r="N636" s="22"/>
    </row>
    <row r="637" spans="14:14" x14ac:dyDescent="0.25">
      <c r="N637" s="22"/>
    </row>
    <row r="638" spans="14:14" x14ac:dyDescent="0.25">
      <c r="N638" s="22"/>
    </row>
    <row r="639" spans="14:14" x14ac:dyDescent="0.25">
      <c r="N639" s="22"/>
    </row>
    <row r="642" spans="14:14" x14ac:dyDescent="0.25">
      <c r="N642" s="22"/>
    </row>
    <row r="643" spans="14:14" x14ac:dyDescent="0.25">
      <c r="N643" s="22"/>
    </row>
    <row r="644" spans="14:14" x14ac:dyDescent="0.25">
      <c r="N644" s="22"/>
    </row>
    <row r="645" spans="14:14" x14ac:dyDescent="0.25">
      <c r="N645" s="22"/>
    </row>
    <row r="647" spans="14:14" x14ac:dyDescent="0.25">
      <c r="N647" s="24"/>
    </row>
    <row r="648" spans="14:14" x14ac:dyDescent="0.25">
      <c r="N648" s="24"/>
    </row>
    <row r="649" spans="14:14" x14ac:dyDescent="0.25">
      <c r="N649" s="24"/>
    </row>
    <row r="651" spans="14:14" x14ac:dyDescent="0.25">
      <c r="N651" s="22"/>
    </row>
    <row r="652" spans="14:14" x14ac:dyDescent="0.25">
      <c r="N652" s="22"/>
    </row>
    <row r="653" spans="14:14" x14ac:dyDescent="0.25">
      <c r="N653" s="22"/>
    </row>
    <row r="654" spans="14:14" x14ac:dyDescent="0.25">
      <c r="N654" s="22"/>
    </row>
    <row r="655" spans="14:14" x14ac:dyDescent="0.25">
      <c r="N655" s="22"/>
    </row>
    <row r="656" spans="14:14" x14ac:dyDescent="0.25">
      <c r="N656" s="22"/>
    </row>
    <row r="657" spans="14:14" x14ac:dyDescent="0.25">
      <c r="N657" s="22"/>
    </row>
    <row r="658" spans="14:14" x14ac:dyDescent="0.25">
      <c r="N658" s="22"/>
    </row>
    <row r="661" spans="14:14" x14ac:dyDescent="0.25">
      <c r="N661" s="22"/>
    </row>
    <row r="662" spans="14:14" x14ac:dyDescent="0.25">
      <c r="N662" s="22"/>
    </row>
    <row r="663" spans="14:14" x14ac:dyDescent="0.25">
      <c r="N663" s="22"/>
    </row>
    <row r="664" spans="14:14" x14ac:dyDescent="0.25">
      <c r="N664" s="22"/>
    </row>
    <row r="666" spans="14:14" x14ac:dyDescent="0.25">
      <c r="N666" s="24"/>
    </row>
    <row r="667" spans="14:14" x14ac:dyDescent="0.25">
      <c r="N667" s="24"/>
    </row>
    <row r="668" spans="14:14" x14ac:dyDescent="0.25">
      <c r="N668" s="24"/>
    </row>
    <row r="670" spans="14:14" x14ac:dyDescent="0.25">
      <c r="N670" s="22"/>
    </row>
    <row r="671" spans="14:14" x14ac:dyDescent="0.25">
      <c r="N671" s="22"/>
    </row>
    <row r="672" spans="14:14" x14ac:dyDescent="0.25">
      <c r="N672" s="22"/>
    </row>
    <row r="673" spans="14:14" x14ac:dyDescent="0.25">
      <c r="N673" s="22"/>
    </row>
    <row r="674" spans="14:14" x14ac:dyDescent="0.25">
      <c r="N674" s="22"/>
    </row>
    <row r="675" spans="14:14" x14ac:dyDescent="0.25">
      <c r="N675" s="22"/>
    </row>
    <row r="676" spans="14:14" x14ac:dyDescent="0.25">
      <c r="N676" s="22"/>
    </row>
    <row r="677" spans="14:14" x14ac:dyDescent="0.25">
      <c r="N677" s="22"/>
    </row>
    <row r="680" spans="14:14" x14ac:dyDescent="0.25">
      <c r="N680" s="22"/>
    </row>
    <row r="681" spans="14:14" x14ac:dyDescent="0.25">
      <c r="N681" s="22"/>
    </row>
    <row r="682" spans="14:14" x14ac:dyDescent="0.25">
      <c r="N682" s="22"/>
    </row>
    <row r="683" spans="14:14" x14ac:dyDescent="0.25">
      <c r="N683" s="22"/>
    </row>
    <row r="685" spans="14:14" x14ac:dyDescent="0.25">
      <c r="N685" s="24"/>
    </row>
    <row r="686" spans="14:14" x14ac:dyDescent="0.25">
      <c r="N686" s="24"/>
    </row>
    <row r="687" spans="14:14" x14ac:dyDescent="0.25">
      <c r="N687" s="24"/>
    </row>
    <row r="689" spans="14:14" x14ac:dyDescent="0.25">
      <c r="N689" s="22"/>
    </row>
    <row r="690" spans="14:14" x14ac:dyDescent="0.25">
      <c r="N690" s="22"/>
    </row>
    <row r="691" spans="14:14" x14ac:dyDescent="0.25">
      <c r="N691" s="22"/>
    </row>
    <row r="692" spans="14:14" x14ac:dyDescent="0.25">
      <c r="N692" s="22"/>
    </row>
    <row r="693" spans="14:14" x14ac:dyDescent="0.25">
      <c r="N693" s="22"/>
    </row>
    <row r="694" spans="14:14" x14ac:dyDescent="0.25">
      <c r="N694" s="22"/>
    </row>
    <row r="695" spans="14:14" x14ac:dyDescent="0.25">
      <c r="N695" s="22"/>
    </row>
    <row r="696" spans="14:14" x14ac:dyDescent="0.25">
      <c r="N696" s="22"/>
    </row>
    <row r="699" spans="14:14" x14ac:dyDescent="0.25">
      <c r="N699" s="22"/>
    </row>
    <row r="700" spans="14:14" x14ac:dyDescent="0.25">
      <c r="N700" s="22"/>
    </row>
    <row r="701" spans="14:14" x14ac:dyDescent="0.25">
      <c r="N701" s="22"/>
    </row>
    <row r="702" spans="14:14" x14ac:dyDescent="0.25">
      <c r="N702" s="22"/>
    </row>
    <row r="704" spans="14:14" x14ac:dyDescent="0.25">
      <c r="N704" s="24"/>
    </row>
    <row r="705" spans="14:14" x14ac:dyDescent="0.25">
      <c r="N705" s="24"/>
    </row>
    <row r="706" spans="14:14" x14ac:dyDescent="0.25">
      <c r="N706" s="24"/>
    </row>
    <row r="708" spans="14:14" x14ac:dyDescent="0.25">
      <c r="N708" s="22"/>
    </row>
    <row r="709" spans="14:14" x14ac:dyDescent="0.25">
      <c r="N709" s="22"/>
    </row>
    <row r="710" spans="14:14" x14ac:dyDescent="0.25">
      <c r="N710" s="22"/>
    </row>
    <row r="711" spans="14:14" x14ac:dyDescent="0.25">
      <c r="N711" s="22"/>
    </row>
    <row r="712" spans="14:14" x14ac:dyDescent="0.25">
      <c r="N712" s="22"/>
    </row>
    <row r="713" spans="14:14" x14ac:dyDescent="0.25">
      <c r="N713" s="22"/>
    </row>
    <row r="714" spans="14:14" x14ac:dyDescent="0.25">
      <c r="N714" s="22"/>
    </row>
    <row r="715" spans="14:14" x14ac:dyDescent="0.25">
      <c r="N715" s="22"/>
    </row>
    <row r="718" spans="14:14" x14ac:dyDescent="0.25">
      <c r="N718" s="22"/>
    </row>
    <row r="719" spans="14:14" x14ac:dyDescent="0.25">
      <c r="N719" s="22"/>
    </row>
    <row r="720" spans="14:14" x14ac:dyDescent="0.25">
      <c r="N720" s="22"/>
    </row>
    <row r="721" spans="14:14" x14ac:dyDescent="0.25">
      <c r="N721" s="22"/>
    </row>
    <row r="723" spans="14:14" x14ac:dyDescent="0.25">
      <c r="N723" s="24"/>
    </row>
    <row r="724" spans="14:14" x14ac:dyDescent="0.25">
      <c r="N724" s="24"/>
    </row>
    <row r="725" spans="14:14" x14ac:dyDescent="0.25">
      <c r="N725" s="24"/>
    </row>
    <row r="727" spans="14:14" x14ac:dyDescent="0.25">
      <c r="N727" s="22"/>
    </row>
    <row r="728" spans="14:14" x14ac:dyDescent="0.25">
      <c r="N728" s="22"/>
    </row>
    <row r="729" spans="14:14" x14ac:dyDescent="0.25">
      <c r="N729" s="22"/>
    </row>
    <row r="730" spans="14:14" x14ac:dyDescent="0.25">
      <c r="N730" s="22"/>
    </row>
    <row r="731" spans="14:14" x14ac:dyDescent="0.25">
      <c r="N731" s="22"/>
    </row>
    <row r="732" spans="14:14" x14ac:dyDescent="0.25">
      <c r="N732" s="22"/>
    </row>
    <row r="733" spans="14:14" x14ac:dyDescent="0.25">
      <c r="N733" s="22"/>
    </row>
    <row r="734" spans="14:14" x14ac:dyDescent="0.25">
      <c r="N734" s="22"/>
    </row>
    <row r="737" spans="14:14" x14ac:dyDescent="0.25">
      <c r="N737" s="22"/>
    </row>
    <row r="738" spans="14:14" x14ac:dyDescent="0.25">
      <c r="N738" s="22"/>
    </row>
    <row r="739" spans="14:14" x14ac:dyDescent="0.25">
      <c r="N739" s="22"/>
    </row>
    <row r="740" spans="14:14" x14ac:dyDescent="0.25">
      <c r="N740" s="22"/>
    </row>
    <row r="742" spans="14:14" x14ac:dyDescent="0.25">
      <c r="N742" s="24"/>
    </row>
    <row r="743" spans="14:14" x14ac:dyDescent="0.25">
      <c r="N743" s="24"/>
    </row>
    <row r="744" spans="14:14" x14ac:dyDescent="0.25">
      <c r="N744" s="24"/>
    </row>
    <row r="746" spans="14:14" x14ac:dyDescent="0.25">
      <c r="N746" s="22"/>
    </row>
    <row r="747" spans="14:14" x14ac:dyDescent="0.25">
      <c r="N747" s="22"/>
    </row>
    <row r="748" spans="14:14" x14ac:dyDescent="0.25">
      <c r="N748" s="22"/>
    </row>
    <row r="749" spans="14:14" x14ac:dyDescent="0.25">
      <c r="N749" s="22"/>
    </row>
    <row r="750" spans="14:14" x14ac:dyDescent="0.25">
      <c r="N750" s="22"/>
    </row>
    <row r="751" spans="14:14" x14ac:dyDescent="0.25">
      <c r="N751" s="22"/>
    </row>
    <row r="752" spans="14:14" x14ac:dyDescent="0.25">
      <c r="N752" s="22"/>
    </row>
    <row r="753" spans="14:14" x14ac:dyDescent="0.25">
      <c r="N753" s="22"/>
    </row>
  </sheetData>
  <sheetProtection password="9D8B" sheet="1" objects="1" scenarios="1" formatRows="0" selectLockedCells="1"/>
  <dataConsolidate/>
  <mergeCells count="18">
    <mergeCell ref="L326:M326"/>
    <mergeCell ref="L327:M327"/>
    <mergeCell ref="A309:K309"/>
    <mergeCell ref="H310:K310"/>
    <mergeCell ref="H311:K311"/>
    <mergeCell ref="A312:K312"/>
    <mergeCell ref="A313:K313"/>
    <mergeCell ref="A6:B6"/>
    <mergeCell ref="L325:M325"/>
    <mergeCell ref="A314:K314"/>
    <mergeCell ref="A315:K315"/>
    <mergeCell ref="A316:K316"/>
    <mergeCell ref="A325:B325"/>
    <mergeCell ref="M2:N2"/>
    <mergeCell ref="A3:N3"/>
    <mergeCell ref="A4:N4"/>
    <mergeCell ref="A5:B5"/>
    <mergeCell ref="C5:L5"/>
  </mergeCells>
  <conditionalFormatting sqref="N9:N10">
    <cfRule type="cellIs" dxfId="3086" priority="385" operator="lessThan">
      <formula>0</formula>
    </cfRule>
    <cfRule type="cellIs" dxfId="3085" priority="386" operator="lessThan">
      <formula>0</formula>
    </cfRule>
    <cfRule type="containsErrors" dxfId="3084" priority="387">
      <formula>ISERROR(N9)</formula>
    </cfRule>
  </conditionalFormatting>
  <conditionalFormatting sqref="N11:N308">
    <cfRule type="cellIs" dxfId="3083" priority="1" operator="lessThan">
      <formula>0</formula>
    </cfRule>
    <cfRule type="cellIs" dxfId="3082" priority="2" operator="lessThan">
      <formula>0</formula>
    </cfRule>
    <cfRule type="containsErrors" dxfId="3081" priority="3">
      <formula>ISERROR(N11)</formula>
    </cfRule>
  </conditionalFormatting>
  <dataValidations count="16">
    <dataValidation type="list" allowBlank="1" showInputMessage="1" showErrorMessage="1" sqref="G9:G308">
      <formula1>"141015030,241015030"</formula1>
    </dataValidation>
    <dataValidation type="whole" operator="lessThan" allowBlank="1" showErrorMessage="1" errorTitle="Tájékoztatás" error="A nettó átadott mennyiség nem lehet nagyobb a bruttó átadott mennyiségnél. _x000a__x000a_Kattintson a Mégse gombra és adja meg a helyes értéket." sqref="M309">
      <formula1>L309</formula1>
    </dataValidation>
    <dataValidation allowBlank="1" showErrorMessage="1" errorTitle="Tájékoztatás" error="A cellába egész számok írhatóak és pontosan 11 karaktert kell, hogy tartalmazzon!_x000a_" sqref="C6"/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L9">
      <formula1>0</formula1>
    </dataValidation>
    <dataValidation allowBlank="1" showErrorMessage="1" errorTitle="Tájékoztatás" error="A beírt szám 1 és 100 közé kell, hogy essen._x000a__x000a_Kattintson a Mégse gombra és adja meg a helyes értéket." sqref="A9:A308"/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8">
      <formula1>0</formula1>
    </dataValidation>
    <dataValidation type="whole" operator="lessThanOrEqual" showErrorMessage="1" errorTitle="Tájékoztatás" error="Nem lehet nagyobb, mint 100%!" sqref="N9:N308">
      <formula1>100</formula1>
    </dataValidation>
    <dataValidation type="list" allowBlank="1" showErrorMessage="1" errorTitle="Tájékoztatás" error="Csak hiánypótlás esetén töltendő ki!" sqref="M2">
      <formula1>"Kifizetési kérelem, Hiánypótlás"</formula1>
    </dataValidation>
    <dataValidation type="whole" allowBlank="1" showErrorMessage="1" errorTitle="Tájékoztatás" error="Az összesen átadott mennyiségnél nem lehet nagyobb a beírt összeg. _x000a__x000a_Kattintson a Mégse gombra és adja meg a helyes értéket." sqref="L312:L313">
      <formula1>0</formula1>
      <formula2>L310</formula2>
    </dataValidation>
    <dataValidation type="whole" allowBlank="1" showErrorMessage="1" errorTitle="Tájékoztatás" error="A nettó átadott mennyiség nem lehet nagyobb a bruttó átadott mennyiségnél. Valamint csak egész szám írható a cellába._x000a__x000a_Kattintson a Mégse gombra és adja meg a helyes értéket." sqref="M9:M308">
      <formula1>0</formula1>
      <formula2>L9</formula2>
    </dataValidation>
    <dataValidation type="whole" allowBlank="1" showErrorMessage="1" errorTitle="Tájékoztatás" error="A nettó átadott mennyiség nem lehet nagyobb a bruttó átadott mennyiségnél. _x000a__x000a_Kattintson a Mégse gombra és adja meg a helyes értéket." sqref="M312:M313">
      <formula1>0</formula1>
      <formula2>M310</formula2>
    </dataValidation>
    <dataValidation operator="greaterThan" allowBlank="1" showInputMessage="1" showErrorMessage="1" sqref="O9:Q308"/>
    <dataValidation type="list" allowBlank="1" showInputMessage="1" showErrorMessage="1" sqref="F9:F308">
      <formula1>"GYŰJTÉS,ELŐKEZELÉS,HASZNOSÍTÁS,KEZELÉS,KERESKEDÉS"</formula1>
    </dataValidation>
    <dataValidation type="date" allowBlank="1" showErrorMessage="1" errorTitle="Tájékoztatás" error="A beírt dátum 2012.12.01 és 2014.12.31 közé kell, hogy essen._x000a__x000a_Kattintson a Mégse gombra és adja meg a helyes értéket." sqref="K9:K308 B9:B308">
      <formula1>41244</formula1>
      <formula2>42004</formula2>
    </dataValidation>
    <dataValidation type="date" allowBlank="1" showErrorMessage="1" errorTitle="Tájékoztatás" error="A beírt dátum 2012.01.01 és 2014.12.31 közé kell, hogy essen._x000a__x000a_Kattintson a Mégse gombra és adja meg a helyes értéket." sqref="C325">
      <formula1>40909</formula1>
      <formula2>42004</formula2>
    </dataValidation>
    <dataValidation allowBlank="1" showInputMessage="1" showErrorMessage="1" errorTitle="Tájékoztatás" error="A beírt dátum 2012.01.01 és 2014.01.01 közé kell, hogy essen._x000a__x000a_Kattintson a Mégse gombra és adja meg a helyes értéket." sqref="A4:N4"/>
  </dataValidations>
  <printOptions horizontalCentered="1"/>
  <pageMargins left="0.25" right="0.25" top="0.75" bottom="0.75" header="0.3" footer="0.3"/>
  <pageSetup paperSize="9" scale="26" orientation="landscape" r:id="rId1"/>
  <headerFooter>
    <oddHeader>&amp;L&amp;"Times New Roman,Normál"&amp;20&amp;A</oddHeader>
    <oddFooter>&amp;C&amp;"Times New Roman,Félkövér"&amp;20&amp;P&amp;R&amp;28Cégszerű aláírás(P.H.):__________________________________________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249977111117893"/>
  </sheetPr>
  <dimension ref="A1:X328"/>
  <sheetViews>
    <sheetView showGridLines="0" view="pageBreakPreview" zoomScale="28" zoomScaleNormal="25" zoomScaleSheetLayoutView="28" zoomScalePageLayoutView="40" workbookViewId="0">
      <selection activeCell="B9" sqref="B9"/>
    </sheetView>
  </sheetViews>
  <sheetFormatPr defaultColWidth="8.85546875" defaultRowHeight="26.25" x14ac:dyDescent="0.25"/>
  <cols>
    <col min="1" max="1" width="16.140625" style="20" customWidth="1"/>
    <col min="2" max="2" width="29.5703125" style="20" customWidth="1"/>
    <col min="3" max="3" width="73.5703125" style="20" customWidth="1"/>
    <col min="4" max="4" width="45.7109375" style="20" customWidth="1"/>
    <col min="5" max="5" width="48" style="20" customWidth="1"/>
    <col min="6" max="6" width="35.5703125" style="20" customWidth="1"/>
    <col min="7" max="7" width="28.5703125" style="20" customWidth="1"/>
    <col min="8" max="8" width="36.5703125" style="20" customWidth="1"/>
    <col min="9" max="9" width="34" style="20" customWidth="1"/>
    <col min="10" max="10" width="44" style="20" customWidth="1"/>
    <col min="11" max="11" width="29.28515625" style="20" customWidth="1"/>
    <col min="12" max="12" width="35.42578125" style="20" customWidth="1"/>
    <col min="13" max="13" width="36.5703125" style="20" customWidth="1"/>
    <col min="14" max="14" width="35.85546875" style="20" customWidth="1"/>
    <col min="15" max="15" width="12.5703125" style="20" hidden="1" customWidth="1"/>
    <col min="16" max="17" width="8.85546875" style="20" hidden="1" customWidth="1"/>
    <col min="18" max="18" width="0" style="20" hidden="1" customWidth="1"/>
    <col min="19" max="16384" width="8.85546875" style="20"/>
  </cols>
  <sheetData>
    <row r="1" spans="1:24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7"/>
      <c r="N1" s="78"/>
    </row>
    <row r="2" spans="1:24" ht="33" x14ac:dyDescent="0.25">
      <c r="A2" s="79" t="s">
        <v>0</v>
      </c>
      <c r="B2" s="253">
        <f>FŐLAP!C8</f>
        <v>0</v>
      </c>
      <c r="C2" s="80" t="s">
        <v>1</v>
      </c>
      <c r="D2" s="253">
        <f>FŐLAP!E8</f>
        <v>0</v>
      </c>
      <c r="E2" s="76"/>
      <c r="F2" s="76"/>
      <c r="G2" s="76"/>
      <c r="H2" s="76"/>
      <c r="I2" s="76"/>
      <c r="J2" s="342" t="s">
        <v>538</v>
      </c>
      <c r="K2" s="343">
        <f>FŐLAP!G3</f>
        <v>0</v>
      </c>
      <c r="L2" s="202" t="s">
        <v>697</v>
      </c>
      <c r="M2" s="565" t="s">
        <v>119</v>
      </c>
      <c r="N2" s="566"/>
    </row>
    <row r="3" spans="1:24" ht="37.5" customHeight="1" x14ac:dyDescent="0.25">
      <c r="A3" s="567" t="s">
        <v>101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ht="37.5" customHeight="1" x14ac:dyDescent="0.25">
      <c r="A4" s="583" t="s">
        <v>94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75"/>
    </row>
    <row r="5" spans="1:24" ht="35.25" thickBot="1" x14ac:dyDescent="0.3">
      <c r="A5" s="568" t="s">
        <v>84</v>
      </c>
      <c r="B5" s="568"/>
      <c r="C5" s="569">
        <f>FŐLAP!C10</f>
        <v>0</v>
      </c>
      <c r="D5" s="569"/>
      <c r="E5" s="569"/>
      <c r="F5" s="569"/>
      <c r="G5" s="569"/>
      <c r="H5" s="569"/>
      <c r="I5" s="569"/>
      <c r="J5" s="569"/>
      <c r="K5" s="569"/>
      <c r="L5" s="569"/>
      <c r="M5" s="81"/>
      <c r="N5" s="76"/>
    </row>
    <row r="6" spans="1:24" ht="35.25" thickBot="1" x14ac:dyDescent="0.3">
      <c r="A6" s="568" t="s">
        <v>34</v>
      </c>
      <c r="B6" s="568"/>
      <c r="C6" s="82">
        <f>FŐLAP!C12</f>
        <v>0</v>
      </c>
      <c r="D6" s="83"/>
      <c r="E6" s="83"/>
      <c r="F6" s="83"/>
      <c r="G6" s="83"/>
      <c r="H6" s="83"/>
      <c r="I6" s="83"/>
      <c r="J6" s="83"/>
      <c r="K6" s="83"/>
      <c r="L6" s="84"/>
      <c r="M6" s="85" t="s">
        <v>21</v>
      </c>
      <c r="N6" s="86"/>
      <c r="O6" s="21"/>
    </row>
    <row r="7" spans="1:24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24" ht="136.5" customHeight="1" x14ac:dyDescent="0.25">
      <c r="A8" s="87" t="s">
        <v>25</v>
      </c>
      <c r="B8" s="87" t="s">
        <v>31</v>
      </c>
      <c r="C8" s="414" t="s">
        <v>49</v>
      </c>
      <c r="D8" s="87" t="s">
        <v>26</v>
      </c>
      <c r="E8" s="87" t="s">
        <v>27</v>
      </c>
      <c r="F8" s="87" t="s">
        <v>533</v>
      </c>
      <c r="G8" s="87" t="s">
        <v>122</v>
      </c>
      <c r="H8" s="87" t="s">
        <v>28</v>
      </c>
      <c r="I8" s="87" t="s">
        <v>29</v>
      </c>
      <c r="J8" s="87" t="s">
        <v>30</v>
      </c>
      <c r="K8" s="87" t="s">
        <v>32</v>
      </c>
      <c r="L8" s="87" t="s">
        <v>33</v>
      </c>
      <c r="M8" s="357" t="s">
        <v>20</v>
      </c>
      <c r="N8" s="87" t="s">
        <v>48</v>
      </c>
      <c r="O8" s="320" t="s">
        <v>540</v>
      </c>
      <c r="P8" s="320" t="s">
        <v>537</v>
      </c>
      <c r="Q8" s="320" t="s">
        <v>541</v>
      </c>
    </row>
    <row r="9" spans="1:24" ht="49.5" customHeight="1" x14ac:dyDescent="0.25">
      <c r="A9" s="102" t="s">
        <v>125</v>
      </c>
      <c r="B9" s="242"/>
      <c r="C9" s="415"/>
      <c r="D9" s="243"/>
      <c r="E9" s="243"/>
      <c r="F9" s="243"/>
      <c r="G9" s="244"/>
      <c r="H9" s="433"/>
      <c r="I9" s="433"/>
      <c r="J9" s="245"/>
      <c r="K9" s="242"/>
      <c r="L9" s="246"/>
      <c r="M9" s="247"/>
      <c r="N9" s="98" t="e">
        <f>IF(M9&lt;0,0,1-(M9/L9))</f>
        <v>#DIV/0!</v>
      </c>
      <c r="O9" s="321">
        <f>FŐLAP!$E$8</f>
        <v>0</v>
      </c>
      <c r="P9" s="320">
        <f>FŐLAP!$C$10</f>
        <v>0</v>
      </c>
      <c r="Q9" s="322" t="s">
        <v>545</v>
      </c>
    </row>
    <row r="10" spans="1:24" ht="50.1" customHeight="1" x14ac:dyDescent="0.25">
      <c r="A10" s="100" t="s">
        <v>126</v>
      </c>
      <c r="B10" s="337"/>
      <c r="C10" s="412"/>
      <c r="D10" s="244"/>
      <c r="E10" s="244"/>
      <c r="F10" s="244"/>
      <c r="G10" s="244"/>
      <c r="H10" s="434"/>
      <c r="I10" s="245"/>
      <c r="J10" s="245"/>
      <c r="K10" s="337"/>
      <c r="L10" s="249"/>
      <c r="M10" s="250"/>
      <c r="N10" s="98" t="e">
        <f t="shared" ref="N10:N73" si="0">IF(M10&lt;0,0,1-(M10/L10))</f>
        <v>#DIV/0!</v>
      </c>
      <c r="O10" s="321">
        <f>FŐLAP!$E$8</f>
        <v>0</v>
      </c>
      <c r="P10" s="320">
        <f>FŐLAP!$C$10</f>
        <v>0</v>
      </c>
      <c r="Q10" s="322" t="s">
        <v>545</v>
      </c>
    </row>
    <row r="11" spans="1:24" ht="50.1" customHeight="1" x14ac:dyDescent="0.25">
      <c r="A11" s="101" t="s">
        <v>127</v>
      </c>
      <c r="B11" s="337"/>
      <c r="C11" s="412"/>
      <c r="D11" s="244"/>
      <c r="E11" s="244"/>
      <c r="F11" s="244"/>
      <c r="G11" s="244"/>
      <c r="H11" s="434"/>
      <c r="I11" s="245"/>
      <c r="J11" s="245"/>
      <c r="K11" s="337"/>
      <c r="L11" s="249"/>
      <c r="M11" s="250"/>
      <c r="N11" s="98" t="e">
        <f t="shared" si="0"/>
        <v>#DIV/0!</v>
      </c>
      <c r="O11" s="321">
        <f>FŐLAP!$E$8</f>
        <v>0</v>
      </c>
      <c r="P11" s="320">
        <f>FŐLAP!$C$10</f>
        <v>0</v>
      </c>
      <c r="Q11" s="322" t="s">
        <v>545</v>
      </c>
    </row>
    <row r="12" spans="1:24" ht="50.1" customHeight="1" x14ac:dyDescent="0.25">
      <c r="A12" s="100" t="s">
        <v>128</v>
      </c>
      <c r="B12" s="337"/>
      <c r="C12" s="412"/>
      <c r="D12" s="244"/>
      <c r="E12" s="244"/>
      <c r="F12" s="244"/>
      <c r="G12" s="244"/>
      <c r="H12" s="434"/>
      <c r="I12" s="245"/>
      <c r="J12" s="245"/>
      <c r="K12" s="337"/>
      <c r="L12" s="249"/>
      <c r="M12" s="250"/>
      <c r="N12" s="98" t="e">
        <f t="shared" si="0"/>
        <v>#DIV/0!</v>
      </c>
      <c r="O12" s="321">
        <f>FŐLAP!$E$8</f>
        <v>0</v>
      </c>
      <c r="P12" s="320">
        <f>FŐLAP!$C$10</f>
        <v>0</v>
      </c>
      <c r="Q12" s="322" t="s">
        <v>545</v>
      </c>
    </row>
    <row r="13" spans="1:24" ht="50.1" customHeight="1" x14ac:dyDescent="0.25">
      <c r="A13" s="100" t="s">
        <v>129</v>
      </c>
      <c r="B13" s="337"/>
      <c r="C13" s="412"/>
      <c r="D13" s="244"/>
      <c r="E13" s="244"/>
      <c r="F13" s="244"/>
      <c r="G13" s="244"/>
      <c r="H13" s="434"/>
      <c r="I13" s="245"/>
      <c r="J13" s="245"/>
      <c r="K13" s="337"/>
      <c r="L13" s="249"/>
      <c r="M13" s="250"/>
      <c r="N13" s="98" t="e">
        <f t="shared" si="0"/>
        <v>#DIV/0!</v>
      </c>
      <c r="O13" s="321">
        <f>FŐLAP!$E$8</f>
        <v>0</v>
      </c>
      <c r="P13" s="320">
        <f>FŐLAP!$C$10</f>
        <v>0</v>
      </c>
      <c r="Q13" s="322" t="s">
        <v>545</v>
      </c>
    </row>
    <row r="14" spans="1:24" ht="50.1" customHeight="1" x14ac:dyDescent="0.25">
      <c r="A14" s="101" t="s">
        <v>130</v>
      </c>
      <c r="B14" s="337"/>
      <c r="C14" s="412"/>
      <c r="D14" s="244"/>
      <c r="E14" s="244"/>
      <c r="F14" s="244"/>
      <c r="G14" s="244"/>
      <c r="H14" s="434"/>
      <c r="I14" s="245"/>
      <c r="J14" s="245"/>
      <c r="K14" s="337"/>
      <c r="L14" s="249"/>
      <c r="M14" s="250"/>
      <c r="N14" s="98" t="e">
        <f t="shared" si="0"/>
        <v>#DIV/0!</v>
      </c>
      <c r="O14" s="321">
        <f>FŐLAP!$E$8</f>
        <v>0</v>
      </c>
      <c r="P14" s="320">
        <f>FŐLAP!$C$10</f>
        <v>0</v>
      </c>
      <c r="Q14" s="322" t="s">
        <v>545</v>
      </c>
    </row>
    <row r="15" spans="1:24" ht="50.1" customHeight="1" x14ac:dyDescent="0.25">
      <c r="A15" s="100" t="s">
        <v>131</v>
      </c>
      <c r="B15" s="337"/>
      <c r="C15" s="412"/>
      <c r="D15" s="244"/>
      <c r="E15" s="244"/>
      <c r="F15" s="244"/>
      <c r="G15" s="244"/>
      <c r="H15" s="434"/>
      <c r="I15" s="245"/>
      <c r="J15" s="245"/>
      <c r="K15" s="337"/>
      <c r="L15" s="249"/>
      <c r="M15" s="250"/>
      <c r="N15" s="98" t="e">
        <f t="shared" si="0"/>
        <v>#DIV/0!</v>
      </c>
      <c r="O15" s="321">
        <f>FŐLAP!$E$8</f>
        <v>0</v>
      </c>
      <c r="P15" s="320">
        <f>FŐLAP!$C$10</f>
        <v>0</v>
      </c>
      <c r="Q15" s="322" t="s">
        <v>545</v>
      </c>
    </row>
    <row r="16" spans="1:24" ht="50.1" customHeight="1" x14ac:dyDescent="0.25">
      <c r="A16" s="100" t="s">
        <v>132</v>
      </c>
      <c r="B16" s="337"/>
      <c r="C16" s="412"/>
      <c r="D16" s="244"/>
      <c r="E16" s="244"/>
      <c r="F16" s="244"/>
      <c r="G16" s="244"/>
      <c r="H16" s="434"/>
      <c r="I16" s="245"/>
      <c r="J16" s="245"/>
      <c r="K16" s="337"/>
      <c r="L16" s="249"/>
      <c r="M16" s="250"/>
      <c r="N16" s="98" t="e">
        <f t="shared" si="0"/>
        <v>#DIV/0!</v>
      </c>
      <c r="O16" s="321">
        <f>FŐLAP!$E$8</f>
        <v>0</v>
      </c>
      <c r="P16" s="320">
        <f>FŐLAP!$C$10</f>
        <v>0</v>
      </c>
      <c r="Q16" s="322" t="s">
        <v>545</v>
      </c>
    </row>
    <row r="17" spans="1:17" ht="50.1" customHeight="1" x14ac:dyDescent="0.25">
      <c r="A17" s="101" t="s">
        <v>133</v>
      </c>
      <c r="B17" s="337"/>
      <c r="C17" s="412"/>
      <c r="D17" s="244"/>
      <c r="E17" s="244"/>
      <c r="F17" s="244"/>
      <c r="G17" s="244"/>
      <c r="H17" s="434"/>
      <c r="I17" s="245"/>
      <c r="J17" s="245"/>
      <c r="K17" s="337"/>
      <c r="L17" s="249"/>
      <c r="M17" s="250"/>
      <c r="N17" s="98" t="e">
        <f t="shared" si="0"/>
        <v>#DIV/0!</v>
      </c>
      <c r="O17" s="321">
        <f>FŐLAP!$E$8</f>
        <v>0</v>
      </c>
      <c r="P17" s="320">
        <f>FŐLAP!$C$10</f>
        <v>0</v>
      </c>
      <c r="Q17" s="322" t="s">
        <v>545</v>
      </c>
    </row>
    <row r="18" spans="1:17" ht="50.1" customHeight="1" x14ac:dyDescent="0.25">
      <c r="A18" s="100" t="s">
        <v>120</v>
      </c>
      <c r="B18" s="337"/>
      <c r="C18" s="412"/>
      <c r="D18" s="244"/>
      <c r="E18" s="244"/>
      <c r="F18" s="244"/>
      <c r="G18" s="244"/>
      <c r="H18" s="434"/>
      <c r="I18" s="245"/>
      <c r="J18" s="245"/>
      <c r="K18" s="337"/>
      <c r="L18" s="249"/>
      <c r="M18" s="250"/>
      <c r="N18" s="98" t="e">
        <f t="shared" si="0"/>
        <v>#DIV/0!</v>
      </c>
      <c r="O18" s="321">
        <f>FŐLAP!$E$8</f>
        <v>0</v>
      </c>
      <c r="P18" s="320">
        <f>FŐLAP!$C$10</f>
        <v>0</v>
      </c>
      <c r="Q18" s="322" t="s">
        <v>545</v>
      </c>
    </row>
    <row r="19" spans="1:17" ht="50.1" customHeight="1" x14ac:dyDescent="0.25">
      <c r="A19" s="100" t="s">
        <v>134</v>
      </c>
      <c r="B19" s="337"/>
      <c r="C19" s="412"/>
      <c r="D19" s="244"/>
      <c r="E19" s="244"/>
      <c r="F19" s="244"/>
      <c r="G19" s="244"/>
      <c r="H19" s="434"/>
      <c r="I19" s="245"/>
      <c r="J19" s="245"/>
      <c r="K19" s="337"/>
      <c r="L19" s="249"/>
      <c r="M19" s="250"/>
      <c r="N19" s="98" t="e">
        <f t="shared" si="0"/>
        <v>#DIV/0!</v>
      </c>
      <c r="O19" s="321">
        <f>FŐLAP!$E$8</f>
        <v>0</v>
      </c>
      <c r="P19" s="320">
        <f>FŐLAP!$C$10</f>
        <v>0</v>
      </c>
      <c r="Q19" s="322" t="s">
        <v>545</v>
      </c>
    </row>
    <row r="20" spans="1:17" ht="49.5" customHeight="1" x14ac:dyDescent="0.25">
      <c r="A20" s="101" t="s">
        <v>135</v>
      </c>
      <c r="B20" s="337"/>
      <c r="C20" s="412"/>
      <c r="D20" s="244"/>
      <c r="E20" s="244"/>
      <c r="F20" s="244"/>
      <c r="G20" s="244"/>
      <c r="H20" s="434"/>
      <c r="I20" s="245"/>
      <c r="J20" s="245"/>
      <c r="K20" s="337"/>
      <c r="L20" s="249"/>
      <c r="M20" s="250"/>
      <c r="N20" s="98" t="e">
        <f t="shared" si="0"/>
        <v>#DIV/0!</v>
      </c>
      <c r="O20" s="321">
        <f>FŐLAP!$E$8</f>
        <v>0</v>
      </c>
      <c r="P20" s="320">
        <f>FŐLAP!$C$10</f>
        <v>0</v>
      </c>
      <c r="Q20" s="322" t="s">
        <v>545</v>
      </c>
    </row>
    <row r="21" spans="1:17" ht="43.5" customHeight="1" x14ac:dyDescent="0.25">
      <c r="A21" s="100" t="s">
        <v>136</v>
      </c>
      <c r="B21" s="337"/>
      <c r="C21" s="412"/>
      <c r="D21" s="244"/>
      <c r="E21" s="244"/>
      <c r="F21" s="244"/>
      <c r="G21" s="244"/>
      <c r="H21" s="434"/>
      <c r="I21" s="245"/>
      <c r="J21" s="245"/>
      <c r="K21" s="337"/>
      <c r="L21" s="249"/>
      <c r="M21" s="250"/>
      <c r="N21" s="98" t="e">
        <f t="shared" si="0"/>
        <v>#DIV/0!</v>
      </c>
      <c r="O21" s="321">
        <f>FŐLAP!$E$8</f>
        <v>0</v>
      </c>
      <c r="P21" s="320">
        <f>FŐLAP!$C$10</f>
        <v>0</v>
      </c>
      <c r="Q21" s="322" t="s">
        <v>545</v>
      </c>
    </row>
    <row r="22" spans="1:17" ht="50.1" hidden="1" customHeight="1" x14ac:dyDescent="0.25">
      <c r="A22" s="100" t="s">
        <v>137</v>
      </c>
      <c r="B22" s="337"/>
      <c r="C22" s="412"/>
      <c r="D22" s="244"/>
      <c r="E22" s="244"/>
      <c r="F22" s="244"/>
      <c r="G22" s="244"/>
      <c r="H22" s="434"/>
      <c r="I22" s="245"/>
      <c r="J22" s="245"/>
      <c r="K22" s="337"/>
      <c r="L22" s="249"/>
      <c r="M22" s="250"/>
      <c r="N22" s="98" t="e">
        <f t="shared" si="0"/>
        <v>#DIV/0!</v>
      </c>
      <c r="O22" s="321">
        <f>FŐLAP!$E$8</f>
        <v>0</v>
      </c>
      <c r="P22" s="320">
        <f>FŐLAP!$C$10</f>
        <v>0</v>
      </c>
      <c r="Q22" s="322" t="s">
        <v>545</v>
      </c>
    </row>
    <row r="23" spans="1:17" ht="50.1" hidden="1" customHeight="1" x14ac:dyDescent="0.25">
      <c r="A23" s="101" t="s">
        <v>138</v>
      </c>
      <c r="B23" s="337"/>
      <c r="C23" s="412"/>
      <c r="D23" s="244"/>
      <c r="E23" s="244"/>
      <c r="F23" s="244"/>
      <c r="G23" s="244"/>
      <c r="H23" s="434"/>
      <c r="I23" s="245"/>
      <c r="J23" s="245"/>
      <c r="K23" s="337"/>
      <c r="L23" s="249"/>
      <c r="M23" s="250"/>
      <c r="N23" s="98" t="e">
        <f t="shared" si="0"/>
        <v>#DIV/0!</v>
      </c>
      <c r="O23" s="321">
        <f>FŐLAP!$E$8</f>
        <v>0</v>
      </c>
      <c r="P23" s="320">
        <f>FŐLAP!$C$10</f>
        <v>0</v>
      </c>
      <c r="Q23" s="322" t="s">
        <v>545</v>
      </c>
    </row>
    <row r="24" spans="1:17" ht="50.1" hidden="1" customHeight="1" x14ac:dyDescent="0.25">
      <c r="A24" s="100" t="s">
        <v>139</v>
      </c>
      <c r="B24" s="337"/>
      <c r="C24" s="412"/>
      <c r="D24" s="244"/>
      <c r="E24" s="244"/>
      <c r="F24" s="244"/>
      <c r="G24" s="244"/>
      <c r="H24" s="434"/>
      <c r="I24" s="245"/>
      <c r="J24" s="245"/>
      <c r="K24" s="337"/>
      <c r="L24" s="249"/>
      <c r="M24" s="250"/>
      <c r="N24" s="98" t="e">
        <f t="shared" si="0"/>
        <v>#DIV/0!</v>
      </c>
      <c r="O24" s="321">
        <f>FŐLAP!$E$8</f>
        <v>0</v>
      </c>
      <c r="P24" s="320">
        <f>FŐLAP!$C$10</f>
        <v>0</v>
      </c>
      <c r="Q24" s="322" t="s">
        <v>545</v>
      </c>
    </row>
    <row r="25" spans="1:17" ht="50.1" hidden="1" customHeight="1" x14ac:dyDescent="0.25">
      <c r="A25" s="100" t="s">
        <v>140</v>
      </c>
      <c r="B25" s="337"/>
      <c r="C25" s="412"/>
      <c r="D25" s="244"/>
      <c r="E25" s="244"/>
      <c r="F25" s="244"/>
      <c r="G25" s="244"/>
      <c r="H25" s="434"/>
      <c r="I25" s="245"/>
      <c r="J25" s="245"/>
      <c r="K25" s="337"/>
      <c r="L25" s="249"/>
      <c r="M25" s="250"/>
      <c r="N25" s="98" t="e">
        <f t="shared" si="0"/>
        <v>#DIV/0!</v>
      </c>
      <c r="O25" s="321">
        <f>FŐLAP!$E$8</f>
        <v>0</v>
      </c>
      <c r="P25" s="320">
        <f>FŐLAP!$C$10</f>
        <v>0</v>
      </c>
      <c r="Q25" s="322" t="s">
        <v>545</v>
      </c>
    </row>
    <row r="26" spans="1:17" ht="50.1" hidden="1" customHeight="1" x14ac:dyDescent="0.25">
      <c r="A26" s="100" t="s">
        <v>141</v>
      </c>
      <c r="B26" s="337"/>
      <c r="C26" s="412"/>
      <c r="D26" s="244"/>
      <c r="E26" s="244"/>
      <c r="F26" s="244"/>
      <c r="G26" s="244"/>
      <c r="H26" s="434"/>
      <c r="I26" s="245"/>
      <c r="J26" s="245"/>
      <c r="K26" s="337"/>
      <c r="L26" s="249"/>
      <c r="M26" s="250"/>
      <c r="N26" s="98" t="e">
        <f t="shared" si="0"/>
        <v>#DIV/0!</v>
      </c>
      <c r="O26" s="321">
        <f>FŐLAP!$E$8</f>
        <v>0</v>
      </c>
      <c r="P26" s="320">
        <f>FŐLAP!$C$10</f>
        <v>0</v>
      </c>
      <c r="Q26" s="322" t="s">
        <v>545</v>
      </c>
    </row>
    <row r="27" spans="1:17" ht="50.1" hidden="1" customHeight="1" x14ac:dyDescent="0.25">
      <c r="A27" s="100" t="s">
        <v>142</v>
      </c>
      <c r="B27" s="337"/>
      <c r="C27" s="412"/>
      <c r="D27" s="244"/>
      <c r="E27" s="244"/>
      <c r="F27" s="244"/>
      <c r="G27" s="244"/>
      <c r="H27" s="434"/>
      <c r="I27" s="245"/>
      <c r="J27" s="245"/>
      <c r="K27" s="337"/>
      <c r="L27" s="249"/>
      <c r="M27" s="250"/>
      <c r="N27" s="98" t="e">
        <f t="shared" si="0"/>
        <v>#DIV/0!</v>
      </c>
      <c r="O27" s="321">
        <f>FŐLAP!$E$8</f>
        <v>0</v>
      </c>
      <c r="P27" s="320">
        <f>FŐLAP!$C$10</f>
        <v>0</v>
      </c>
      <c r="Q27" s="322" t="s">
        <v>545</v>
      </c>
    </row>
    <row r="28" spans="1:17" ht="50.1" hidden="1" customHeight="1" x14ac:dyDescent="0.25">
      <c r="A28" s="101" t="s">
        <v>121</v>
      </c>
      <c r="B28" s="337"/>
      <c r="C28" s="412"/>
      <c r="D28" s="244"/>
      <c r="E28" s="244"/>
      <c r="F28" s="244"/>
      <c r="G28" s="244"/>
      <c r="H28" s="434"/>
      <c r="I28" s="245"/>
      <c r="J28" s="245"/>
      <c r="K28" s="337"/>
      <c r="L28" s="249"/>
      <c r="M28" s="250"/>
      <c r="N28" s="98" t="e">
        <f t="shared" si="0"/>
        <v>#DIV/0!</v>
      </c>
      <c r="O28" s="321">
        <f>FŐLAP!$E$8</f>
        <v>0</v>
      </c>
      <c r="P28" s="320">
        <f>FŐLAP!$C$10</f>
        <v>0</v>
      </c>
      <c r="Q28" s="322" t="s">
        <v>545</v>
      </c>
    </row>
    <row r="29" spans="1:17" ht="50.1" hidden="1" customHeight="1" x14ac:dyDescent="0.25">
      <c r="A29" s="100" t="s">
        <v>143</v>
      </c>
      <c r="B29" s="337"/>
      <c r="C29" s="412"/>
      <c r="D29" s="244"/>
      <c r="E29" s="244"/>
      <c r="F29" s="244"/>
      <c r="G29" s="244"/>
      <c r="H29" s="434"/>
      <c r="I29" s="245"/>
      <c r="J29" s="245"/>
      <c r="K29" s="337"/>
      <c r="L29" s="249"/>
      <c r="M29" s="250"/>
      <c r="N29" s="98" t="e">
        <f t="shared" si="0"/>
        <v>#DIV/0!</v>
      </c>
      <c r="O29" s="321">
        <f>FŐLAP!$E$8</f>
        <v>0</v>
      </c>
      <c r="P29" s="320">
        <f>FŐLAP!$C$10</f>
        <v>0</v>
      </c>
      <c r="Q29" s="322" t="s">
        <v>545</v>
      </c>
    </row>
    <row r="30" spans="1:17" ht="50.1" hidden="1" customHeight="1" x14ac:dyDescent="0.25">
      <c r="A30" s="100" t="s">
        <v>144</v>
      </c>
      <c r="B30" s="337"/>
      <c r="C30" s="412"/>
      <c r="D30" s="244"/>
      <c r="E30" s="244"/>
      <c r="F30" s="244"/>
      <c r="G30" s="244"/>
      <c r="H30" s="434"/>
      <c r="I30" s="245"/>
      <c r="J30" s="245"/>
      <c r="K30" s="337"/>
      <c r="L30" s="249"/>
      <c r="M30" s="250"/>
      <c r="N30" s="98" t="e">
        <f t="shared" si="0"/>
        <v>#DIV/0!</v>
      </c>
      <c r="O30" s="321">
        <f>FŐLAP!$E$8</f>
        <v>0</v>
      </c>
      <c r="P30" s="320">
        <f>FŐLAP!$C$10</f>
        <v>0</v>
      </c>
      <c r="Q30" s="322" t="s">
        <v>545</v>
      </c>
    </row>
    <row r="31" spans="1:17" ht="50.1" hidden="1" customHeight="1" x14ac:dyDescent="0.25">
      <c r="A31" s="101" t="s">
        <v>145</v>
      </c>
      <c r="B31" s="337"/>
      <c r="C31" s="413"/>
      <c r="D31" s="244"/>
      <c r="E31" s="244"/>
      <c r="F31" s="244"/>
      <c r="G31" s="244"/>
      <c r="H31" s="434"/>
      <c r="I31" s="245"/>
      <c r="J31" s="245"/>
      <c r="K31" s="337"/>
      <c r="L31" s="249"/>
      <c r="M31" s="250"/>
      <c r="N31" s="98" t="e">
        <f t="shared" si="0"/>
        <v>#DIV/0!</v>
      </c>
      <c r="O31" s="321">
        <f>FŐLAP!$E$8</f>
        <v>0</v>
      </c>
      <c r="P31" s="320">
        <f>FŐLAP!$C$10</f>
        <v>0</v>
      </c>
      <c r="Q31" s="322" t="s">
        <v>545</v>
      </c>
    </row>
    <row r="32" spans="1:17" ht="50.1" hidden="1" customHeight="1" x14ac:dyDescent="0.25">
      <c r="A32" s="100" t="s">
        <v>146</v>
      </c>
      <c r="B32" s="337"/>
      <c r="C32" s="413"/>
      <c r="D32" s="244"/>
      <c r="E32" s="244"/>
      <c r="F32" s="244"/>
      <c r="G32" s="244"/>
      <c r="H32" s="434"/>
      <c r="I32" s="245"/>
      <c r="J32" s="245"/>
      <c r="K32" s="337"/>
      <c r="L32" s="249"/>
      <c r="M32" s="250"/>
      <c r="N32" s="98" t="e">
        <f t="shared" si="0"/>
        <v>#DIV/0!</v>
      </c>
      <c r="O32" s="321">
        <f>FŐLAP!$E$8</f>
        <v>0</v>
      </c>
      <c r="P32" s="320">
        <f>FŐLAP!$C$10</f>
        <v>0</v>
      </c>
      <c r="Q32" s="322" t="s">
        <v>545</v>
      </c>
    </row>
    <row r="33" spans="1:17" ht="50.1" hidden="1" customHeight="1" x14ac:dyDescent="0.25">
      <c r="A33" s="100" t="s">
        <v>147</v>
      </c>
      <c r="B33" s="337"/>
      <c r="C33" s="413"/>
      <c r="D33" s="244"/>
      <c r="E33" s="244"/>
      <c r="F33" s="244"/>
      <c r="G33" s="244"/>
      <c r="H33" s="434"/>
      <c r="I33" s="245"/>
      <c r="J33" s="245"/>
      <c r="K33" s="337"/>
      <c r="L33" s="249"/>
      <c r="M33" s="250"/>
      <c r="N33" s="98" t="e">
        <f t="shared" si="0"/>
        <v>#DIV/0!</v>
      </c>
      <c r="O33" s="321">
        <f>FŐLAP!$E$8</f>
        <v>0</v>
      </c>
      <c r="P33" s="320">
        <f>FŐLAP!$C$10</f>
        <v>0</v>
      </c>
      <c r="Q33" s="322" t="s">
        <v>545</v>
      </c>
    </row>
    <row r="34" spans="1:17" ht="50.1" hidden="1" customHeight="1" x14ac:dyDescent="0.25">
      <c r="A34" s="101" t="s">
        <v>148</v>
      </c>
      <c r="B34" s="337"/>
      <c r="C34" s="413"/>
      <c r="D34" s="244"/>
      <c r="E34" s="244"/>
      <c r="F34" s="244"/>
      <c r="G34" s="244"/>
      <c r="H34" s="434"/>
      <c r="I34" s="245"/>
      <c r="J34" s="245"/>
      <c r="K34" s="337"/>
      <c r="L34" s="249"/>
      <c r="M34" s="250"/>
      <c r="N34" s="98" t="e">
        <f t="shared" si="0"/>
        <v>#DIV/0!</v>
      </c>
      <c r="O34" s="321">
        <f>FŐLAP!$E$8</f>
        <v>0</v>
      </c>
      <c r="P34" s="320">
        <f>FŐLAP!$C$10</f>
        <v>0</v>
      </c>
      <c r="Q34" s="322" t="s">
        <v>545</v>
      </c>
    </row>
    <row r="35" spans="1:17" ht="50.1" hidden="1" customHeight="1" x14ac:dyDescent="0.25">
      <c r="A35" s="100" t="s">
        <v>149</v>
      </c>
      <c r="B35" s="337"/>
      <c r="C35" s="413"/>
      <c r="D35" s="244"/>
      <c r="E35" s="244"/>
      <c r="F35" s="244"/>
      <c r="G35" s="244"/>
      <c r="H35" s="434"/>
      <c r="I35" s="245"/>
      <c r="J35" s="245"/>
      <c r="K35" s="337"/>
      <c r="L35" s="249"/>
      <c r="M35" s="250"/>
      <c r="N35" s="98" t="e">
        <f t="shared" si="0"/>
        <v>#DIV/0!</v>
      </c>
      <c r="O35" s="321">
        <f>FŐLAP!$E$8</f>
        <v>0</v>
      </c>
      <c r="P35" s="320">
        <f>FŐLAP!$C$10</f>
        <v>0</v>
      </c>
      <c r="Q35" s="322" t="s">
        <v>545</v>
      </c>
    </row>
    <row r="36" spans="1:17" ht="50.1" hidden="1" customHeight="1" x14ac:dyDescent="0.25">
      <c r="A36" s="100" t="s">
        <v>150</v>
      </c>
      <c r="B36" s="337"/>
      <c r="C36" s="413"/>
      <c r="D36" s="244"/>
      <c r="E36" s="244"/>
      <c r="F36" s="244"/>
      <c r="G36" s="244"/>
      <c r="H36" s="434"/>
      <c r="I36" s="245"/>
      <c r="J36" s="245"/>
      <c r="K36" s="337"/>
      <c r="L36" s="249"/>
      <c r="M36" s="250"/>
      <c r="N36" s="98" t="e">
        <f t="shared" si="0"/>
        <v>#DIV/0!</v>
      </c>
      <c r="O36" s="321">
        <f>FŐLAP!$E$8</f>
        <v>0</v>
      </c>
      <c r="P36" s="320">
        <f>FŐLAP!$C$10</f>
        <v>0</v>
      </c>
      <c r="Q36" s="322" t="s">
        <v>545</v>
      </c>
    </row>
    <row r="37" spans="1:17" ht="50.1" hidden="1" customHeight="1" collapsed="1" x14ac:dyDescent="0.25">
      <c r="A37" s="101" t="s">
        <v>151</v>
      </c>
      <c r="B37" s="337"/>
      <c r="C37" s="413"/>
      <c r="D37" s="244"/>
      <c r="E37" s="244"/>
      <c r="F37" s="244"/>
      <c r="G37" s="244"/>
      <c r="H37" s="434"/>
      <c r="I37" s="245"/>
      <c r="J37" s="245"/>
      <c r="K37" s="337"/>
      <c r="L37" s="249"/>
      <c r="M37" s="250"/>
      <c r="N37" s="98" t="e">
        <f t="shared" si="0"/>
        <v>#DIV/0!</v>
      </c>
      <c r="O37" s="321">
        <f>FŐLAP!$E$8</f>
        <v>0</v>
      </c>
      <c r="P37" s="320">
        <f>FŐLAP!$C$10</f>
        <v>0</v>
      </c>
      <c r="Q37" s="322" t="s">
        <v>545</v>
      </c>
    </row>
    <row r="38" spans="1:17" ht="50.1" hidden="1" customHeight="1" x14ac:dyDescent="0.25">
      <c r="A38" s="100" t="s">
        <v>152</v>
      </c>
      <c r="B38" s="337"/>
      <c r="C38" s="413"/>
      <c r="D38" s="244"/>
      <c r="E38" s="244"/>
      <c r="F38" s="244"/>
      <c r="G38" s="244"/>
      <c r="H38" s="434"/>
      <c r="I38" s="245"/>
      <c r="J38" s="245"/>
      <c r="K38" s="337"/>
      <c r="L38" s="249"/>
      <c r="M38" s="250"/>
      <c r="N38" s="98" t="e">
        <f t="shared" si="0"/>
        <v>#DIV/0!</v>
      </c>
      <c r="O38" s="321">
        <f>FŐLAP!$E$8</f>
        <v>0</v>
      </c>
      <c r="P38" s="320">
        <f>FŐLAP!$C$10</f>
        <v>0</v>
      </c>
      <c r="Q38" s="322" t="s">
        <v>545</v>
      </c>
    </row>
    <row r="39" spans="1:17" ht="50.1" hidden="1" customHeight="1" x14ac:dyDescent="0.25">
      <c r="A39" s="100" t="s">
        <v>153</v>
      </c>
      <c r="B39" s="337"/>
      <c r="C39" s="413"/>
      <c r="D39" s="244"/>
      <c r="E39" s="244"/>
      <c r="F39" s="244"/>
      <c r="G39" s="244"/>
      <c r="H39" s="434"/>
      <c r="I39" s="245"/>
      <c r="J39" s="245"/>
      <c r="K39" s="337"/>
      <c r="L39" s="249"/>
      <c r="M39" s="250"/>
      <c r="N39" s="98" t="e">
        <f t="shared" si="0"/>
        <v>#DIV/0!</v>
      </c>
      <c r="O39" s="321">
        <f>FŐLAP!$E$8</f>
        <v>0</v>
      </c>
      <c r="P39" s="320">
        <f>FŐLAP!$C$10</f>
        <v>0</v>
      </c>
      <c r="Q39" s="322" t="s">
        <v>545</v>
      </c>
    </row>
    <row r="40" spans="1:17" ht="50.1" hidden="1" customHeight="1" x14ac:dyDescent="0.25">
      <c r="A40" s="101" t="s">
        <v>154</v>
      </c>
      <c r="B40" s="337"/>
      <c r="C40" s="413"/>
      <c r="D40" s="244"/>
      <c r="E40" s="244"/>
      <c r="F40" s="244"/>
      <c r="G40" s="244"/>
      <c r="H40" s="434"/>
      <c r="I40" s="245"/>
      <c r="J40" s="245"/>
      <c r="K40" s="337"/>
      <c r="L40" s="249"/>
      <c r="M40" s="250"/>
      <c r="N40" s="98" t="e">
        <f t="shared" si="0"/>
        <v>#DIV/0!</v>
      </c>
      <c r="O40" s="321">
        <f>FŐLAP!$E$8</f>
        <v>0</v>
      </c>
      <c r="P40" s="320">
        <f>FŐLAP!$C$10</f>
        <v>0</v>
      </c>
      <c r="Q40" s="322" t="s">
        <v>545</v>
      </c>
    </row>
    <row r="41" spans="1:17" ht="50.1" hidden="1" customHeight="1" x14ac:dyDescent="0.25">
      <c r="A41" s="100" t="s">
        <v>155</v>
      </c>
      <c r="B41" s="337"/>
      <c r="C41" s="413"/>
      <c r="D41" s="244"/>
      <c r="E41" s="244"/>
      <c r="F41" s="244"/>
      <c r="G41" s="244"/>
      <c r="H41" s="434"/>
      <c r="I41" s="245"/>
      <c r="J41" s="245"/>
      <c r="K41" s="337"/>
      <c r="L41" s="249"/>
      <c r="M41" s="250"/>
      <c r="N41" s="98" t="e">
        <f t="shared" si="0"/>
        <v>#DIV/0!</v>
      </c>
      <c r="O41" s="321">
        <f>FŐLAP!$E$8</f>
        <v>0</v>
      </c>
      <c r="P41" s="320">
        <f>FŐLAP!$C$10</f>
        <v>0</v>
      </c>
      <c r="Q41" s="322" t="s">
        <v>545</v>
      </c>
    </row>
    <row r="42" spans="1:17" ht="50.1" hidden="1" customHeight="1" x14ac:dyDescent="0.25">
      <c r="A42" s="100" t="s">
        <v>156</v>
      </c>
      <c r="B42" s="337"/>
      <c r="C42" s="413"/>
      <c r="D42" s="244"/>
      <c r="E42" s="244"/>
      <c r="F42" s="244"/>
      <c r="G42" s="244"/>
      <c r="H42" s="434"/>
      <c r="I42" s="245"/>
      <c r="J42" s="245"/>
      <c r="K42" s="337"/>
      <c r="L42" s="249"/>
      <c r="M42" s="250"/>
      <c r="N42" s="98" t="e">
        <f t="shared" si="0"/>
        <v>#DIV/0!</v>
      </c>
      <c r="O42" s="321">
        <f>FŐLAP!$E$8</f>
        <v>0</v>
      </c>
      <c r="P42" s="320">
        <f>FŐLAP!$C$10</f>
        <v>0</v>
      </c>
      <c r="Q42" s="322" t="s">
        <v>545</v>
      </c>
    </row>
    <row r="43" spans="1:17" ht="50.1" hidden="1" customHeight="1" x14ac:dyDescent="0.25">
      <c r="A43" s="100" t="s">
        <v>157</v>
      </c>
      <c r="B43" s="337"/>
      <c r="C43" s="413"/>
      <c r="D43" s="244"/>
      <c r="E43" s="244"/>
      <c r="F43" s="244"/>
      <c r="G43" s="244"/>
      <c r="H43" s="434"/>
      <c r="I43" s="245"/>
      <c r="J43" s="245"/>
      <c r="K43" s="337"/>
      <c r="L43" s="249"/>
      <c r="M43" s="250"/>
      <c r="N43" s="98" t="e">
        <f t="shared" si="0"/>
        <v>#DIV/0!</v>
      </c>
      <c r="O43" s="321">
        <f>FŐLAP!$E$8</f>
        <v>0</v>
      </c>
      <c r="P43" s="320">
        <f>FŐLAP!$C$10</f>
        <v>0</v>
      </c>
      <c r="Q43" s="322" t="s">
        <v>545</v>
      </c>
    </row>
    <row r="44" spans="1:17" ht="50.1" hidden="1" customHeight="1" x14ac:dyDescent="0.25">
      <c r="A44" s="100" t="s">
        <v>158</v>
      </c>
      <c r="B44" s="337"/>
      <c r="C44" s="413"/>
      <c r="D44" s="244"/>
      <c r="E44" s="244"/>
      <c r="F44" s="244"/>
      <c r="G44" s="244"/>
      <c r="H44" s="434"/>
      <c r="I44" s="245"/>
      <c r="J44" s="245"/>
      <c r="K44" s="337"/>
      <c r="L44" s="249"/>
      <c r="M44" s="250"/>
      <c r="N44" s="98" t="e">
        <f t="shared" si="0"/>
        <v>#DIV/0!</v>
      </c>
      <c r="O44" s="321">
        <f>FŐLAP!$E$8</f>
        <v>0</v>
      </c>
      <c r="P44" s="320">
        <f>FŐLAP!$C$10</f>
        <v>0</v>
      </c>
      <c r="Q44" s="322" t="s">
        <v>545</v>
      </c>
    </row>
    <row r="45" spans="1:17" ht="50.1" hidden="1" customHeight="1" x14ac:dyDescent="0.25">
      <c r="A45" s="101" t="s">
        <v>159</v>
      </c>
      <c r="B45" s="337"/>
      <c r="C45" s="413"/>
      <c r="D45" s="244"/>
      <c r="E45" s="244"/>
      <c r="F45" s="244"/>
      <c r="G45" s="244"/>
      <c r="H45" s="434"/>
      <c r="I45" s="245"/>
      <c r="J45" s="245"/>
      <c r="K45" s="337"/>
      <c r="L45" s="249"/>
      <c r="M45" s="250"/>
      <c r="N45" s="98" t="e">
        <f t="shared" si="0"/>
        <v>#DIV/0!</v>
      </c>
      <c r="O45" s="321">
        <f>FŐLAP!$E$8</f>
        <v>0</v>
      </c>
      <c r="P45" s="320">
        <f>FŐLAP!$C$10</f>
        <v>0</v>
      </c>
      <c r="Q45" s="322" t="s">
        <v>545</v>
      </c>
    </row>
    <row r="46" spans="1:17" ht="50.1" hidden="1" customHeight="1" x14ac:dyDescent="0.25">
      <c r="A46" s="100" t="s">
        <v>160</v>
      </c>
      <c r="B46" s="337"/>
      <c r="C46" s="413"/>
      <c r="D46" s="244"/>
      <c r="E46" s="244"/>
      <c r="F46" s="244"/>
      <c r="G46" s="244"/>
      <c r="H46" s="434"/>
      <c r="I46" s="245"/>
      <c r="J46" s="245"/>
      <c r="K46" s="337"/>
      <c r="L46" s="249"/>
      <c r="M46" s="250"/>
      <c r="N46" s="98" t="e">
        <f t="shared" si="0"/>
        <v>#DIV/0!</v>
      </c>
      <c r="O46" s="321">
        <f>FŐLAP!$E$8</f>
        <v>0</v>
      </c>
      <c r="P46" s="320">
        <f>FŐLAP!$C$10</f>
        <v>0</v>
      </c>
      <c r="Q46" s="322" t="s">
        <v>545</v>
      </c>
    </row>
    <row r="47" spans="1:17" ht="50.1" hidden="1" customHeight="1" x14ac:dyDescent="0.25">
      <c r="A47" s="100" t="s">
        <v>161</v>
      </c>
      <c r="B47" s="337"/>
      <c r="C47" s="413"/>
      <c r="D47" s="244"/>
      <c r="E47" s="244"/>
      <c r="F47" s="244"/>
      <c r="G47" s="244"/>
      <c r="H47" s="434"/>
      <c r="I47" s="245"/>
      <c r="J47" s="245"/>
      <c r="K47" s="337"/>
      <c r="L47" s="249"/>
      <c r="M47" s="250"/>
      <c r="N47" s="98" t="e">
        <f t="shared" si="0"/>
        <v>#DIV/0!</v>
      </c>
      <c r="O47" s="321">
        <f>FŐLAP!$E$8</f>
        <v>0</v>
      </c>
      <c r="P47" s="320">
        <f>FŐLAP!$C$10</f>
        <v>0</v>
      </c>
      <c r="Q47" s="322" t="s">
        <v>545</v>
      </c>
    </row>
    <row r="48" spans="1:17" ht="50.1" hidden="1" customHeight="1" collapsed="1" x14ac:dyDescent="0.25">
      <c r="A48" s="101" t="s">
        <v>162</v>
      </c>
      <c r="B48" s="337"/>
      <c r="C48" s="413"/>
      <c r="D48" s="244"/>
      <c r="E48" s="244"/>
      <c r="F48" s="244"/>
      <c r="G48" s="244"/>
      <c r="H48" s="434"/>
      <c r="I48" s="245"/>
      <c r="J48" s="245"/>
      <c r="K48" s="337"/>
      <c r="L48" s="249"/>
      <c r="M48" s="250"/>
      <c r="N48" s="98" t="e">
        <f t="shared" si="0"/>
        <v>#DIV/0!</v>
      </c>
      <c r="O48" s="321">
        <f>FŐLAP!$E$8</f>
        <v>0</v>
      </c>
      <c r="P48" s="320">
        <f>FŐLAP!$C$10</f>
        <v>0</v>
      </c>
      <c r="Q48" s="322" t="s">
        <v>545</v>
      </c>
    </row>
    <row r="49" spans="1:17" ht="50.1" hidden="1" customHeight="1" x14ac:dyDescent="0.25">
      <c r="A49" s="100" t="s">
        <v>163</v>
      </c>
      <c r="B49" s="337"/>
      <c r="C49" s="413"/>
      <c r="D49" s="244"/>
      <c r="E49" s="244"/>
      <c r="F49" s="244"/>
      <c r="G49" s="244"/>
      <c r="H49" s="434"/>
      <c r="I49" s="245"/>
      <c r="J49" s="245"/>
      <c r="K49" s="337"/>
      <c r="L49" s="249"/>
      <c r="M49" s="250"/>
      <c r="N49" s="98" t="e">
        <f t="shared" si="0"/>
        <v>#DIV/0!</v>
      </c>
      <c r="O49" s="321">
        <f>FŐLAP!$E$8</f>
        <v>0</v>
      </c>
      <c r="P49" s="320">
        <f>FŐLAP!$C$10</f>
        <v>0</v>
      </c>
      <c r="Q49" s="322" t="s">
        <v>545</v>
      </c>
    </row>
    <row r="50" spans="1:17" ht="50.1" hidden="1" customHeight="1" x14ac:dyDescent="0.25">
      <c r="A50" s="100" t="s">
        <v>164</v>
      </c>
      <c r="B50" s="337"/>
      <c r="C50" s="413"/>
      <c r="D50" s="244"/>
      <c r="E50" s="244"/>
      <c r="F50" s="244"/>
      <c r="G50" s="244"/>
      <c r="H50" s="434"/>
      <c r="I50" s="245"/>
      <c r="J50" s="245"/>
      <c r="K50" s="337"/>
      <c r="L50" s="249"/>
      <c r="M50" s="250"/>
      <c r="N50" s="98" t="e">
        <f t="shared" si="0"/>
        <v>#DIV/0!</v>
      </c>
      <c r="O50" s="321">
        <f>FŐLAP!$E$8</f>
        <v>0</v>
      </c>
      <c r="P50" s="320">
        <f>FŐLAP!$C$10</f>
        <v>0</v>
      </c>
      <c r="Q50" s="322" t="s">
        <v>545</v>
      </c>
    </row>
    <row r="51" spans="1:17" ht="50.1" hidden="1" customHeight="1" x14ac:dyDescent="0.25">
      <c r="A51" s="101" t="s">
        <v>165</v>
      </c>
      <c r="B51" s="337"/>
      <c r="C51" s="413"/>
      <c r="D51" s="244"/>
      <c r="E51" s="244"/>
      <c r="F51" s="244"/>
      <c r="G51" s="244"/>
      <c r="H51" s="434"/>
      <c r="I51" s="245"/>
      <c r="J51" s="245"/>
      <c r="K51" s="337"/>
      <c r="L51" s="249"/>
      <c r="M51" s="250"/>
      <c r="N51" s="98" t="e">
        <f t="shared" si="0"/>
        <v>#DIV/0!</v>
      </c>
      <c r="O51" s="321">
        <f>FŐLAP!$E$8</f>
        <v>0</v>
      </c>
      <c r="P51" s="320">
        <f>FŐLAP!$C$10</f>
        <v>0</v>
      </c>
      <c r="Q51" s="322" t="s">
        <v>545</v>
      </c>
    </row>
    <row r="52" spans="1:17" ht="50.1" hidden="1" customHeight="1" x14ac:dyDescent="0.25">
      <c r="A52" s="100" t="s">
        <v>166</v>
      </c>
      <c r="B52" s="337"/>
      <c r="C52" s="413"/>
      <c r="D52" s="244"/>
      <c r="E52" s="244"/>
      <c r="F52" s="244"/>
      <c r="G52" s="244"/>
      <c r="H52" s="434"/>
      <c r="I52" s="245"/>
      <c r="J52" s="245"/>
      <c r="K52" s="337"/>
      <c r="L52" s="249"/>
      <c r="M52" s="250"/>
      <c r="N52" s="98" t="e">
        <f t="shared" si="0"/>
        <v>#DIV/0!</v>
      </c>
      <c r="O52" s="321">
        <f>FŐLAP!$E$8</f>
        <v>0</v>
      </c>
      <c r="P52" s="320">
        <f>FŐLAP!$C$10</f>
        <v>0</v>
      </c>
      <c r="Q52" s="322" t="s">
        <v>545</v>
      </c>
    </row>
    <row r="53" spans="1:17" ht="50.1" hidden="1" customHeight="1" x14ac:dyDescent="0.25">
      <c r="A53" s="100" t="s">
        <v>167</v>
      </c>
      <c r="B53" s="337"/>
      <c r="C53" s="413"/>
      <c r="D53" s="244"/>
      <c r="E53" s="244"/>
      <c r="F53" s="244"/>
      <c r="G53" s="244"/>
      <c r="H53" s="434"/>
      <c r="I53" s="245"/>
      <c r="J53" s="245"/>
      <c r="K53" s="337"/>
      <c r="L53" s="249"/>
      <c r="M53" s="250"/>
      <c r="N53" s="98" t="e">
        <f t="shared" si="0"/>
        <v>#DIV/0!</v>
      </c>
      <c r="O53" s="321">
        <f>FŐLAP!$E$8</f>
        <v>0</v>
      </c>
      <c r="P53" s="320">
        <f>FŐLAP!$C$10</f>
        <v>0</v>
      </c>
      <c r="Q53" s="322" t="s">
        <v>545</v>
      </c>
    </row>
    <row r="54" spans="1:17" ht="50.1" hidden="1" customHeight="1" x14ac:dyDescent="0.25">
      <c r="A54" s="101" t="s">
        <v>168</v>
      </c>
      <c r="B54" s="337"/>
      <c r="C54" s="413"/>
      <c r="D54" s="244"/>
      <c r="E54" s="244"/>
      <c r="F54" s="244"/>
      <c r="G54" s="244"/>
      <c r="H54" s="434"/>
      <c r="I54" s="245"/>
      <c r="J54" s="245"/>
      <c r="K54" s="337"/>
      <c r="L54" s="249"/>
      <c r="M54" s="250"/>
      <c r="N54" s="98" t="e">
        <f t="shared" si="0"/>
        <v>#DIV/0!</v>
      </c>
      <c r="O54" s="321">
        <f>FŐLAP!$E$8</f>
        <v>0</v>
      </c>
      <c r="P54" s="320">
        <f>FŐLAP!$C$10</f>
        <v>0</v>
      </c>
      <c r="Q54" s="322" t="s">
        <v>545</v>
      </c>
    </row>
    <row r="55" spans="1:17" ht="50.1" hidden="1" customHeight="1" x14ac:dyDescent="0.25">
      <c r="A55" s="100" t="s">
        <v>169</v>
      </c>
      <c r="B55" s="337"/>
      <c r="C55" s="413"/>
      <c r="D55" s="244"/>
      <c r="E55" s="244"/>
      <c r="F55" s="244"/>
      <c r="G55" s="244"/>
      <c r="H55" s="434"/>
      <c r="I55" s="245"/>
      <c r="J55" s="245"/>
      <c r="K55" s="337"/>
      <c r="L55" s="249"/>
      <c r="M55" s="250"/>
      <c r="N55" s="98" t="e">
        <f t="shared" si="0"/>
        <v>#DIV/0!</v>
      </c>
      <c r="O55" s="321">
        <f>FŐLAP!$E$8</f>
        <v>0</v>
      </c>
      <c r="P55" s="320">
        <f>FŐLAP!$C$10</f>
        <v>0</v>
      </c>
      <c r="Q55" s="322" t="s">
        <v>545</v>
      </c>
    </row>
    <row r="56" spans="1:17" ht="50.1" hidden="1" customHeight="1" x14ac:dyDescent="0.25">
      <c r="A56" s="100" t="s">
        <v>170</v>
      </c>
      <c r="B56" s="337"/>
      <c r="C56" s="413"/>
      <c r="D56" s="244"/>
      <c r="E56" s="244"/>
      <c r="F56" s="244"/>
      <c r="G56" s="244"/>
      <c r="H56" s="434"/>
      <c r="I56" s="245"/>
      <c r="J56" s="245"/>
      <c r="K56" s="337"/>
      <c r="L56" s="249"/>
      <c r="M56" s="250"/>
      <c r="N56" s="98" t="e">
        <f t="shared" si="0"/>
        <v>#DIV/0!</v>
      </c>
      <c r="O56" s="321">
        <f>FŐLAP!$E$8</f>
        <v>0</v>
      </c>
      <c r="P56" s="320">
        <f>FŐLAP!$C$10</f>
        <v>0</v>
      </c>
      <c r="Q56" s="322" t="s">
        <v>545</v>
      </c>
    </row>
    <row r="57" spans="1:17" ht="50.1" hidden="1" customHeight="1" x14ac:dyDescent="0.25">
      <c r="A57" s="101" t="s">
        <v>171</v>
      </c>
      <c r="B57" s="337"/>
      <c r="C57" s="413"/>
      <c r="D57" s="244"/>
      <c r="E57" s="244"/>
      <c r="F57" s="244"/>
      <c r="G57" s="244"/>
      <c r="H57" s="434"/>
      <c r="I57" s="245"/>
      <c r="J57" s="245"/>
      <c r="K57" s="337"/>
      <c r="L57" s="249"/>
      <c r="M57" s="250"/>
      <c r="N57" s="98" t="e">
        <f t="shared" si="0"/>
        <v>#DIV/0!</v>
      </c>
      <c r="O57" s="321">
        <f>FŐLAP!$E$8</f>
        <v>0</v>
      </c>
      <c r="P57" s="320">
        <f>FŐLAP!$C$10</f>
        <v>0</v>
      </c>
      <c r="Q57" s="322" t="s">
        <v>545</v>
      </c>
    </row>
    <row r="58" spans="1:17" ht="50.1" hidden="1" customHeight="1" x14ac:dyDescent="0.25">
      <c r="A58" s="100" t="s">
        <v>172</v>
      </c>
      <c r="B58" s="337"/>
      <c r="C58" s="413"/>
      <c r="D58" s="244"/>
      <c r="E58" s="244"/>
      <c r="F58" s="244"/>
      <c r="G58" s="244"/>
      <c r="H58" s="434"/>
      <c r="I58" s="245"/>
      <c r="J58" s="245"/>
      <c r="K58" s="337"/>
      <c r="L58" s="249"/>
      <c r="M58" s="250"/>
      <c r="N58" s="98" t="e">
        <f t="shared" si="0"/>
        <v>#DIV/0!</v>
      </c>
      <c r="O58" s="321">
        <f>FŐLAP!$E$8</f>
        <v>0</v>
      </c>
      <c r="P58" s="320">
        <f>FŐLAP!$C$10</f>
        <v>0</v>
      </c>
      <c r="Q58" s="322" t="s">
        <v>545</v>
      </c>
    </row>
    <row r="59" spans="1:17" ht="50.1" hidden="1" customHeight="1" collapsed="1" x14ac:dyDescent="0.25">
      <c r="A59" s="100" t="s">
        <v>173</v>
      </c>
      <c r="B59" s="337"/>
      <c r="C59" s="413"/>
      <c r="D59" s="244"/>
      <c r="E59" s="244"/>
      <c r="F59" s="244"/>
      <c r="G59" s="244"/>
      <c r="H59" s="434"/>
      <c r="I59" s="245"/>
      <c r="J59" s="245"/>
      <c r="K59" s="337"/>
      <c r="L59" s="249"/>
      <c r="M59" s="250"/>
      <c r="N59" s="98" t="e">
        <f t="shared" si="0"/>
        <v>#DIV/0!</v>
      </c>
      <c r="O59" s="321">
        <f>FŐLAP!$E$8</f>
        <v>0</v>
      </c>
      <c r="P59" s="320">
        <f>FŐLAP!$C$10</f>
        <v>0</v>
      </c>
      <c r="Q59" s="322" t="s">
        <v>545</v>
      </c>
    </row>
    <row r="60" spans="1:17" ht="50.1" hidden="1" customHeight="1" x14ac:dyDescent="0.25">
      <c r="A60" s="100" t="s">
        <v>174</v>
      </c>
      <c r="B60" s="337"/>
      <c r="C60" s="413"/>
      <c r="D60" s="244"/>
      <c r="E60" s="244"/>
      <c r="F60" s="244"/>
      <c r="G60" s="244"/>
      <c r="H60" s="434"/>
      <c r="I60" s="245"/>
      <c r="J60" s="245"/>
      <c r="K60" s="337"/>
      <c r="L60" s="249"/>
      <c r="M60" s="250"/>
      <c r="N60" s="98" t="e">
        <f t="shared" si="0"/>
        <v>#DIV/0!</v>
      </c>
      <c r="O60" s="321">
        <f>FŐLAP!$E$8</f>
        <v>0</v>
      </c>
      <c r="P60" s="320">
        <f>FŐLAP!$C$10</f>
        <v>0</v>
      </c>
      <c r="Q60" s="322" t="s">
        <v>545</v>
      </c>
    </row>
    <row r="61" spans="1:17" ht="50.1" hidden="1" customHeight="1" x14ac:dyDescent="0.25">
      <c r="A61" s="100" t="s">
        <v>175</v>
      </c>
      <c r="B61" s="337"/>
      <c r="C61" s="413"/>
      <c r="D61" s="244"/>
      <c r="E61" s="244"/>
      <c r="F61" s="244"/>
      <c r="G61" s="244"/>
      <c r="H61" s="434"/>
      <c r="I61" s="245"/>
      <c r="J61" s="245"/>
      <c r="K61" s="337"/>
      <c r="L61" s="249"/>
      <c r="M61" s="250"/>
      <c r="N61" s="98" t="e">
        <f t="shared" si="0"/>
        <v>#DIV/0!</v>
      </c>
      <c r="O61" s="321">
        <f>FŐLAP!$E$8</f>
        <v>0</v>
      </c>
      <c r="P61" s="320">
        <f>FŐLAP!$C$10</f>
        <v>0</v>
      </c>
      <c r="Q61" s="322" t="s">
        <v>545</v>
      </c>
    </row>
    <row r="62" spans="1:17" ht="50.1" hidden="1" customHeight="1" x14ac:dyDescent="0.25">
      <c r="A62" s="101" t="s">
        <v>176</v>
      </c>
      <c r="B62" s="337"/>
      <c r="C62" s="413"/>
      <c r="D62" s="244"/>
      <c r="E62" s="244"/>
      <c r="F62" s="244"/>
      <c r="G62" s="244"/>
      <c r="H62" s="434"/>
      <c r="I62" s="245"/>
      <c r="J62" s="245"/>
      <c r="K62" s="337"/>
      <c r="L62" s="249"/>
      <c r="M62" s="250"/>
      <c r="N62" s="98" t="e">
        <f t="shared" si="0"/>
        <v>#DIV/0!</v>
      </c>
      <c r="O62" s="321">
        <f>FŐLAP!$E$8</f>
        <v>0</v>
      </c>
      <c r="P62" s="320">
        <f>FŐLAP!$C$10</f>
        <v>0</v>
      </c>
      <c r="Q62" s="322" t="s">
        <v>545</v>
      </c>
    </row>
    <row r="63" spans="1:17" ht="50.1" hidden="1" customHeight="1" x14ac:dyDescent="0.25">
      <c r="A63" s="100" t="s">
        <v>177</v>
      </c>
      <c r="B63" s="337"/>
      <c r="C63" s="413"/>
      <c r="D63" s="244"/>
      <c r="E63" s="244"/>
      <c r="F63" s="244"/>
      <c r="G63" s="244"/>
      <c r="H63" s="434"/>
      <c r="I63" s="245"/>
      <c r="J63" s="245"/>
      <c r="K63" s="337"/>
      <c r="L63" s="249"/>
      <c r="M63" s="250"/>
      <c r="N63" s="98" t="e">
        <f t="shared" si="0"/>
        <v>#DIV/0!</v>
      </c>
      <c r="O63" s="321">
        <f>FŐLAP!$E$8</f>
        <v>0</v>
      </c>
      <c r="P63" s="320">
        <f>FŐLAP!$C$10</f>
        <v>0</v>
      </c>
      <c r="Q63" s="322" t="s">
        <v>545</v>
      </c>
    </row>
    <row r="64" spans="1:17" ht="50.1" hidden="1" customHeight="1" x14ac:dyDescent="0.25">
      <c r="A64" s="100" t="s">
        <v>178</v>
      </c>
      <c r="B64" s="337"/>
      <c r="C64" s="413"/>
      <c r="D64" s="244"/>
      <c r="E64" s="244"/>
      <c r="F64" s="244"/>
      <c r="G64" s="244"/>
      <c r="H64" s="434"/>
      <c r="I64" s="245"/>
      <c r="J64" s="245"/>
      <c r="K64" s="337"/>
      <c r="L64" s="249"/>
      <c r="M64" s="250"/>
      <c r="N64" s="98" t="e">
        <f t="shared" si="0"/>
        <v>#DIV/0!</v>
      </c>
      <c r="O64" s="321">
        <f>FŐLAP!$E$8</f>
        <v>0</v>
      </c>
      <c r="P64" s="320">
        <f>FŐLAP!$C$10</f>
        <v>0</v>
      </c>
      <c r="Q64" s="322" t="s">
        <v>545</v>
      </c>
    </row>
    <row r="65" spans="1:17" ht="50.1" hidden="1" customHeight="1" x14ac:dyDescent="0.25">
      <c r="A65" s="101" t="s">
        <v>179</v>
      </c>
      <c r="B65" s="337"/>
      <c r="C65" s="413"/>
      <c r="D65" s="244"/>
      <c r="E65" s="244"/>
      <c r="F65" s="244"/>
      <c r="G65" s="244"/>
      <c r="H65" s="434"/>
      <c r="I65" s="245"/>
      <c r="J65" s="245"/>
      <c r="K65" s="337"/>
      <c r="L65" s="249"/>
      <c r="M65" s="250"/>
      <c r="N65" s="98" t="e">
        <f t="shared" si="0"/>
        <v>#DIV/0!</v>
      </c>
      <c r="O65" s="321">
        <f>FŐLAP!$E$8</f>
        <v>0</v>
      </c>
      <c r="P65" s="320">
        <f>FŐLAP!$C$10</f>
        <v>0</v>
      </c>
      <c r="Q65" s="322" t="s">
        <v>545</v>
      </c>
    </row>
    <row r="66" spans="1:17" ht="50.1" hidden="1" customHeight="1" x14ac:dyDescent="0.25">
      <c r="A66" s="100" t="s">
        <v>180</v>
      </c>
      <c r="B66" s="337"/>
      <c r="C66" s="413"/>
      <c r="D66" s="244"/>
      <c r="E66" s="244"/>
      <c r="F66" s="244"/>
      <c r="G66" s="244"/>
      <c r="H66" s="434"/>
      <c r="I66" s="245"/>
      <c r="J66" s="245"/>
      <c r="K66" s="337"/>
      <c r="L66" s="249"/>
      <c r="M66" s="250"/>
      <c r="N66" s="98" t="e">
        <f t="shared" si="0"/>
        <v>#DIV/0!</v>
      </c>
      <c r="O66" s="321">
        <f>FŐLAP!$E$8</f>
        <v>0</v>
      </c>
      <c r="P66" s="320">
        <f>FŐLAP!$C$10</f>
        <v>0</v>
      </c>
      <c r="Q66" s="322" t="s">
        <v>545</v>
      </c>
    </row>
    <row r="67" spans="1:17" ht="50.1" hidden="1" customHeight="1" x14ac:dyDescent="0.25">
      <c r="A67" s="100" t="s">
        <v>181</v>
      </c>
      <c r="B67" s="337"/>
      <c r="C67" s="413"/>
      <c r="D67" s="244"/>
      <c r="E67" s="244"/>
      <c r="F67" s="244"/>
      <c r="G67" s="244"/>
      <c r="H67" s="434"/>
      <c r="I67" s="245"/>
      <c r="J67" s="245"/>
      <c r="K67" s="337"/>
      <c r="L67" s="249"/>
      <c r="M67" s="250"/>
      <c r="N67" s="98" t="e">
        <f t="shared" si="0"/>
        <v>#DIV/0!</v>
      </c>
      <c r="O67" s="321">
        <f>FŐLAP!$E$8</f>
        <v>0</v>
      </c>
      <c r="P67" s="320">
        <f>FŐLAP!$C$10</f>
        <v>0</v>
      </c>
      <c r="Q67" s="322" t="s">
        <v>545</v>
      </c>
    </row>
    <row r="68" spans="1:17" ht="50.1" hidden="1" customHeight="1" x14ac:dyDescent="0.25">
      <c r="A68" s="101" t="s">
        <v>182</v>
      </c>
      <c r="B68" s="337"/>
      <c r="C68" s="413"/>
      <c r="D68" s="244"/>
      <c r="E68" s="244"/>
      <c r="F68" s="244"/>
      <c r="G68" s="244"/>
      <c r="H68" s="434"/>
      <c r="I68" s="245"/>
      <c r="J68" s="245"/>
      <c r="K68" s="337"/>
      <c r="L68" s="249"/>
      <c r="M68" s="250"/>
      <c r="N68" s="98" t="e">
        <f t="shared" si="0"/>
        <v>#DIV/0!</v>
      </c>
      <c r="O68" s="321">
        <f>FŐLAP!$E$8</f>
        <v>0</v>
      </c>
      <c r="P68" s="320">
        <f>FŐLAP!$C$10</f>
        <v>0</v>
      </c>
      <c r="Q68" s="322" t="s">
        <v>545</v>
      </c>
    </row>
    <row r="69" spans="1:17" ht="50.1" hidden="1" customHeight="1" x14ac:dyDescent="0.25">
      <c r="A69" s="100" t="s">
        <v>183</v>
      </c>
      <c r="B69" s="337"/>
      <c r="C69" s="413"/>
      <c r="D69" s="244"/>
      <c r="E69" s="244"/>
      <c r="F69" s="244"/>
      <c r="G69" s="244"/>
      <c r="H69" s="434"/>
      <c r="I69" s="245"/>
      <c r="J69" s="245"/>
      <c r="K69" s="337"/>
      <c r="L69" s="249"/>
      <c r="M69" s="250"/>
      <c r="N69" s="98" t="e">
        <f t="shared" si="0"/>
        <v>#DIV/0!</v>
      </c>
      <c r="O69" s="321">
        <f>FŐLAP!$E$8</f>
        <v>0</v>
      </c>
      <c r="P69" s="320">
        <f>FŐLAP!$C$10</f>
        <v>0</v>
      </c>
      <c r="Q69" s="322" t="s">
        <v>545</v>
      </c>
    </row>
    <row r="70" spans="1:17" ht="50.1" hidden="1" customHeight="1" collapsed="1" x14ac:dyDescent="0.25">
      <c r="A70" s="100" t="s">
        <v>184</v>
      </c>
      <c r="B70" s="337"/>
      <c r="C70" s="413"/>
      <c r="D70" s="244"/>
      <c r="E70" s="244"/>
      <c r="F70" s="244"/>
      <c r="G70" s="244"/>
      <c r="H70" s="434"/>
      <c r="I70" s="245"/>
      <c r="J70" s="245"/>
      <c r="K70" s="337"/>
      <c r="L70" s="249"/>
      <c r="M70" s="250"/>
      <c r="N70" s="98" t="e">
        <f t="shared" si="0"/>
        <v>#DIV/0!</v>
      </c>
      <c r="O70" s="321">
        <f>FŐLAP!$E$8</f>
        <v>0</v>
      </c>
      <c r="P70" s="320">
        <f>FŐLAP!$C$10</f>
        <v>0</v>
      </c>
      <c r="Q70" s="322" t="s">
        <v>545</v>
      </c>
    </row>
    <row r="71" spans="1:17" ht="50.1" hidden="1" customHeight="1" x14ac:dyDescent="0.25">
      <c r="A71" s="101" t="s">
        <v>185</v>
      </c>
      <c r="B71" s="337"/>
      <c r="C71" s="413"/>
      <c r="D71" s="244"/>
      <c r="E71" s="244"/>
      <c r="F71" s="244"/>
      <c r="G71" s="244"/>
      <c r="H71" s="434"/>
      <c r="I71" s="245"/>
      <c r="J71" s="245"/>
      <c r="K71" s="337"/>
      <c r="L71" s="249"/>
      <c r="M71" s="250"/>
      <c r="N71" s="98" t="e">
        <f t="shared" si="0"/>
        <v>#DIV/0!</v>
      </c>
      <c r="O71" s="321">
        <f>FŐLAP!$E$8</f>
        <v>0</v>
      </c>
      <c r="P71" s="320">
        <f>FŐLAP!$C$10</f>
        <v>0</v>
      </c>
      <c r="Q71" s="322" t="s">
        <v>545</v>
      </c>
    </row>
    <row r="72" spans="1:17" ht="50.1" hidden="1" customHeight="1" x14ac:dyDescent="0.25">
      <c r="A72" s="100" t="s">
        <v>186</v>
      </c>
      <c r="B72" s="337"/>
      <c r="C72" s="413"/>
      <c r="D72" s="244"/>
      <c r="E72" s="244"/>
      <c r="F72" s="244"/>
      <c r="G72" s="244"/>
      <c r="H72" s="434"/>
      <c r="I72" s="245"/>
      <c r="J72" s="245"/>
      <c r="K72" s="337"/>
      <c r="L72" s="249"/>
      <c r="M72" s="250"/>
      <c r="N72" s="98" t="e">
        <f t="shared" si="0"/>
        <v>#DIV/0!</v>
      </c>
      <c r="O72" s="321">
        <f>FŐLAP!$E$8</f>
        <v>0</v>
      </c>
      <c r="P72" s="320">
        <f>FŐLAP!$C$10</f>
        <v>0</v>
      </c>
      <c r="Q72" s="322" t="s">
        <v>545</v>
      </c>
    </row>
    <row r="73" spans="1:17" ht="50.1" hidden="1" customHeight="1" x14ac:dyDescent="0.25">
      <c r="A73" s="100" t="s">
        <v>187</v>
      </c>
      <c r="B73" s="337"/>
      <c r="C73" s="413"/>
      <c r="D73" s="244"/>
      <c r="E73" s="244"/>
      <c r="F73" s="244"/>
      <c r="G73" s="244"/>
      <c r="H73" s="434"/>
      <c r="I73" s="245"/>
      <c r="J73" s="245"/>
      <c r="K73" s="337"/>
      <c r="L73" s="249"/>
      <c r="M73" s="250"/>
      <c r="N73" s="98" t="e">
        <f t="shared" si="0"/>
        <v>#DIV/0!</v>
      </c>
      <c r="O73" s="321">
        <f>FŐLAP!$E$8</f>
        <v>0</v>
      </c>
      <c r="P73" s="320">
        <f>FŐLAP!$C$10</f>
        <v>0</v>
      </c>
      <c r="Q73" s="322" t="s">
        <v>545</v>
      </c>
    </row>
    <row r="74" spans="1:17" ht="50.1" hidden="1" customHeight="1" x14ac:dyDescent="0.25">
      <c r="A74" s="101" t="s">
        <v>188</v>
      </c>
      <c r="B74" s="337"/>
      <c r="C74" s="413"/>
      <c r="D74" s="244"/>
      <c r="E74" s="244"/>
      <c r="F74" s="244"/>
      <c r="G74" s="244"/>
      <c r="H74" s="434"/>
      <c r="I74" s="245"/>
      <c r="J74" s="245"/>
      <c r="K74" s="337"/>
      <c r="L74" s="249"/>
      <c r="M74" s="250"/>
      <c r="N74" s="98" t="e">
        <f t="shared" ref="N74:N137" si="1">IF(M74&lt;0,0,1-(M74/L74))</f>
        <v>#DIV/0!</v>
      </c>
      <c r="O74" s="321">
        <f>FŐLAP!$E$8</f>
        <v>0</v>
      </c>
      <c r="P74" s="320">
        <f>FŐLAP!$C$10</f>
        <v>0</v>
      </c>
      <c r="Q74" s="322" t="s">
        <v>545</v>
      </c>
    </row>
    <row r="75" spans="1:17" ht="50.1" hidden="1" customHeight="1" x14ac:dyDescent="0.25">
      <c r="A75" s="100" t="s">
        <v>189</v>
      </c>
      <c r="B75" s="337"/>
      <c r="C75" s="413"/>
      <c r="D75" s="244"/>
      <c r="E75" s="244"/>
      <c r="F75" s="244"/>
      <c r="G75" s="244"/>
      <c r="H75" s="434"/>
      <c r="I75" s="245"/>
      <c r="J75" s="245"/>
      <c r="K75" s="337"/>
      <c r="L75" s="249"/>
      <c r="M75" s="250"/>
      <c r="N75" s="98" t="e">
        <f t="shared" si="1"/>
        <v>#DIV/0!</v>
      </c>
      <c r="O75" s="321">
        <f>FŐLAP!$E$8</f>
        <v>0</v>
      </c>
      <c r="P75" s="320">
        <f>FŐLAP!$C$10</f>
        <v>0</v>
      </c>
      <c r="Q75" s="322" t="s">
        <v>545</v>
      </c>
    </row>
    <row r="76" spans="1:17" ht="50.1" hidden="1" customHeight="1" x14ac:dyDescent="0.25">
      <c r="A76" s="100" t="s">
        <v>190</v>
      </c>
      <c r="B76" s="337"/>
      <c r="C76" s="413"/>
      <c r="D76" s="244"/>
      <c r="E76" s="244"/>
      <c r="F76" s="244"/>
      <c r="G76" s="244"/>
      <c r="H76" s="434"/>
      <c r="I76" s="245"/>
      <c r="J76" s="245"/>
      <c r="K76" s="337"/>
      <c r="L76" s="249"/>
      <c r="M76" s="250"/>
      <c r="N76" s="98" t="e">
        <f t="shared" si="1"/>
        <v>#DIV/0!</v>
      </c>
      <c r="O76" s="321">
        <f>FŐLAP!$E$8</f>
        <v>0</v>
      </c>
      <c r="P76" s="320">
        <f>FŐLAP!$C$10</f>
        <v>0</v>
      </c>
      <c r="Q76" s="322" t="s">
        <v>545</v>
      </c>
    </row>
    <row r="77" spans="1:17" ht="50.1" hidden="1" customHeight="1" x14ac:dyDescent="0.25">
      <c r="A77" s="100" t="s">
        <v>191</v>
      </c>
      <c r="B77" s="337"/>
      <c r="C77" s="413"/>
      <c r="D77" s="244"/>
      <c r="E77" s="244"/>
      <c r="F77" s="244"/>
      <c r="G77" s="244"/>
      <c r="H77" s="434"/>
      <c r="I77" s="245"/>
      <c r="J77" s="245"/>
      <c r="K77" s="337"/>
      <c r="L77" s="249"/>
      <c r="M77" s="250"/>
      <c r="N77" s="98" t="e">
        <f t="shared" si="1"/>
        <v>#DIV/0!</v>
      </c>
      <c r="O77" s="321">
        <f>FŐLAP!$E$8</f>
        <v>0</v>
      </c>
      <c r="P77" s="320">
        <f>FŐLAP!$C$10</f>
        <v>0</v>
      </c>
      <c r="Q77" s="322" t="s">
        <v>545</v>
      </c>
    </row>
    <row r="78" spans="1:17" ht="50.1" hidden="1" customHeight="1" x14ac:dyDescent="0.25">
      <c r="A78" s="100" t="s">
        <v>192</v>
      </c>
      <c r="B78" s="337"/>
      <c r="C78" s="413"/>
      <c r="D78" s="244"/>
      <c r="E78" s="244"/>
      <c r="F78" s="244"/>
      <c r="G78" s="244"/>
      <c r="H78" s="434"/>
      <c r="I78" s="245"/>
      <c r="J78" s="245"/>
      <c r="K78" s="337"/>
      <c r="L78" s="249"/>
      <c r="M78" s="250"/>
      <c r="N78" s="98" t="e">
        <f t="shared" si="1"/>
        <v>#DIV/0!</v>
      </c>
      <c r="O78" s="321">
        <f>FŐLAP!$E$8</f>
        <v>0</v>
      </c>
      <c r="P78" s="320">
        <f>FŐLAP!$C$10</f>
        <v>0</v>
      </c>
      <c r="Q78" s="322" t="s">
        <v>545</v>
      </c>
    </row>
    <row r="79" spans="1:17" ht="50.1" hidden="1" customHeight="1" x14ac:dyDescent="0.25">
      <c r="A79" s="101" t="s">
        <v>193</v>
      </c>
      <c r="B79" s="337"/>
      <c r="C79" s="413"/>
      <c r="D79" s="244"/>
      <c r="E79" s="244"/>
      <c r="F79" s="244"/>
      <c r="G79" s="244"/>
      <c r="H79" s="434"/>
      <c r="I79" s="245"/>
      <c r="J79" s="245"/>
      <c r="K79" s="337"/>
      <c r="L79" s="249"/>
      <c r="M79" s="250"/>
      <c r="N79" s="98" t="e">
        <f t="shared" si="1"/>
        <v>#DIV/0!</v>
      </c>
      <c r="O79" s="321">
        <f>FŐLAP!$E$8</f>
        <v>0</v>
      </c>
      <c r="P79" s="320">
        <f>FŐLAP!$C$10</f>
        <v>0</v>
      </c>
      <c r="Q79" s="322" t="s">
        <v>545</v>
      </c>
    </row>
    <row r="80" spans="1:17" ht="50.1" hidden="1" customHeight="1" x14ac:dyDescent="0.25">
      <c r="A80" s="100" t="s">
        <v>194</v>
      </c>
      <c r="B80" s="337"/>
      <c r="C80" s="413"/>
      <c r="D80" s="244"/>
      <c r="E80" s="244"/>
      <c r="F80" s="244"/>
      <c r="G80" s="244"/>
      <c r="H80" s="434"/>
      <c r="I80" s="245"/>
      <c r="J80" s="245"/>
      <c r="K80" s="337"/>
      <c r="L80" s="249"/>
      <c r="M80" s="250"/>
      <c r="N80" s="98" t="e">
        <f t="shared" si="1"/>
        <v>#DIV/0!</v>
      </c>
      <c r="O80" s="321">
        <f>FŐLAP!$E$8</f>
        <v>0</v>
      </c>
      <c r="P80" s="320">
        <f>FŐLAP!$C$10</f>
        <v>0</v>
      </c>
      <c r="Q80" s="322" t="s">
        <v>545</v>
      </c>
    </row>
    <row r="81" spans="1:17" ht="50.1" hidden="1" customHeight="1" collapsed="1" x14ac:dyDescent="0.25">
      <c r="A81" s="100" t="s">
        <v>195</v>
      </c>
      <c r="B81" s="337"/>
      <c r="C81" s="413"/>
      <c r="D81" s="244"/>
      <c r="E81" s="244"/>
      <c r="F81" s="244"/>
      <c r="G81" s="244"/>
      <c r="H81" s="434"/>
      <c r="I81" s="245"/>
      <c r="J81" s="245"/>
      <c r="K81" s="337"/>
      <c r="L81" s="249"/>
      <c r="M81" s="250"/>
      <c r="N81" s="98" t="e">
        <f t="shared" si="1"/>
        <v>#DIV/0!</v>
      </c>
      <c r="O81" s="321">
        <f>FŐLAP!$E$8</f>
        <v>0</v>
      </c>
      <c r="P81" s="320">
        <f>FŐLAP!$C$10</f>
        <v>0</v>
      </c>
      <c r="Q81" s="322" t="s">
        <v>545</v>
      </c>
    </row>
    <row r="82" spans="1:17" ht="50.1" hidden="1" customHeight="1" x14ac:dyDescent="0.25">
      <c r="A82" s="101" t="s">
        <v>196</v>
      </c>
      <c r="B82" s="337"/>
      <c r="C82" s="413"/>
      <c r="D82" s="244"/>
      <c r="E82" s="244"/>
      <c r="F82" s="244"/>
      <c r="G82" s="244"/>
      <c r="H82" s="434"/>
      <c r="I82" s="245"/>
      <c r="J82" s="245"/>
      <c r="K82" s="337"/>
      <c r="L82" s="249"/>
      <c r="M82" s="250"/>
      <c r="N82" s="98" t="e">
        <f t="shared" si="1"/>
        <v>#DIV/0!</v>
      </c>
      <c r="O82" s="321">
        <f>FŐLAP!$E$8</f>
        <v>0</v>
      </c>
      <c r="P82" s="320">
        <f>FŐLAP!$C$10</f>
        <v>0</v>
      </c>
      <c r="Q82" s="322" t="s">
        <v>545</v>
      </c>
    </row>
    <row r="83" spans="1:17" ht="50.1" hidden="1" customHeight="1" x14ac:dyDescent="0.25">
      <c r="A83" s="100" t="s">
        <v>197</v>
      </c>
      <c r="B83" s="337"/>
      <c r="C83" s="413"/>
      <c r="D83" s="244"/>
      <c r="E83" s="244"/>
      <c r="F83" s="244"/>
      <c r="G83" s="244"/>
      <c r="H83" s="434"/>
      <c r="I83" s="245"/>
      <c r="J83" s="245"/>
      <c r="K83" s="337"/>
      <c r="L83" s="249"/>
      <c r="M83" s="250"/>
      <c r="N83" s="98" t="e">
        <f t="shared" si="1"/>
        <v>#DIV/0!</v>
      </c>
      <c r="O83" s="321">
        <f>FŐLAP!$E$8</f>
        <v>0</v>
      </c>
      <c r="P83" s="320">
        <f>FŐLAP!$C$10</f>
        <v>0</v>
      </c>
      <c r="Q83" s="322" t="s">
        <v>545</v>
      </c>
    </row>
    <row r="84" spans="1:17" ht="50.1" hidden="1" customHeight="1" x14ac:dyDescent="0.25">
      <c r="A84" s="100" t="s">
        <v>198</v>
      </c>
      <c r="B84" s="337"/>
      <c r="C84" s="413"/>
      <c r="D84" s="244"/>
      <c r="E84" s="244"/>
      <c r="F84" s="244"/>
      <c r="G84" s="244"/>
      <c r="H84" s="434"/>
      <c r="I84" s="245"/>
      <c r="J84" s="245"/>
      <c r="K84" s="337"/>
      <c r="L84" s="249"/>
      <c r="M84" s="250"/>
      <c r="N84" s="98" t="e">
        <f t="shared" si="1"/>
        <v>#DIV/0!</v>
      </c>
      <c r="O84" s="321">
        <f>FŐLAP!$E$8</f>
        <v>0</v>
      </c>
      <c r="P84" s="320">
        <f>FŐLAP!$C$10</f>
        <v>0</v>
      </c>
      <c r="Q84" s="322" t="s">
        <v>545</v>
      </c>
    </row>
    <row r="85" spans="1:17" ht="50.1" hidden="1" customHeight="1" x14ac:dyDescent="0.25">
      <c r="A85" s="101" t="s">
        <v>199</v>
      </c>
      <c r="B85" s="337"/>
      <c r="C85" s="413"/>
      <c r="D85" s="244"/>
      <c r="E85" s="244"/>
      <c r="F85" s="244"/>
      <c r="G85" s="244"/>
      <c r="H85" s="434"/>
      <c r="I85" s="245"/>
      <c r="J85" s="245"/>
      <c r="K85" s="337"/>
      <c r="L85" s="249"/>
      <c r="M85" s="250"/>
      <c r="N85" s="98" t="e">
        <f t="shared" si="1"/>
        <v>#DIV/0!</v>
      </c>
      <c r="O85" s="321">
        <f>FŐLAP!$E$8</f>
        <v>0</v>
      </c>
      <c r="P85" s="320">
        <f>FŐLAP!$C$10</f>
        <v>0</v>
      </c>
      <c r="Q85" s="322" t="s">
        <v>545</v>
      </c>
    </row>
    <row r="86" spans="1:17" ht="50.1" hidden="1" customHeight="1" x14ac:dyDescent="0.25">
      <c r="A86" s="100" t="s">
        <v>200</v>
      </c>
      <c r="B86" s="337"/>
      <c r="C86" s="413"/>
      <c r="D86" s="244"/>
      <c r="E86" s="244"/>
      <c r="F86" s="244"/>
      <c r="G86" s="244"/>
      <c r="H86" s="434"/>
      <c r="I86" s="245"/>
      <c r="J86" s="245"/>
      <c r="K86" s="337"/>
      <c r="L86" s="249"/>
      <c r="M86" s="250"/>
      <c r="N86" s="98" t="e">
        <f t="shared" si="1"/>
        <v>#DIV/0!</v>
      </c>
      <c r="O86" s="321">
        <f>FŐLAP!$E$8</f>
        <v>0</v>
      </c>
      <c r="P86" s="320">
        <f>FŐLAP!$C$10</f>
        <v>0</v>
      </c>
      <c r="Q86" s="322" t="s">
        <v>545</v>
      </c>
    </row>
    <row r="87" spans="1:17" ht="50.1" hidden="1" customHeight="1" x14ac:dyDescent="0.25">
      <c r="A87" s="100" t="s">
        <v>201</v>
      </c>
      <c r="B87" s="337"/>
      <c r="C87" s="413"/>
      <c r="D87" s="244"/>
      <c r="E87" s="244"/>
      <c r="F87" s="244"/>
      <c r="G87" s="244"/>
      <c r="H87" s="434"/>
      <c r="I87" s="245"/>
      <c r="J87" s="245"/>
      <c r="K87" s="337"/>
      <c r="L87" s="249"/>
      <c r="M87" s="250"/>
      <c r="N87" s="98" t="e">
        <f t="shared" si="1"/>
        <v>#DIV/0!</v>
      </c>
      <c r="O87" s="321">
        <f>FŐLAP!$E$8</f>
        <v>0</v>
      </c>
      <c r="P87" s="320">
        <f>FŐLAP!$C$10</f>
        <v>0</v>
      </c>
      <c r="Q87" s="322" t="s">
        <v>545</v>
      </c>
    </row>
    <row r="88" spans="1:17" ht="50.1" hidden="1" customHeight="1" x14ac:dyDescent="0.25">
      <c r="A88" s="101" t="s">
        <v>202</v>
      </c>
      <c r="B88" s="337"/>
      <c r="C88" s="413"/>
      <c r="D88" s="244"/>
      <c r="E88" s="244"/>
      <c r="F88" s="244"/>
      <c r="G88" s="244"/>
      <c r="H88" s="434"/>
      <c r="I88" s="245"/>
      <c r="J88" s="245"/>
      <c r="K88" s="337"/>
      <c r="L88" s="249"/>
      <c r="M88" s="250"/>
      <c r="N88" s="98" t="e">
        <f t="shared" si="1"/>
        <v>#DIV/0!</v>
      </c>
      <c r="O88" s="321">
        <f>FŐLAP!$E$8</f>
        <v>0</v>
      </c>
      <c r="P88" s="320">
        <f>FŐLAP!$C$10</f>
        <v>0</v>
      </c>
      <c r="Q88" s="322" t="s">
        <v>545</v>
      </c>
    </row>
    <row r="89" spans="1:17" ht="50.1" hidden="1" customHeight="1" x14ac:dyDescent="0.25">
      <c r="A89" s="100" t="s">
        <v>203</v>
      </c>
      <c r="B89" s="337"/>
      <c r="C89" s="413"/>
      <c r="D89" s="244"/>
      <c r="E89" s="244"/>
      <c r="F89" s="244"/>
      <c r="G89" s="244"/>
      <c r="H89" s="434"/>
      <c r="I89" s="245"/>
      <c r="J89" s="245"/>
      <c r="K89" s="337"/>
      <c r="L89" s="249"/>
      <c r="M89" s="250"/>
      <c r="N89" s="98" t="e">
        <f t="shared" si="1"/>
        <v>#DIV/0!</v>
      </c>
      <c r="O89" s="321">
        <f>FŐLAP!$E$8</f>
        <v>0</v>
      </c>
      <c r="P89" s="320">
        <f>FŐLAP!$C$10</f>
        <v>0</v>
      </c>
      <c r="Q89" s="322" t="s">
        <v>545</v>
      </c>
    </row>
    <row r="90" spans="1:17" ht="50.1" hidden="1" customHeight="1" x14ac:dyDescent="0.25">
      <c r="A90" s="100" t="s">
        <v>204</v>
      </c>
      <c r="B90" s="337"/>
      <c r="C90" s="413"/>
      <c r="D90" s="244"/>
      <c r="E90" s="244"/>
      <c r="F90" s="244"/>
      <c r="G90" s="244"/>
      <c r="H90" s="434"/>
      <c r="I90" s="245"/>
      <c r="J90" s="245"/>
      <c r="K90" s="337"/>
      <c r="L90" s="249"/>
      <c r="M90" s="250"/>
      <c r="N90" s="98" t="e">
        <f t="shared" si="1"/>
        <v>#DIV/0!</v>
      </c>
      <c r="O90" s="321">
        <f>FŐLAP!$E$8</f>
        <v>0</v>
      </c>
      <c r="P90" s="320">
        <f>FŐLAP!$C$10</f>
        <v>0</v>
      </c>
      <c r="Q90" s="322" t="s">
        <v>545</v>
      </c>
    </row>
    <row r="91" spans="1:17" ht="50.1" hidden="1" customHeight="1" x14ac:dyDescent="0.25">
      <c r="A91" s="101" t="s">
        <v>205</v>
      </c>
      <c r="B91" s="337"/>
      <c r="C91" s="413"/>
      <c r="D91" s="244"/>
      <c r="E91" s="244"/>
      <c r="F91" s="244"/>
      <c r="G91" s="244"/>
      <c r="H91" s="434"/>
      <c r="I91" s="245"/>
      <c r="J91" s="245"/>
      <c r="K91" s="337"/>
      <c r="L91" s="249"/>
      <c r="M91" s="250"/>
      <c r="N91" s="98" t="e">
        <f t="shared" si="1"/>
        <v>#DIV/0!</v>
      </c>
      <c r="O91" s="321">
        <f>FŐLAP!$E$8</f>
        <v>0</v>
      </c>
      <c r="P91" s="320">
        <f>FŐLAP!$C$10</f>
        <v>0</v>
      </c>
      <c r="Q91" s="322" t="s">
        <v>545</v>
      </c>
    </row>
    <row r="92" spans="1:17" ht="50.1" hidden="1" customHeight="1" x14ac:dyDescent="0.25">
      <c r="A92" s="100" t="s">
        <v>206</v>
      </c>
      <c r="B92" s="337"/>
      <c r="C92" s="413"/>
      <c r="D92" s="244"/>
      <c r="E92" s="244"/>
      <c r="F92" s="244"/>
      <c r="G92" s="244"/>
      <c r="H92" s="434"/>
      <c r="I92" s="245"/>
      <c r="J92" s="245"/>
      <c r="K92" s="337"/>
      <c r="L92" s="249"/>
      <c r="M92" s="250"/>
      <c r="N92" s="98" t="e">
        <f t="shared" si="1"/>
        <v>#DIV/0!</v>
      </c>
      <c r="O92" s="321">
        <f>FŐLAP!$E$8</f>
        <v>0</v>
      </c>
      <c r="P92" s="320">
        <f>FŐLAP!$C$10</f>
        <v>0</v>
      </c>
      <c r="Q92" s="322" t="s">
        <v>545</v>
      </c>
    </row>
    <row r="93" spans="1:17" ht="50.1" hidden="1" customHeight="1" x14ac:dyDescent="0.25">
      <c r="A93" s="100" t="s">
        <v>207</v>
      </c>
      <c r="B93" s="337"/>
      <c r="C93" s="413"/>
      <c r="D93" s="244"/>
      <c r="E93" s="244"/>
      <c r="F93" s="244"/>
      <c r="G93" s="244"/>
      <c r="H93" s="434"/>
      <c r="I93" s="245"/>
      <c r="J93" s="245"/>
      <c r="K93" s="337"/>
      <c r="L93" s="249"/>
      <c r="M93" s="250"/>
      <c r="N93" s="98" t="e">
        <f t="shared" si="1"/>
        <v>#DIV/0!</v>
      </c>
      <c r="O93" s="321">
        <f>FŐLAP!$E$8</f>
        <v>0</v>
      </c>
      <c r="P93" s="320">
        <f>FŐLAP!$C$10</f>
        <v>0</v>
      </c>
      <c r="Q93" s="322" t="s">
        <v>545</v>
      </c>
    </row>
    <row r="94" spans="1:17" ht="50.1" hidden="1" customHeight="1" x14ac:dyDescent="0.25">
      <c r="A94" s="100" t="s">
        <v>208</v>
      </c>
      <c r="B94" s="337"/>
      <c r="C94" s="413"/>
      <c r="D94" s="244"/>
      <c r="E94" s="244"/>
      <c r="F94" s="244"/>
      <c r="G94" s="244"/>
      <c r="H94" s="434"/>
      <c r="I94" s="245"/>
      <c r="J94" s="245"/>
      <c r="K94" s="337"/>
      <c r="L94" s="249"/>
      <c r="M94" s="250"/>
      <c r="N94" s="98" t="e">
        <f t="shared" si="1"/>
        <v>#DIV/0!</v>
      </c>
      <c r="O94" s="321">
        <f>FŐLAP!$E$8</f>
        <v>0</v>
      </c>
      <c r="P94" s="320">
        <f>FŐLAP!$C$10</f>
        <v>0</v>
      </c>
      <c r="Q94" s="322" t="s">
        <v>545</v>
      </c>
    </row>
    <row r="95" spans="1:17" ht="50.1" hidden="1" customHeight="1" x14ac:dyDescent="0.25">
      <c r="A95" s="100" t="s">
        <v>209</v>
      </c>
      <c r="B95" s="337"/>
      <c r="C95" s="413"/>
      <c r="D95" s="244"/>
      <c r="E95" s="244"/>
      <c r="F95" s="244"/>
      <c r="G95" s="244"/>
      <c r="H95" s="434"/>
      <c r="I95" s="245"/>
      <c r="J95" s="245"/>
      <c r="K95" s="337"/>
      <c r="L95" s="249"/>
      <c r="M95" s="250"/>
      <c r="N95" s="98" t="e">
        <f t="shared" si="1"/>
        <v>#DIV/0!</v>
      </c>
      <c r="O95" s="321">
        <f>FŐLAP!$E$8</f>
        <v>0</v>
      </c>
      <c r="P95" s="320">
        <f>FŐLAP!$C$10</f>
        <v>0</v>
      </c>
      <c r="Q95" s="322" t="s">
        <v>545</v>
      </c>
    </row>
    <row r="96" spans="1:17" ht="50.1" hidden="1" customHeight="1" x14ac:dyDescent="0.25">
      <c r="A96" s="101" t="s">
        <v>210</v>
      </c>
      <c r="B96" s="337"/>
      <c r="C96" s="413"/>
      <c r="D96" s="244"/>
      <c r="E96" s="244"/>
      <c r="F96" s="244"/>
      <c r="G96" s="244"/>
      <c r="H96" s="434"/>
      <c r="I96" s="245"/>
      <c r="J96" s="245"/>
      <c r="K96" s="337"/>
      <c r="L96" s="249"/>
      <c r="M96" s="250"/>
      <c r="N96" s="98" t="e">
        <f t="shared" si="1"/>
        <v>#DIV/0!</v>
      </c>
      <c r="O96" s="321">
        <f>FŐLAP!$E$8</f>
        <v>0</v>
      </c>
      <c r="P96" s="320">
        <f>FŐLAP!$C$10</f>
        <v>0</v>
      </c>
      <c r="Q96" s="322" t="s">
        <v>545</v>
      </c>
    </row>
    <row r="97" spans="1:17" ht="50.1" hidden="1" customHeight="1" x14ac:dyDescent="0.25">
      <c r="A97" s="100" t="s">
        <v>211</v>
      </c>
      <c r="B97" s="337"/>
      <c r="C97" s="413"/>
      <c r="D97" s="244"/>
      <c r="E97" s="244"/>
      <c r="F97" s="244"/>
      <c r="G97" s="244"/>
      <c r="H97" s="434"/>
      <c r="I97" s="245"/>
      <c r="J97" s="245"/>
      <c r="K97" s="337"/>
      <c r="L97" s="249"/>
      <c r="M97" s="250"/>
      <c r="N97" s="98" t="e">
        <f t="shared" si="1"/>
        <v>#DIV/0!</v>
      </c>
      <c r="O97" s="321">
        <f>FŐLAP!$E$8</f>
        <v>0</v>
      </c>
      <c r="P97" s="320">
        <f>FŐLAP!$C$10</f>
        <v>0</v>
      </c>
      <c r="Q97" s="322" t="s">
        <v>545</v>
      </c>
    </row>
    <row r="98" spans="1:17" ht="50.1" hidden="1" customHeight="1" x14ac:dyDescent="0.25">
      <c r="A98" s="100" t="s">
        <v>212</v>
      </c>
      <c r="B98" s="337"/>
      <c r="C98" s="413"/>
      <c r="D98" s="244"/>
      <c r="E98" s="244"/>
      <c r="F98" s="244"/>
      <c r="G98" s="244"/>
      <c r="H98" s="434"/>
      <c r="I98" s="245"/>
      <c r="J98" s="245"/>
      <c r="K98" s="337"/>
      <c r="L98" s="249"/>
      <c r="M98" s="250"/>
      <c r="N98" s="98" t="e">
        <f t="shared" si="1"/>
        <v>#DIV/0!</v>
      </c>
      <c r="O98" s="321">
        <f>FŐLAP!$E$8</f>
        <v>0</v>
      </c>
      <c r="P98" s="320">
        <f>FŐLAP!$C$10</f>
        <v>0</v>
      </c>
      <c r="Q98" s="322" t="s">
        <v>545</v>
      </c>
    </row>
    <row r="99" spans="1:17" ht="50.1" hidden="1" customHeight="1" x14ac:dyDescent="0.25">
      <c r="A99" s="101" t="s">
        <v>213</v>
      </c>
      <c r="B99" s="337"/>
      <c r="C99" s="413"/>
      <c r="D99" s="244"/>
      <c r="E99" s="244"/>
      <c r="F99" s="244"/>
      <c r="G99" s="244"/>
      <c r="H99" s="434"/>
      <c r="I99" s="245"/>
      <c r="J99" s="245"/>
      <c r="K99" s="337"/>
      <c r="L99" s="249"/>
      <c r="M99" s="250"/>
      <c r="N99" s="98" t="e">
        <f t="shared" si="1"/>
        <v>#DIV/0!</v>
      </c>
      <c r="O99" s="321">
        <f>FŐLAP!$E$8</f>
        <v>0</v>
      </c>
      <c r="P99" s="320">
        <f>FŐLAP!$C$10</f>
        <v>0</v>
      </c>
      <c r="Q99" s="322" t="s">
        <v>545</v>
      </c>
    </row>
    <row r="100" spans="1:17" ht="50.1" hidden="1" customHeight="1" x14ac:dyDescent="0.25">
      <c r="A100" s="100" t="s">
        <v>214</v>
      </c>
      <c r="B100" s="337"/>
      <c r="C100" s="413"/>
      <c r="D100" s="244"/>
      <c r="E100" s="244"/>
      <c r="F100" s="244"/>
      <c r="G100" s="244"/>
      <c r="H100" s="434"/>
      <c r="I100" s="245"/>
      <c r="J100" s="245"/>
      <c r="K100" s="337"/>
      <c r="L100" s="249"/>
      <c r="M100" s="250"/>
      <c r="N100" s="98" t="e">
        <f t="shared" si="1"/>
        <v>#DIV/0!</v>
      </c>
      <c r="O100" s="321">
        <f>FŐLAP!$E$8</f>
        <v>0</v>
      </c>
      <c r="P100" s="320">
        <f>FŐLAP!$C$10</f>
        <v>0</v>
      </c>
      <c r="Q100" s="322" t="s">
        <v>545</v>
      </c>
    </row>
    <row r="101" spans="1:17" ht="50.1" hidden="1" customHeight="1" x14ac:dyDescent="0.25">
      <c r="A101" s="100" t="s">
        <v>215</v>
      </c>
      <c r="B101" s="337"/>
      <c r="C101" s="413"/>
      <c r="D101" s="244"/>
      <c r="E101" s="244"/>
      <c r="F101" s="244"/>
      <c r="G101" s="244"/>
      <c r="H101" s="434"/>
      <c r="I101" s="245"/>
      <c r="J101" s="245"/>
      <c r="K101" s="337"/>
      <c r="L101" s="249"/>
      <c r="M101" s="250"/>
      <c r="N101" s="98" t="e">
        <f t="shared" si="1"/>
        <v>#DIV/0!</v>
      </c>
      <c r="O101" s="321">
        <f>FŐLAP!$E$8</f>
        <v>0</v>
      </c>
      <c r="P101" s="320">
        <f>FŐLAP!$C$10</f>
        <v>0</v>
      </c>
      <c r="Q101" s="322" t="s">
        <v>545</v>
      </c>
    </row>
    <row r="102" spans="1:17" ht="50.1" hidden="1" customHeight="1" collapsed="1" x14ac:dyDescent="0.25">
      <c r="A102" s="101" t="s">
        <v>216</v>
      </c>
      <c r="B102" s="337"/>
      <c r="C102" s="413"/>
      <c r="D102" s="244"/>
      <c r="E102" s="244"/>
      <c r="F102" s="244"/>
      <c r="G102" s="244"/>
      <c r="H102" s="434"/>
      <c r="I102" s="245"/>
      <c r="J102" s="245"/>
      <c r="K102" s="337"/>
      <c r="L102" s="249"/>
      <c r="M102" s="250"/>
      <c r="N102" s="98" t="e">
        <f t="shared" si="1"/>
        <v>#DIV/0!</v>
      </c>
      <c r="O102" s="321">
        <f>FŐLAP!$E$8</f>
        <v>0</v>
      </c>
      <c r="P102" s="320">
        <f>FŐLAP!$C$10</f>
        <v>0</v>
      </c>
      <c r="Q102" s="322" t="s">
        <v>545</v>
      </c>
    </row>
    <row r="103" spans="1:17" ht="50.1" hidden="1" customHeight="1" x14ac:dyDescent="0.25">
      <c r="A103" s="100" t="s">
        <v>217</v>
      </c>
      <c r="B103" s="337"/>
      <c r="C103" s="413"/>
      <c r="D103" s="244"/>
      <c r="E103" s="244"/>
      <c r="F103" s="244"/>
      <c r="G103" s="244"/>
      <c r="H103" s="434"/>
      <c r="I103" s="245"/>
      <c r="J103" s="245"/>
      <c r="K103" s="337"/>
      <c r="L103" s="249"/>
      <c r="M103" s="250"/>
      <c r="N103" s="98" t="e">
        <f t="shared" si="1"/>
        <v>#DIV/0!</v>
      </c>
      <c r="O103" s="321">
        <f>FŐLAP!$E$8</f>
        <v>0</v>
      </c>
      <c r="P103" s="320">
        <f>FŐLAP!$C$10</f>
        <v>0</v>
      </c>
      <c r="Q103" s="322" t="s">
        <v>545</v>
      </c>
    </row>
    <row r="104" spans="1:17" ht="50.1" hidden="1" customHeight="1" x14ac:dyDescent="0.25">
      <c r="A104" s="100" t="s">
        <v>218</v>
      </c>
      <c r="B104" s="337"/>
      <c r="C104" s="413"/>
      <c r="D104" s="244"/>
      <c r="E104" s="244"/>
      <c r="F104" s="244"/>
      <c r="G104" s="244"/>
      <c r="H104" s="434"/>
      <c r="I104" s="245"/>
      <c r="J104" s="245"/>
      <c r="K104" s="337"/>
      <c r="L104" s="249"/>
      <c r="M104" s="250"/>
      <c r="N104" s="98" t="e">
        <f t="shared" si="1"/>
        <v>#DIV/0!</v>
      </c>
      <c r="O104" s="321">
        <f>FŐLAP!$E$8</f>
        <v>0</v>
      </c>
      <c r="P104" s="320">
        <f>FŐLAP!$C$10</f>
        <v>0</v>
      </c>
      <c r="Q104" s="322" t="s">
        <v>545</v>
      </c>
    </row>
    <row r="105" spans="1:17" ht="50.1" hidden="1" customHeight="1" x14ac:dyDescent="0.25">
      <c r="A105" s="101" t="s">
        <v>219</v>
      </c>
      <c r="B105" s="337"/>
      <c r="C105" s="413"/>
      <c r="D105" s="244"/>
      <c r="E105" s="244"/>
      <c r="F105" s="244"/>
      <c r="G105" s="244"/>
      <c r="H105" s="434"/>
      <c r="I105" s="245"/>
      <c r="J105" s="245"/>
      <c r="K105" s="337"/>
      <c r="L105" s="249"/>
      <c r="M105" s="250"/>
      <c r="N105" s="98" t="e">
        <f t="shared" si="1"/>
        <v>#DIV/0!</v>
      </c>
      <c r="O105" s="321">
        <f>FŐLAP!$E$8</f>
        <v>0</v>
      </c>
      <c r="P105" s="320">
        <f>FŐLAP!$C$10</f>
        <v>0</v>
      </c>
      <c r="Q105" s="322" t="s">
        <v>545</v>
      </c>
    </row>
    <row r="106" spans="1:17" ht="50.1" hidden="1" customHeight="1" x14ac:dyDescent="0.25">
      <c r="A106" s="100" t="s">
        <v>220</v>
      </c>
      <c r="B106" s="337"/>
      <c r="C106" s="413"/>
      <c r="D106" s="244"/>
      <c r="E106" s="244"/>
      <c r="F106" s="244"/>
      <c r="G106" s="244"/>
      <c r="H106" s="434"/>
      <c r="I106" s="245"/>
      <c r="J106" s="245"/>
      <c r="K106" s="337"/>
      <c r="L106" s="249"/>
      <c r="M106" s="250"/>
      <c r="N106" s="98" t="e">
        <f t="shared" si="1"/>
        <v>#DIV/0!</v>
      </c>
      <c r="O106" s="321">
        <f>FŐLAP!$E$8</f>
        <v>0</v>
      </c>
      <c r="P106" s="320">
        <f>FŐLAP!$C$10</f>
        <v>0</v>
      </c>
      <c r="Q106" s="322" t="s">
        <v>545</v>
      </c>
    </row>
    <row r="107" spans="1:17" ht="50.1" hidden="1" customHeight="1" x14ac:dyDescent="0.25">
      <c r="A107" s="100" t="s">
        <v>221</v>
      </c>
      <c r="B107" s="337"/>
      <c r="C107" s="413"/>
      <c r="D107" s="244"/>
      <c r="E107" s="244"/>
      <c r="F107" s="244"/>
      <c r="G107" s="244"/>
      <c r="H107" s="434"/>
      <c r="I107" s="245"/>
      <c r="J107" s="245"/>
      <c r="K107" s="337"/>
      <c r="L107" s="249"/>
      <c r="M107" s="250"/>
      <c r="N107" s="98" t="e">
        <f t="shared" si="1"/>
        <v>#DIV/0!</v>
      </c>
      <c r="O107" s="321">
        <f>FŐLAP!$E$8</f>
        <v>0</v>
      </c>
      <c r="P107" s="320">
        <f>FŐLAP!$C$10</f>
        <v>0</v>
      </c>
      <c r="Q107" s="322" t="s">
        <v>545</v>
      </c>
    </row>
    <row r="108" spans="1:17" ht="50.1" hidden="1" customHeight="1" x14ac:dyDescent="0.25">
      <c r="A108" s="101" t="s">
        <v>222</v>
      </c>
      <c r="B108" s="337"/>
      <c r="C108" s="413"/>
      <c r="D108" s="244"/>
      <c r="E108" s="244"/>
      <c r="F108" s="244"/>
      <c r="G108" s="244"/>
      <c r="H108" s="434"/>
      <c r="I108" s="245"/>
      <c r="J108" s="245"/>
      <c r="K108" s="337"/>
      <c r="L108" s="249"/>
      <c r="M108" s="250"/>
      <c r="N108" s="98" t="e">
        <f t="shared" si="1"/>
        <v>#DIV/0!</v>
      </c>
      <c r="O108" s="321">
        <f>FŐLAP!$E$8</f>
        <v>0</v>
      </c>
      <c r="P108" s="320">
        <f>FŐLAP!$C$10</f>
        <v>0</v>
      </c>
      <c r="Q108" s="322" t="s">
        <v>545</v>
      </c>
    </row>
    <row r="109" spans="1:17" ht="50.1" hidden="1" customHeight="1" x14ac:dyDescent="0.25">
      <c r="A109" s="100" t="s">
        <v>223</v>
      </c>
      <c r="B109" s="337"/>
      <c r="C109" s="413"/>
      <c r="D109" s="244"/>
      <c r="E109" s="244"/>
      <c r="F109" s="244"/>
      <c r="G109" s="244"/>
      <c r="H109" s="434"/>
      <c r="I109" s="245"/>
      <c r="J109" s="245"/>
      <c r="K109" s="337"/>
      <c r="L109" s="249"/>
      <c r="M109" s="250"/>
      <c r="N109" s="98" t="e">
        <f t="shared" si="1"/>
        <v>#DIV/0!</v>
      </c>
      <c r="O109" s="321">
        <f>FŐLAP!$E$8</f>
        <v>0</v>
      </c>
      <c r="P109" s="320">
        <f>FŐLAP!$C$10</f>
        <v>0</v>
      </c>
      <c r="Q109" s="322" t="s">
        <v>545</v>
      </c>
    </row>
    <row r="110" spans="1:17" ht="50.1" hidden="1" customHeight="1" x14ac:dyDescent="0.25">
      <c r="A110" s="100" t="s">
        <v>224</v>
      </c>
      <c r="B110" s="337"/>
      <c r="C110" s="413"/>
      <c r="D110" s="244"/>
      <c r="E110" s="244"/>
      <c r="F110" s="244"/>
      <c r="G110" s="244"/>
      <c r="H110" s="434"/>
      <c r="I110" s="245"/>
      <c r="J110" s="245"/>
      <c r="K110" s="337"/>
      <c r="L110" s="249"/>
      <c r="M110" s="250"/>
      <c r="N110" s="98" t="e">
        <f t="shared" si="1"/>
        <v>#DIV/0!</v>
      </c>
      <c r="O110" s="321">
        <f>FŐLAP!$E$8</f>
        <v>0</v>
      </c>
      <c r="P110" s="320">
        <f>FŐLAP!$C$10</f>
        <v>0</v>
      </c>
      <c r="Q110" s="322" t="s">
        <v>545</v>
      </c>
    </row>
    <row r="111" spans="1:17" ht="50.1" hidden="1" customHeight="1" x14ac:dyDescent="0.25">
      <c r="A111" s="100" t="s">
        <v>225</v>
      </c>
      <c r="B111" s="337"/>
      <c r="C111" s="413"/>
      <c r="D111" s="244"/>
      <c r="E111" s="244"/>
      <c r="F111" s="244"/>
      <c r="G111" s="244"/>
      <c r="H111" s="434"/>
      <c r="I111" s="245"/>
      <c r="J111" s="245"/>
      <c r="K111" s="337"/>
      <c r="L111" s="249"/>
      <c r="M111" s="250"/>
      <c r="N111" s="98" t="e">
        <f t="shared" si="1"/>
        <v>#DIV/0!</v>
      </c>
      <c r="O111" s="321">
        <f>FŐLAP!$E$8</f>
        <v>0</v>
      </c>
      <c r="P111" s="320">
        <f>FŐLAP!$C$10</f>
        <v>0</v>
      </c>
      <c r="Q111" s="322" t="s">
        <v>545</v>
      </c>
    </row>
    <row r="112" spans="1:17" ht="50.1" hidden="1" customHeight="1" x14ac:dyDescent="0.25">
      <c r="A112" s="100" t="s">
        <v>226</v>
      </c>
      <c r="B112" s="337"/>
      <c r="C112" s="413"/>
      <c r="D112" s="244"/>
      <c r="E112" s="244"/>
      <c r="F112" s="244"/>
      <c r="G112" s="244"/>
      <c r="H112" s="434"/>
      <c r="I112" s="245"/>
      <c r="J112" s="245"/>
      <c r="K112" s="337"/>
      <c r="L112" s="249"/>
      <c r="M112" s="250"/>
      <c r="N112" s="98" t="e">
        <f t="shared" si="1"/>
        <v>#DIV/0!</v>
      </c>
      <c r="O112" s="321">
        <f>FŐLAP!$E$8</f>
        <v>0</v>
      </c>
      <c r="P112" s="320">
        <f>FŐLAP!$C$10</f>
        <v>0</v>
      </c>
      <c r="Q112" s="322" t="s">
        <v>545</v>
      </c>
    </row>
    <row r="113" spans="1:17" ht="50.1" hidden="1" customHeight="1" x14ac:dyDescent="0.25">
      <c r="A113" s="101" t="s">
        <v>227</v>
      </c>
      <c r="B113" s="337"/>
      <c r="C113" s="413"/>
      <c r="D113" s="244"/>
      <c r="E113" s="244"/>
      <c r="F113" s="244"/>
      <c r="G113" s="244"/>
      <c r="H113" s="434"/>
      <c r="I113" s="245"/>
      <c r="J113" s="245"/>
      <c r="K113" s="337"/>
      <c r="L113" s="249"/>
      <c r="M113" s="250"/>
      <c r="N113" s="98" t="e">
        <f t="shared" si="1"/>
        <v>#DIV/0!</v>
      </c>
      <c r="O113" s="321">
        <f>FŐLAP!$E$8</f>
        <v>0</v>
      </c>
      <c r="P113" s="320">
        <f>FŐLAP!$C$10</f>
        <v>0</v>
      </c>
      <c r="Q113" s="322" t="s">
        <v>545</v>
      </c>
    </row>
    <row r="114" spans="1:17" ht="50.1" hidden="1" customHeight="1" x14ac:dyDescent="0.25">
      <c r="A114" s="100" t="s">
        <v>228</v>
      </c>
      <c r="B114" s="337"/>
      <c r="C114" s="413"/>
      <c r="D114" s="244"/>
      <c r="E114" s="244"/>
      <c r="F114" s="244"/>
      <c r="G114" s="244"/>
      <c r="H114" s="434"/>
      <c r="I114" s="245"/>
      <c r="J114" s="245"/>
      <c r="K114" s="337"/>
      <c r="L114" s="249"/>
      <c r="M114" s="250"/>
      <c r="N114" s="98" t="e">
        <f t="shared" si="1"/>
        <v>#DIV/0!</v>
      </c>
      <c r="O114" s="321">
        <f>FŐLAP!$E$8</f>
        <v>0</v>
      </c>
      <c r="P114" s="320">
        <f>FŐLAP!$C$10</f>
        <v>0</v>
      </c>
      <c r="Q114" s="322" t="s">
        <v>545</v>
      </c>
    </row>
    <row r="115" spans="1:17" ht="50.1" hidden="1" customHeight="1" x14ac:dyDescent="0.25">
      <c r="A115" s="100" t="s">
        <v>229</v>
      </c>
      <c r="B115" s="337"/>
      <c r="C115" s="413"/>
      <c r="D115" s="244"/>
      <c r="E115" s="244"/>
      <c r="F115" s="244"/>
      <c r="G115" s="244"/>
      <c r="H115" s="434"/>
      <c r="I115" s="245"/>
      <c r="J115" s="245"/>
      <c r="K115" s="337"/>
      <c r="L115" s="249"/>
      <c r="M115" s="250"/>
      <c r="N115" s="98" t="e">
        <f t="shared" si="1"/>
        <v>#DIV/0!</v>
      </c>
      <c r="O115" s="321">
        <f>FŐLAP!$E$8</f>
        <v>0</v>
      </c>
      <c r="P115" s="320">
        <f>FŐLAP!$C$10</f>
        <v>0</v>
      </c>
      <c r="Q115" s="322" t="s">
        <v>545</v>
      </c>
    </row>
    <row r="116" spans="1:17" ht="50.1" hidden="1" customHeight="1" x14ac:dyDescent="0.25">
      <c r="A116" s="101" t="s">
        <v>230</v>
      </c>
      <c r="B116" s="337"/>
      <c r="C116" s="413"/>
      <c r="D116" s="244"/>
      <c r="E116" s="244"/>
      <c r="F116" s="244"/>
      <c r="G116" s="244"/>
      <c r="H116" s="434"/>
      <c r="I116" s="245"/>
      <c r="J116" s="245"/>
      <c r="K116" s="337"/>
      <c r="L116" s="249"/>
      <c r="M116" s="250"/>
      <c r="N116" s="98" t="e">
        <f t="shared" si="1"/>
        <v>#DIV/0!</v>
      </c>
      <c r="O116" s="321">
        <f>FŐLAP!$E$8</f>
        <v>0</v>
      </c>
      <c r="P116" s="320">
        <f>FŐLAP!$C$10</f>
        <v>0</v>
      </c>
      <c r="Q116" s="322" t="s">
        <v>545</v>
      </c>
    </row>
    <row r="117" spans="1:17" ht="50.1" hidden="1" customHeight="1" x14ac:dyDescent="0.25">
      <c r="A117" s="100" t="s">
        <v>231</v>
      </c>
      <c r="B117" s="337"/>
      <c r="C117" s="413"/>
      <c r="D117" s="244"/>
      <c r="E117" s="244"/>
      <c r="F117" s="244"/>
      <c r="G117" s="244"/>
      <c r="H117" s="434"/>
      <c r="I117" s="245"/>
      <c r="J117" s="245"/>
      <c r="K117" s="337"/>
      <c r="L117" s="249"/>
      <c r="M117" s="250"/>
      <c r="N117" s="98" t="e">
        <f t="shared" si="1"/>
        <v>#DIV/0!</v>
      </c>
      <c r="O117" s="321">
        <f>FŐLAP!$E$8</f>
        <v>0</v>
      </c>
      <c r="P117" s="320">
        <f>FŐLAP!$C$10</f>
        <v>0</v>
      </c>
      <c r="Q117" s="322" t="s">
        <v>545</v>
      </c>
    </row>
    <row r="118" spans="1:17" ht="50.1" hidden="1" customHeight="1" x14ac:dyDescent="0.25">
      <c r="A118" s="100" t="s">
        <v>232</v>
      </c>
      <c r="B118" s="337"/>
      <c r="C118" s="413"/>
      <c r="D118" s="244"/>
      <c r="E118" s="244"/>
      <c r="F118" s="244"/>
      <c r="G118" s="244"/>
      <c r="H118" s="434"/>
      <c r="I118" s="245"/>
      <c r="J118" s="245"/>
      <c r="K118" s="337"/>
      <c r="L118" s="249"/>
      <c r="M118" s="250"/>
      <c r="N118" s="98" t="e">
        <f t="shared" si="1"/>
        <v>#DIV/0!</v>
      </c>
      <c r="O118" s="321">
        <f>FŐLAP!$E$8</f>
        <v>0</v>
      </c>
      <c r="P118" s="320">
        <f>FŐLAP!$C$10</f>
        <v>0</v>
      </c>
      <c r="Q118" s="322" t="s">
        <v>545</v>
      </c>
    </row>
    <row r="119" spans="1:17" ht="50.1" hidden="1" customHeight="1" x14ac:dyDescent="0.25">
      <c r="A119" s="101" t="s">
        <v>233</v>
      </c>
      <c r="B119" s="337"/>
      <c r="C119" s="413"/>
      <c r="D119" s="244"/>
      <c r="E119" s="244"/>
      <c r="F119" s="244"/>
      <c r="G119" s="244"/>
      <c r="H119" s="434"/>
      <c r="I119" s="245"/>
      <c r="J119" s="245"/>
      <c r="K119" s="337"/>
      <c r="L119" s="249"/>
      <c r="M119" s="250"/>
      <c r="N119" s="98" t="e">
        <f t="shared" si="1"/>
        <v>#DIV/0!</v>
      </c>
      <c r="O119" s="321">
        <f>FŐLAP!$E$8</f>
        <v>0</v>
      </c>
      <c r="P119" s="320">
        <f>FŐLAP!$C$10</f>
        <v>0</v>
      </c>
      <c r="Q119" s="322" t="s">
        <v>545</v>
      </c>
    </row>
    <row r="120" spans="1:17" ht="50.1" hidden="1" customHeight="1" x14ac:dyDescent="0.25">
      <c r="A120" s="100" t="s">
        <v>234</v>
      </c>
      <c r="B120" s="337"/>
      <c r="C120" s="413"/>
      <c r="D120" s="244"/>
      <c r="E120" s="244"/>
      <c r="F120" s="244"/>
      <c r="G120" s="244"/>
      <c r="H120" s="434"/>
      <c r="I120" s="245"/>
      <c r="J120" s="245"/>
      <c r="K120" s="337"/>
      <c r="L120" s="249"/>
      <c r="M120" s="250"/>
      <c r="N120" s="98" t="e">
        <f t="shared" si="1"/>
        <v>#DIV/0!</v>
      </c>
      <c r="O120" s="321">
        <f>FŐLAP!$E$8</f>
        <v>0</v>
      </c>
      <c r="P120" s="320">
        <f>FŐLAP!$C$10</f>
        <v>0</v>
      </c>
      <c r="Q120" s="322" t="s">
        <v>545</v>
      </c>
    </row>
    <row r="121" spans="1:17" ht="50.1" hidden="1" customHeight="1" x14ac:dyDescent="0.25">
      <c r="A121" s="100" t="s">
        <v>235</v>
      </c>
      <c r="B121" s="337"/>
      <c r="C121" s="413"/>
      <c r="D121" s="244"/>
      <c r="E121" s="244"/>
      <c r="F121" s="244"/>
      <c r="G121" s="244"/>
      <c r="H121" s="434"/>
      <c r="I121" s="245"/>
      <c r="J121" s="245"/>
      <c r="K121" s="337"/>
      <c r="L121" s="249"/>
      <c r="M121" s="250"/>
      <c r="N121" s="98" t="e">
        <f t="shared" si="1"/>
        <v>#DIV/0!</v>
      </c>
      <c r="O121" s="321">
        <f>FŐLAP!$E$8</f>
        <v>0</v>
      </c>
      <c r="P121" s="320">
        <f>FŐLAP!$C$10</f>
        <v>0</v>
      </c>
      <c r="Q121" s="322" t="s">
        <v>545</v>
      </c>
    </row>
    <row r="122" spans="1:17" ht="50.1" hidden="1" customHeight="1" x14ac:dyDescent="0.25">
      <c r="A122" s="101" t="s">
        <v>236</v>
      </c>
      <c r="B122" s="337"/>
      <c r="C122" s="413"/>
      <c r="D122" s="244"/>
      <c r="E122" s="244"/>
      <c r="F122" s="244"/>
      <c r="G122" s="244"/>
      <c r="H122" s="434"/>
      <c r="I122" s="245"/>
      <c r="J122" s="245"/>
      <c r="K122" s="337"/>
      <c r="L122" s="249"/>
      <c r="M122" s="250"/>
      <c r="N122" s="98" t="e">
        <f t="shared" si="1"/>
        <v>#DIV/0!</v>
      </c>
      <c r="O122" s="321">
        <f>FŐLAP!$E$8</f>
        <v>0</v>
      </c>
      <c r="P122" s="320">
        <f>FŐLAP!$C$10</f>
        <v>0</v>
      </c>
      <c r="Q122" s="322" t="s">
        <v>545</v>
      </c>
    </row>
    <row r="123" spans="1:17" ht="50.1" hidden="1" customHeight="1" collapsed="1" x14ac:dyDescent="0.25">
      <c r="A123" s="100" t="s">
        <v>237</v>
      </c>
      <c r="B123" s="337"/>
      <c r="C123" s="413"/>
      <c r="D123" s="244"/>
      <c r="E123" s="244"/>
      <c r="F123" s="244"/>
      <c r="G123" s="244"/>
      <c r="H123" s="434"/>
      <c r="I123" s="245"/>
      <c r="J123" s="245"/>
      <c r="K123" s="337"/>
      <c r="L123" s="249"/>
      <c r="M123" s="250"/>
      <c r="N123" s="98" t="e">
        <f t="shared" si="1"/>
        <v>#DIV/0!</v>
      </c>
      <c r="O123" s="321">
        <f>FŐLAP!$E$8</f>
        <v>0</v>
      </c>
      <c r="P123" s="320">
        <f>FŐLAP!$C$10</f>
        <v>0</v>
      </c>
      <c r="Q123" s="322" t="s">
        <v>545</v>
      </c>
    </row>
    <row r="124" spans="1:17" ht="50.1" hidden="1" customHeight="1" x14ac:dyDescent="0.25">
      <c r="A124" s="100" t="s">
        <v>238</v>
      </c>
      <c r="B124" s="337"/>
      <c r="C124" s="413"/>
      <c r="D124" s="244"/>
      <c r="E124" s="244"/>
      <c r="F124" s="244"/>
      <c r="G124" s="244"/>
      <c r="H124" s="434"/>
      <c r="I124" s="245"/>
      <c r="J124" s="245"/>
      <c r="K124" s="337"/>
      <c r="L124" s="249"/>
      <c r="M124" s="250"/>
      <c r="N124" s="98" t="e">
        <f t="shared" si="1"/>
        <v>#DIV/0!</v>
      </c>
      <c r="O124" s="321">
        <f>FŐLAP!$E$8</f>
        <v>0</v>
      </c>
      <c r="P124" s="320">
        <f>FŐLAP!$C$10</f>
        <v>0</v>
      </c>
      <c r="Q124" s="322" t="s">
        <v>545</v>
      </c>
    </row>
    <row r="125" spans="1:17" ht="50.1" hidden="1" customHeight="1" x14ac:dyDescent="0.25">
      <c r="A125" s="101" t="s">
        <v>239</v>
      </c>
      <c r="B125" s="337"/>
      <c r="C125" s="413"/>
      <c r="D125" s="244"/>
      <c r="E125" s="244"/>
      <c r="F125" s="244"/>
      <c r="G125" s="244"/>
      <c r="H125" s="434"/>
      <c r="I125" s="245"/>
      <c r="J125" s="245"/>
      <c r="K125" s="337"/>
      <c r="L125" s="249"/>
      <c r="M125" s="250"/>
      <c r="N125" s="98" t="e">
        <f t="shared" si="1"/>
        <v>#DIV/0!</v>
      </c>
      <c r="O125" s="321">
        <f>FŐLAP!$E$8</f>
        <v>0</v>
      </c>
      <c r="P125" s="320">
        <f>FŐLAP!$C$10</f>
        <v>0</v>
      </c>
      <c r="Q125" s="322" t="s">
        <v>545</v>
      </c>
    </row>
    <row r="126" spans="1:17" ht="50.1" hidden="1" customHeight="1" x14ac:dyDescent="0.25">
      <c r="A126" s="100" t="s">
        <v>240</v>
      </c>
      <c r="B126" s="337"/>
      <c r="C126" s="413"/>
      <c r="D126" s="244"/>
      <c r="E126" s="244"/>
      <c r="F126" s="244"/>
      <c r="G126" s="244"/>
      <c r="H126" s="434"/>
      <c r="I126" s="245"/>
      <c r="J126" s="245"/>
      <c r="K126" s="337"/>
      <c r="L126" s="249"/>
      <c r="M126" s="250"/>
      <c r="N126" s="98" t="e">
        <f t="shared" si="1"/>
        <v>#DIV/0!</v>
      </c>
      <c r="O126" s="321">
        <f>FŐLAP!$E$8</f>
        <v>0</v>
      </c>
      <c r="P126" s="320">
        <f>FŐLAP!$C$10</f>
        <v>0</v>
      </c>
      <c r="Q126" s="322" t="s">
        <v>545</v>
      </c>
    </row>
    <row r="127" spans="1:17" ht="50.1" hidden="1" customHeight="1" x14ac:dyDescent="0.25">
      <c r="A127" s="100" t="s">
        <v>241</v>
      </c>
      <c r="B127" s="337"/>
      <c r="C127" s="413"/>
      <c r="D127" s="244"/>
      <c r="E127" s="244"/>
      <c r="F127" s="244"/>
      <c r="G127" s="244"/>
      <c r="H127" s="434"/>
      <c r="I127" s="245"/>
      <c r="J127" s="245"/>
      <c r="K127" s="337"/>
      <c r="L127" s="249"/>
      <c r="M127" s="250"/>
      <c r="N127" s="98" t="e">
        <f t="shared" si="1"/>
        <v>#DIV/0!</v>
      </c>
      <c r="O127" s="321">
        <f>FŐLAP!$E$8</f>
        <v>0</v>
      </c>
      <c r="P127" s="320">
        <f>FŐLAP!$C$10</f>
        <v>0</v>
      </c>
      <c r="Q127" s="322" t="s">
        <v>545</v>
      </c>
    </row>
    <row r="128" spans="1:17" ht="50.1" hidden="1" customHeight="1" x14ac:dyDescent="0.25">
      <c r="A128" s="100" t="s">
        <v>242</v>
      </c>
      <c r="B128" s="337"/>
      <c r="C128" s="413"/>
      <c r="D128" s="244"/>
      <c r="E128" s="244"/>
      <c r="F128" s="244"/>
      <c r="G128" s="244"/>
      <c r="H128" s="434"/>
      <c r="I128" s="245"/>
      <c r="J128" s="245"/>
      <c r="K128" s="337"/>
      <c r="L128" s="249"/>
      <c r="M128" s="250"/>
      <c r="N128" s="98" t="e">
        <f t="shared" si="1"/>
        <v>#DIV/0!</v>
      </c>
      <c r="O128" s="321">
        <f>FŐLAP!$E$8</f>
        <v>0</v>
      </c>
      <c r="P128" s="320">
        <f>FŐLAP!$C$10</f>
        <v>0</v>
      </c>
      <c r="Q128" s="322" t="s">
        <v>545</v>
      </c>
    </row>
    <row r="129" spans="1:17" ht="50.1" hidden="1" customHeight="1" x14ac:dyDescent="0.25">
      <c r="A129" s="100" t="s">
        <v>243</v>
      </c>
      <c r="B129" s="337"/>
      <c r="C129" s="413"/>
      <c r="D129" s="244"/>
      <c r="E129" s="244"/>
      <c r="F129" s="244"/>
      <c r="G129" s="244"/>
      <c r="H129" s="434"/>
      <c r="I129" s="245"/>
      <c r="J129" s="245"/>
      <c r="K129" s="337"/>
      <c r="L129" s="249"/>
      <c r="M129" s="250"/>
      <c r="N129" s="98" t="e">
        <f t="shared" si="1"/>
        <v>#DIV/0!</v>
      </c>
      <c r="O129" s="321">
        <f>FŐLAP!$E$8</f>
        <v>0</v>
      </c>
      <c r="P129" s="320">
        <f>FŐLAP!$C$10</f>
        <v>0</v>
      </c>
      <c r="Q129" s="322" t="s">
        <v>545</v>
      </c>
    </row>
    <row r="130" spans="1:17" ht="50.1" hidden="1" customHeight="1" x14ac:dyDescent="0.25">
      <c r="A130" s="101" t="s">
        <v>244</v>
      </c>
      <c r="B130" s="337"/>
      <c r="C130" s="413"/>
      <c r="D130" s="244"/>
      <c r="E130" s="244"/>
      <c r="F130" s="244"/>
      <c r="G130" s="244"/>
      <c r="H130" s="434"/>
      <c r="I130" s="245"/>
      <c r="J130" s="245"/>
      <c r="K130" s="337"/>
      <c r="L130" s="249"/>
      <c r="M130" s="250"/>
      <c r="N130" s="98" t="e">
        <f t="shared" si="1"/>
        <v>#DIV/0!</v>
      </c>
      <c r="O130" s="321">
        <f>FŐLAP!$E$8</f>
        <v>0</v>
      </c>
      <c r="P130" s="320">
        <f>FŐLAP!$C$10</f>
        <v>0</v>
      </c>
      <c r="Q130" s="322" t="s">
        <v>545</v>
      </c>
    </row>
    <row r="131" spans="1:17" ht="50.1" hidden="1" customHeight="1" x14ac:dyDescent="0.25">
      <c r="A131" s="100" t="s">
        <v>245</v>
      </c>
      <c r="B131" s="337"/>
      <c r="C131" s="413"/>
      <c r="D131" s="244"/>
      <c r="E131" s="244"/>
      <c r="F131" s="244"/>
      <c r="G131" s="244"/>
      <c r="H131" s="434"/>
      <c r="I131" s="245"/>
      <c r="J131" s="245"/>
      <c r="K131" s="337"/>
      <c r="L131" s="249"/>
      <c r="M131" s="250"/>
      <c r="N131" s="98" t="e">
        <f t="shared" si="1"/>
        <v>#DIV/0!</v>
      </c>
      <c r="O131" s="321">
        <f>FŐLAP!$E$8</f>
        <v>0</v>
      </c>
      <c r="P131" s="320">
        <f>FŐLAP!$C$10</f>
        <v>0</v>
      </c>
      <c r="Q131" s="322" t="s">
        <v>545</v>
      </c>
    </row>
    <row r="132" spans="1:17" ht="50.1" hidden="1" customHeight="1" x14ac:dyDescent="0.25">
      <c r="A132" s="100" t="s">
        <v>246</v>
      </c>
      <c r="B132" s="337"/>
      <c r="C132" s="413"/>
      <c r="D132" s="244"/>
      <c r="E132" s="244"/>
      <c r="F132" s="244"/>
      <c r="G132" s="244"/>
      <c r="H132" s="434"/>
      <c r="I132" s="245"/>
      <c r="J132" s="245"/>
      <c r="K132" s="337"/>
      <c r="L132" s="249"/>
      <c r="M132" s="250"/>
      <c r="N132" s="98" t="e">
        <f t="shared" si="1"/>
        <v>#DIV/0!</v>
      </c>
      <c r="O132" s="321">
        <f>FŐLAP!$E$8</f>
        <v>0</v>
      </c>
      <c r="P132" s="320">
        <f>FŐLAP!$C$10</f>
        <v>0</v>
      </c>
      <c r="Q132" s="322" t="s">
        <v>545</v>
      </c>
    </row>
    <row r="133" spans="1:17" ht="50.1" hidden="1" customHeight="1" x14ac:dyDescent="0.25">
      <c r="A133" s="101" t="s">
        <v>247</v>
      </c>
      <c r="B133" s="337"/>
      <c r="C133" s="413"/>
      <c r="D133" s="244"/>
      <c r="E133" s="244"/>
      <c r="F133" s="244"/>
      <c r="G133" s="244"/>
      <c r="H133" s="434"/>
      <c r="I133" s="245"/>
      <c r="J133" s="245"/>
      <c r="K133" s="337"/>
      <c r="L133" s="249"/>
      <c r="M133" s="250"/>
      <c r="N133" s="98" t="e">
        <f t="shared" si="1"/>
        <v>#DIV/0!</v>
      </c>
      <c r="O133" s="321">
        <f>FŐLAP!$E$8</f>
        <v>0</v>
      </c>
      <c r="P133" s="320">
        <f>FŐLAP!$C$10</f>
        <v>0</v>
      </c>
      <c r="Q133" s="322" t="s">
        <v>545</v>
      </c>
    </row>
    <row r="134" spans="1:17" ht="50.1" hidden="1" customHeight="1" x14ac:dyDescent="0.25">
      <c r="A134" s="100" t="s">
        <v>248</v>
      </c>
      <c r="B134" s="337"/>
      <c r="C134" s="413"/>
      <c r="D134" s="244"/>
      <c r="E134" s="244"/>
      <c r="F134" s="244"/>
      <c r="G134" s="244"/>
      <c r="H134" s="434"/>
      <c r="I134" s="245"/>
      <c r="J134" s="245"/>
      <c r="K134" s="337"/>
      <c r="L134" s="249"/>
      <c r="M134" s="250"/>
      <c r="N134" s="98" t="e">
        <f t="shared" si="1"/>
        <v>#DIV/0!</v>
      </c>
      <c r="O134" s="321">
        <f>FŐLAP!$E$8</f>
        <v>0</v>
      </c>
      <c r="P134" s="320">
        <f>FŐLAP!$C$10</f>
        <v>0</v>
      </c>
      <c r="Q134" s="322" t="s">
        <v>545</v>
      </c>
    </row>
    <row r="135" spans="1:17" ht="50.1" hidden="1" customHeight="1" x14ac:dyDescent="0.25">
      <c r="A135" s="100" t="s">
        <v>249</v>
      </c>
      <c r="B135" s="337"/>
      <c r="C135" s="413"/>
      <c r="D135" s="244"/>
      <c r="E135" s="244"/>
      <c r="F135" s="244"/>
      <c r="G135" s="244"/>
      <c r="H135" s="434"/>
      <c r="I135" s="245"/>
      <c r="J135" s="245"/>
      <c r="K135" s="337"/>
      <c r="L135" s="249"/>
      <c r="M135" s="250"/>
      <c r="N135" s="98" t="e">
        <f t="shared" si="1"/>
        <v>#DIV/0!</v>
      </c>
      <c r="O135" s="321">
        <f>FŐLAP!$E$8</f>
        <v>0</v>
      </c>
      <c r="P135" s="320">
        <f>FŐLAP!$C$10</f>
        <v>0</v>
      </c>
      <c r="Q135" s="322" t="s">
        <v>545</v>
      </c>
    </row>
    <row r="136" spans="1:17" ht="50.1" hidden="1" customHeight="1" x14ac:dyDescent="0.25">
      <c r="A136" s="101" t="s">
        <v>250</v>
      </c>
      <c r="B136" s="337"/>
      <c r="C136" s="413"/>
      <c r="D136" s="244"/>
      <c r="E136" s="244"/>
      <c r="F136" s="244"/>
      <c r="G136" s="244"/>
      <c r="H136" s="434"/>
      <c r="I136" s="245"/>
      <c r="J136" s="245"/>
      <c r="K136" s="337"/>
      <c r="L136" s="249"/>
      <c r="M136" s="250"/>
      <c r="N136" s="98" t="e">
        <f t="shared" si="1"/>
        <v>#DIV/0!</v>
      </c>
      <c r="O136" s="321">
        <f>FŐLAP!$E$8</f>
        <v>0</v>
      </c>
      <c r="P136" s="320">
        <f>FŐLAP!$C$10</f>
        <v>0</v>
      </c>
      <c r="Q136" s="322" t="s">
        <v>545</v>
      </c>
    </row>
    <row r="137" spans="1:17" ht="50.1" hidden="1" customHeight="1" x14ac:dyDescent="0.25">
      <c r="A137" s="100" t="s">
        <v>251</v>
      </c>
      <c r="B137" s="337"/>
      <c r="C137" s="413"/>
      <c r="D137" s="244"/>
      <c r="E137" s="244"/>
      <c r="F137" s="244"/>
      <c r="G137" s="244"/>
      <c r="H137" s="434"/>
      <c r="I137" s="245"/>
      <c r="J137" s="245"/>
      <c r="K137" s="337"/>
      <c r="L137" s="249"/>
      <c r="M137" s="250"/>
      <c r="N137" s="98" t="e">
        <f t="shared" si="1"/>
        <v>#DIV/0!</v>
      </c>
      <c r="O137" s="321">
        <f>FŐLAP!$E$8</f>
        <v>0</v>
      </c>
      <c r="P137" s="320">
        <f>FŐLAP!$C$10</f>
        <v>0</v>
      </c>
      <c r="Q137" s="322" t="s">
        <v>545</v>
      </c>
    </row>
    <row r="138" spans="1:17" ht="50.1" hidden="1" customHeight="1" x14ac:dyDescent="0.25">
      <c r="A138" s="100" t="s">
        <v>252</v>
      </c>
      <c r="B138" s="337"/>
      <c r="C138" s="413"/>
      <c r="D138" s="244"/>
      <c r="E138" s="244"/>
      <c r="F138" s="244"/>
      <c r="G138" s="244"/>
      <c r="H138" s="434"/>
      <c r="I138" s="245"/>
      <c r="J138" s="245"/>
      <c r="K138" s="337"/>
      <c r="L138" s="249"/>
      <c r="M138" s="250"/>
      <c r="N138" s="98" t="e">
        <f t="shared" ref="N138:N201" si="2">IF(M138&lt;0,0,1-(M138/L138))</f>
        <v>#DIV/0!</v>
      </c>
      <c r="O138" s="321">
        <f>FŐLAP!$E$8</f>
        <v>0</v>
      </c>
      <c r="P138" s="320">
        <f>FŐLAP!$C$10</f>
        <v>0</v>
      </c>
      <c r="Q138" s="322" t="s">
        <v>545</v>
      </c>
    </row>
    <row r="139" spans="1:17" ht="50.1" hidden="1" customHeight="1" x14ac:dyDescent="0.25">
      <c r="A139" s="101" t="s">
        <v>253</v>
      </c>
      <c r="B139" s="337"/>
      <c r="C139" s="413"/>
      <c r="D139" s="244"/>
      <c r="E139" s="244"/>
      <c r="F139" s="244"/>
      <c r="G139" s="244"/>
      <c r="H139" s="434"/>
      <c r="I139" s="245"/>
      <c r="J139" s="245"/>
      <c r="K139" s="337"/>
      <c r="L139" s="249"/>
      <c r="M139" s="250"/>
      <c r="N139" s="98" t="e">
        <f t="shared" si="2"/>
        <v>#DIV/0!</v>
      </c>
      <c r="O139" s="321">
        <f>FŐLAP!$E$8</f>
        <v>0</v>
      </c>
      <c r="P139" s="320">
        <f>FŐLAP!$C$10</f>
        <v>0</v>
      </c>
      <c r="Q139" s="322" t="s">
        <v>545</v>
      </c>
    </row>
    <row r="140" spans="1:17" ht="50.1" hidden="1" customHeight="1" x14ac:dyDescent="0.25">
      <c r="A140" s="100" t="s">
        <v>254</v>
      </c>
      <c r="B140" s="337"/>
      <c r="C140" s="413"/>
      <c r="D140" s="244"/>
      <c r="E140" s="244"/>
      <c r="F140" s="244"/>
      <c r="G140" s="244"/>
      <c r="H140" s="434"/>
      <c r="I140" s="245"/>
      <c r="J140" s="245"/>
      <c r="K140" s="337"/>
      <c r="L140" s="249"/>
      <c r="M140" s="250"/>
      <c r="N140" s="98" t="e">
        <f t="shared" si="2"/>
        <v>#DIV/0!</v>
      </c>
      <c r="O140" s="321">
        <f>FŐLAP!$E$8</f>
        <v>0</v>
      </c>
      <c r="P140" s="320">
        <f>FŐLAP!$C$10</f>
        <v>0</v>
      </c>
      <c r="Q140" s="322" t="s">
        <v>545</v>
      </c>
    </row>
    <row r="141" spans="1:17" ht="50.1" hidden="1" customHeight="1" x14ac:dyDescent="0.25">
      <c r="A141" s="100" t="s">
        <v>255</v>
      </c>
      <c r="B141" s="337"/>
      <c r="C141" s="413"/>
      <c r="D141" s="244"/>
      <c r="E141" s="244"/>
      <c r="F141" s="244"/>
      <c r="G141" s="244"/>
      <c r="H141" s="434"/>
      <c r="I141" s="245"/>
      <c r="J141" s="245"/>
      <c r="K141" s="337"/>
      <c r="L141" s="249"/>
      <c r="M141" s="250"/>
      <c r="N141" s="98" t="e">
        <f t="shared" si="2"/>
        <v>#DIV/0!</v>
      </c>
      <c r="O141" s="321">
        <f>FŐLAP!$E$8</f>
        <v>0</v>
      </c>
      <c r="P141" s="320">
        <f>FŐLAP!$C$10</f>
        <v>0</v>
      </c>
      <c r="Q141" s="322" t="s">
        <v>545</v>
      </c>
    </row>
    <row r="142" spans="1:17" ht="50.1" hidden="1" customHeight="1" x14ac:dyDescent="0.25">
      <c r="A142" s="101" t="s">
        <v>256</v>
      </c>
      <c r="B142" s="337"/>
      <c r="C142" s="413"/>
      <c r="D142" s="244"/>
      <c r="E142" s="244"/>
      <c r="F142" s="244"/>
      <c r="G142" s="244"/>
      <c r="H142" s="434"/>
      <c r="I142" s="245"/>
      <c r="J142" s="245"/>
      <c r="K142" s="337"/>
      <c r="L142" s="249"/>
      <c r="M142" s="250"/>
      <c r="N142" s="98" t="e">
        <f t="shared" si="2"/>
        <v>#DIV/0!</v>
      </c>
      <c r="O142" s="321">
        <f>FŐLAP!$E$8</f>
        <v>0</v>
      </c>
      <c r="P142" s="320">
        <f>FŐLAP!$C$10</f>
        <v>0</v>
      </c>
      <c r="Q142" s="322" t="s">
        <v>545</v>
      </c>
    </row>
    <row r="143" spans="1:17" ht="50.1" hidden="1" customHeight="1" x14ac:dyDescent="0.25">
      <c r="A143" s="100" t="s">
        <v>257</v>
      </c>
      <c r="B143" s="337"/>
      <c r="C143" s="413"/>
      <c r="D143" s="244"/>
      <c r="E143" s="244"/>
      <c r="F143" s="244"/>
      <c r="G143" s="244"/>
      <c r="H143" s="434"/>
      <c r="I143" s="245"/>
      <c r="J143" s="245"/>
      <c r="K143" s="337"/>
      <c r="L143" s="249"/>
      <c r="M143" s="250"/>
      <c r="N143" s="98" t="e">
        <f t="shared" si="2"/>
        <v>#DIV/0!</v>
      </c>
      <c r="O143" s="321">
        <f>FŐLAP!$E$8</f>
        <v>0</v>
      </c>
      <c r="P143" s="320">
        <f>FŐLAP!$C$10</f>
        <v>0</v>
      </c>
      <c r="Q143" s="322" t="s">
        <v>545</v>
      </c>
    </row>
    <row r="144" spans="1:17" ht="50.1" hidden="1" customHeight="1" collapsed="1" x14ac:dyDescent="0.25">
      <c r="A144" s="100" t="s">
        <v>258</v>
      </c>
      <c r="B144" s="337"/>
      <c r="C144" s="413"/>
      <c r="D144" s="244"/>
      <c r="E144" s="244"/>
      <c r="F144" s="244"/>
      <c r="G144" s="244"/>
      <c r="H144" s="434"/>
      <c r="I144" s="245"/>
      <c r="J144" s="245"/>
      <c r="K144" s="337"/>
      <c r="L144" s="249"/>
      <c r="M144" s="250"/>
      <c r="N144" s="98" t="e">
        <f t="shared" si="2"/>
        <v>#DIV/0!</v>
      </c>
      <c r="O144" s="321">
        <f>FŐLAP!$E$8</f>
        <v>0</v>
      </c>
      <c r="P144" s="320">
        <f>FŐLAP!$C$10</f>
        <v>0</v>
      </c>
      <c r="Q144" s="322" t="s">
        <v>545</v>
      </c>
    </row>
    <row r="145" spans="1:17" ht="50.1" hidden="1" customHeight="1" x14ac:dyDescent="0.25">
      <c r="A145" s="100" t="s">
        <v>259</v>
      </c>
      <c r="B145" s="337"/>
      <c r="C145" s="413"/>
      <c r="D145" s="244"/>
      <c r="E145" s="244"/>
      <c r="F145" s="244"/>
      <c r="G145" s="244"/>
      <c r="H145" s="434"/>
      <c r="I145" s="245"/>
      <c r="J145" s="245"/>
      <c r="K145" s="337"/>
      <c r="L145" s="249"/>
      <c r="M145" s="250"/>
      <c r="N145" s="98" t="e">
        <f t="shared" si="2"/>
        <v>#DIV/0!</v>
      </c>
      <c r="O145" s="321">
        <f>FŐLAP!$E$8</f>
        <v>0</v>
      </c>
      <c r="P145" s="320">
        <f>FŐLAP!$C$10</f>
        <v>0</v>
      </c>
      <c r="Q145" s="322" t="s">
        <v>545</v>
      </c>
    </row>
    <row r="146" spans="1:17" ht="50.1" hidden="1" customHeight="1" x14ac:dyDescent="0.25">
      <c r="A146" s="100" t="s">
        <v>260</v>
      </c>
      <c r="B146" s="337"/>
      <c r="C146" s="413"/>
      <c r="D146" s="244"/>
      <c r="E146" s="244"/>
      <c r="F146" s="244"/>
      <c r="G146" s="244"/>
      <c r="H146" s="434"/>
      <c r="I146" s="245"/>
      <c r="J146" s="245"/>
      <c r="K146" s="337"/>
      <c r="L146" s="249"/>
      <c r="M146" s="250"/>
      <c r="N146" s="98" t="e">
        <f t="shared" si="2"/>
        <v>#DIV/0!</v>
      </c>
      <c r="O146" s="321">
        <f>FŐLAP!$E$8</f>
        <v>0</v>
      </c>
      <c r="P146" s="320">
        <f>FŐLAP!$C$10</f>
        <v>0</v>
      </c>
      <c r="Q146" s="322" t="s">
        <v>545</v>
      </c>
    </row>
    <row r="147" spans="1:17" ht="50.1" hidden="1" customHeight="1" x14ac:dyDescent="0.25">
      <c r="A147" s="101" t="s">
        <v>261</v>
      </c>
      <c r="B147" s="337"/>
      <c r="C147" s="413"/>
      <c r="D147" s="244"/>
      <c r="E147" s="244"/>
      <c r="F147" s="244"/>
      <c r="G147" s="244"/>
      <c r="H147" s="434"/>
      <c r="I147" s="245"/>
      <c r="J147" s="245"/>
      <c r="K147" s="337"/>
      <c r="L147" s="249"/>
      <c r="M147" s="250"/>
      <c r="N147" s="98" t="e">
        <f t="shared" si="2"/>
        <v>#DIV/0!</v>
      </c>
      <c r="O147" s="321">
        <f>FŐLAP!$E$8</f>
        <v>0</v>
      </c>
      <c r="P147" s="320">
        <f>FŐLAP!$C$10</f>
        <v>0</v>
      </c>
      <c r="Q147" s="322" t="s">
        <v>545</v>
      </c>
    </row>
    <row r="148" spans="1:17" ht="50.1" hidden="1" customHeight="1" x14ac:dyDescent="0.25">
      <c r="A148" s="100" t="s">
        <v>262</v>
      </c>
      <c r="B148" s="337"/>
      <c r="C148" s="413"/>
      <c r="D148" s="244"/>
      <c r="E148" s="244"/>
      <c r="F148" s="244"/>
      <c r="G148" s="244"/>
      <c r="H148" s="434"/>
      <c r="I148" s="245"/>
      <c r="J148" s="245"/>
      <c r="K148" s="337"/>
      <c r="L148" s="249"/>
      <c r="M148" s="250"/>
      <c r="N148" s="98" t="e">
        <f t="shared" si="2"/>
        <v>#DIV/0!</v>
      </c>
      <c r="O148" s="321">
        <f>FŐLAP!$E$8</f>
        <v>0</v>
      </c>
      <c r="P148" s="320">
        <f>FŐLAP!$C$10</f>
        <v>0</v>
      </c>
      <c r="Q148" s="322" t="s">
        <v>545</v>
      </c>
    </row>
    <row r="149" spans="1:17" ht="50.1" hidden="1" customHeight="1" x14ac:dyDescent="0.25">
      <c r="A149" s="100" t="s">
        <v>263</v>
      </c>
      <c r="B149" s="337"/>
      <c r="C149" s="413"/>
      <c r="D149" s="244"/>
      <c r="E149" s="244"/>
      <c r="F149" s="244"/>
      <c r="G149" s="244"/>
      <c r="H149" s="434"/>
      <c r="I149" s="245"/>
      <c r="J149" s="245"/>
      <c r="K149" s="337"/>
      <c r="L149" s="249"/>
      <c r="M149" s="250"/>
      <c r="N149" s="98" t="e">
        <f t="shared" si="2"/>
        <v>#DIV/0!</v>
      </c>
      <c r="O149" s="321">
        <f>FŐLAP!$E$8</f>
        <v>0</v>
      </c>
      <c r="P149" s="320">
        <f>FŐLAP!$C$10</f>
        <v>0</v>
      </c>
      <c r="Q149" s="322" t="s">
        <v>545</v>
      </c>
    </row>
    <row r="150" spans="1:17" ht="50.1" hidden="1" customHeight="1" x14ac:dyDescent="0.25">
      <c r="A150" s="101" t="s">
        <v>264</v>
      </c>
      <c r="B150" s="337"/>
      <c r="C150" s="413"/>
      <c r="D150" s="244"/>
      <c r="E150" s="244"/>
      <c r="F150" s="244"/>
      <c r="G150" s="244"/>
      <c r="H150" s="434"/>
      <c r="I150" s="245"/>
      <c r="J150" s="245"/>
      <c r="K150" s="337"/>
      <c r="L150" s="249"/>
      <c r="M150" s="250"/>
      <c r="N150" s="98" t="e">
        <f t="shared" si="2"/>
        <v>#DIV/0!</v>
      </c>
      <c r="O150" s="321">
        <f>FŐLAP!$E$8</f>
        <v>0</v>
      </c>
      <c r="P150" s="320">
        <f>FŐLAP!$C$10</f>
        <v>0</v>
      </c>
      <c r="Q150" s="322" t="s">
        <v>545</v>
      </c>
    </row>
    <row r="151" spans="1:17" ht="50.1" hidden="1" customHeight="1" x14ac:dyDescent="0.25">
      <c r="A151" s="100" t="s">
        <v>265</v>
      </c>
      <c r="B151" s="337"/>
      <c r="C151" s="413"/>
      <c r="D151" s="244"/>
      <c r="E151" s="244"/>
      <c r="F151" s="244"/>
      <c r="G151" s="244"/>
      <c r="H151" s="434"/>
      <c r="I151" s="245"/>
      <c r="J151" s="245"/>
      <c r="K151" s="337"/>
      <c r="L151" s="249"/>
      <c r="M151" s="250"/>
      <c r="N151" s="98" t="e">
        <f t="shared" si="2"/>
        <v>#DIV/0!</v>
      </c>
      <c r="O151" s="321">
        <f>FŐLAP!$E$8</f>
        <v>0</v>
      </c>
      <c r="P151" s="320">
        <f>FŐLAP!$C$10</f>
        <v>0</v>
      </c>
      <c r="Q151" s="322" t="s">
        <v>545</v>
      </c>
    </row>
    <row r="152" spans="1:17" ht="50.1" hidden="1" customHeight="1" x14ac:dyDescent="0.25">
      <c r="A152" s="100" t="s">
        <v>266</v>
      </c>
      <c r="B152" s="337"/>
      <c r="C152" s="413"/>
      <c r="D152" s="244"/>
      <c r="E152" s="244"/>
      <c r="F152" s="244"/>
      <c r="G152" s="244"/>
      <c r="H152" s="434"/>
      <c r="I152" s="245"/>
      <c r="J152" s="245"/>
      <c r="K152" s="337"/>
      <c r="L152" s="249"/>
      <c r="M152" s="250"/>
      <c r="N152" s="98" t="e">
        <f t="shared" si="2"/>
        <v>#DIV/0!</v>
      </c>
      <c r="O152" s="321">
        <f>FŐLAP!$E$8</f>
        <v>0</v>
      </c>
      <c r="P152" s="320">
        <f>FŐLAP!$C$10</f>
        <v>0</v>
      </c>
      <c r="Q152" s="322" t="s">
        <v>545</v>
      </c>
    </row>
    <row r="153" spans="1:17" ht="50.1" hidden="1" customHeight="1" x14ac:dyDescent="0.25">
      <c r="A153" s="101" t="s">
        <v>267</v>
      </c>
      <c r="B153" s="337"/>
      <c r="C153" s="413"/>
      <c r="D153" s="244"/>
      <c r="E153" s="244"/>
      <c r="F153" s="244"/>
      <c r="G153" s="244"/>
      <c r="H153" s="434"/>
      <c r="I153" s="245"/>
      <c r="J153" s="245"/>
      <c r="K153" s="337"/>
      <c r="L153" s="249"/>
      <c r="M153" s="250"/>
      <c r="N153" s="98" t="e">
        <f t="shared" si="2"/>
        <v>#DIV/0!</v>
      </c>
      <c r="O153" s="321">
        <f>FŐLAP!$E$8</f>
        <v>0</v>
      </c>
      <c r="P153" s="320">
        <f>FŐLAP!$C$10</f>
        <v>0</v>
      </c>
      <c r="Q153" s="322" t="s">
        <v>545</v>
      </c>
    </row>
    <row r="154" spans="1:17" ht="50.1" hidden="1" customHeight="1" x14ac:dyDescent="0.25">
      <c r="A154" s="100" t="s">
        <v>268</v>
      </c>
      <c r="B154" s="337"/>
      <c r="C154" s="413"/>
      <c r="D154" s="244"/>
      <c r="E154" s="244"/>
      <c r="F154" s="244"/>
      <c r="G154" s="244"/>
      <c r="H154" s="434"/>
      <c r="I154" s="245"/>
      <c r="J154" s="245"/>
      <c r="K154" s="337"/>
      <c r="L154" s="249"/>
      <c r="M154" s="250"/>
      <c r="N154" s="98" t="e">
        <f t="shared" si="2"/>
        <v>#DIV/0!</v>
      </c>
      <c r="O154" s="321">
        <f>FŐLAP!$E$8</f>
        <v>0</v>
      </c>
      <c r="P154" s="320">
        <f>FŐLAP!$C$10</f>
        <v>0</v>
      </c>
      <c r="Q154" s="322" t="s">
        <v>545</v>
      </c>
    </row>
    <row r="155" spans="1:17" ht="50.1" hidden="1" customHeight="1" x14ac:dyDescent="0.25">
      <c r="A155" s="100" t="s">
        <v>269</v>
      </c>
      <c r="B155" s="337"/>
      <c r="C155" s="413"/>
      <c r="D155" s="244"/>
      <c r="E155" s="244"/>
      <c r="F155" s="244"/>
      <c r="G155" s="244"/>
      <c r="H155" s="434"/>
      <c r="I155" s="245"/>
      <c r="J155" s="245"/>
      <c r="K155" s="337"/>
      <c r="L155" s="249"/>
      <c r="M155" s="250"/>
      <c r="N155" s="98" t="e">
        <f t="shared" si="2"/>
        <v>#DIV/0!</v>
      </c>
      <c r="O155" s="321">
        <f>FŐLAP!$E$8</f>
        <v>0</v>
      </c>
      <c r="P155" s="320">
        <f>FŐLAP!$C$10</f>
        <v>0</v>
      </c>
      <c r="Q155" s="322" t="s">
        <v>545</v>
      </c>
    </row>
    <row r="156" spans="1:17" ht="50.1" hidden="1" customHeight="1" x14ac:dyDescent="0.25">
      <c r="A156" s="101" t="s">
        <v>270</v>
      </c>
      <c r="B156" s="337"/>
      <c r="C156" s="413"/>
      <c r="D156" s="244"/>
      <c r="E156" s="244"/>
      <c r="F156" s="244"/>
      <c r="G156" s="244"/>
      <c r="H156" s="434"/>
      <c r="I156" s="245"/>
      <c r="J156" s="245"/>
      <c r="K156" s="337"/>
      <c r="L156" s="249"/>
      <c r="M156" s="250"/>
      <c r="N156" s="98" t="e">
        <f t="shared" si="2"/>
        <v>#DIV/0!</v>
      </c>
      <c r="O156" s="321">
        <f>FŐLAP!$E$8</f>
        <v>0</v>
      </c>
      <c r="P156" s="320">
        <f>FŐLAP!$C$10</f>
        <v>0</v>
      </c>
      <c r="Q156" s="322" t="s">
        <v>545</v>
      </c>
    </row>
    <row r="157" spans="1:17" ht="50.1" hidden="1" customHeight="1" x14ac:dyDescent="0.25">
      <c r="A157" s="100" t="s">
        <v>271</v>
      </c>
      <c r="B157" s="337"/>
      <c r="C157" s="413"/>
      <c r="D157" s="244"/>
      <c r="E157" s="244"/>
      <c r="F157" s="244"/>
      <c r="G157" s="244"/>
      <c r="H157" s="434"/>
      <c r="I157" s="245"/>
      <c r="J157" s="245"/>
      <c r="K157" s="337"/>
      <c r="L157" s="249"/>
      <c r="M157" s="250"/>
      <c r="N157" s="98" t="e">
        <f t="shared" si="2"/>
        <v>#DIV/0!</v>
      </c>
      <c r="O157" s="321">
        <f>FŐLAP!$E$8</f>
        <v>0</v>
      </c>
      <c r="P157" s="320">
        <f>FŐLAP!$C$10</f>
        <v>0</v>
      </c>
      <c r="Q157" s="322" t="s">
        <v>545</v>
      </c>
    </row>
    <row r="158" spans="1:17" ht="50.1" hidden="1" customHeight="1" x14ac:dyDescent="0.25">
      <c r="A158" s="100" t="s">
        <v>272</v>
      </c>
      <c r="B158" s="337"/>
      <c r="C158" s="413"/>
      <c r="D158" s="244"/>
      <c r="E158" s="244"/>
      <c r="F158" s="244"/>
      <c r="G158" s="244"/>
      <c r="H158" s="434"/>
      <c r="I158" s="245"/>
      <c r="J158" s="245"/>
      <c r="K158" s="337"/>
      <c r="L158" s="249"/>
      <c r="M158" s="250"/>
      <c r="N158" s="98" t="e">
        <f t="shared" si="2"/>
        <v>#DIV/0!</v>
      </c>
      <c r="O158" s="321">
        <f>FŐLAP!$E$8</f>
        <v>0</v>
      </c>
      <c r="P158" s="320">
        <f>FŐLAP!$C$10</f>
        <v>0</v>
      </c>
      <c r="Q158" s="322" t="s">
        <v>545</v>
      </c>
    </row>
    <row r="159" spans="1:17" ht="50.1" hidden="1" customHeight="1" x14ac:dyDescent="0.25">
      <c r="A159" s="101" t="s">
        <v>273</v>
      </c>
      <c r="B159" s="337"/>
      <c r="C159" s="413"/>
      <c r="D159" s="244"/>
      <c r="E159" s="244"/>
      <c r="F159" s="244"/>
      <c r="G159" s="244"/>
      <c r="H159" s="434"/>
      <c r="I159" s="245"/>
      <c r="J159" s="245"/>
      <c r="K159" s="337"/>
      <c r="L159" s="249"/>
      <c r="M159" s="250"/>
      <c r="N159" s="98" t="e">
        <f t="shared" si="2"/>
        <v>#DIV/0!</v>
      </c>
      <c r="O159" s="321">
        <f>FŐLAP!$E$8</f>
        <v>0</v>
      </c>
      <c r="P159" s="320">
        <f>FŐLAP!$C$10</f>
        <v>0</v>
      </c>
      <c r="Q159" s="322" t="s">
        <v>545</v>
      </c>
    </row>
    <row r="160" spans="1:17" ht="50.1" hidden="1" customHeight="1" x14ac:dyDescent="0.25">
      <c r="A160" s="100" t="s">
        <v>274</v>
      </c>
      <c r="B160" s="337"/>
      <c r="C160" s="413"/>
      <c r="D160" s="244"/>
      <c r="E160" s="244"/>
      <c r="F160" s="244"/>
      <c r="G160" s="244"/>
      <c r="H160" s="434"/>
      <c r="I160" s="245"/>
      <c r="J160" s="245"/>
      <c r="K160" s="337"/>
      <c r="L160" s="249"/>
      <c r="M160" s="250"/>
      <c r="N160" s="98" t="e">
        <f t="shared" si="2"/>
        <v>#DIV/0!</v>
      </c>
      <c r="O160" s="321">
        <f>FŐLAP!$E$8</f>
        <v>0</v>
      </c>
      <c r="P160" s="320">
        <f>FŐLAP!$C$10</f>
        <v>0</v>
      </c>
      <c r="Q160" s="322" t="s">
        <v>545</v>
      </c>
    </row>
    <row r="161" spans="1:17" ht="50.1" hidden="1" customHeight="1" x14ac:dyDescent="0.25">
      <c r="A161" s="100" t="s">
        <v>275</v>
      </c>
      <c r="B161" s="337"/>
      <c r="C161" s="413"/>
      <c r="D161" s="244"/>
      <c r="E161" s="244"/>
      <c r="F161" s="244"/>
      <c r="G161" s="244"/>
      <c r="H161" s="434"/>
      <c r="I161" s="245"/>
      <c r="J161" s="245"/>
      <c r="K161" s="337"/>
      <c r="L161" s="249"/>
      <c r="M161" s="250"/>
      <c r="N161" s="98" t="e">
        <f t="shared" si="2"/>
        <v>#DIV/0!</v>
      </c>
      <c r="O161" s="321">
        <f>FŐLAP!$E$8</f>
        <v>0</v>
      </c>
      <c r="P161" s="320">
        <f>FŐLAP!$C$10</f>
        <v>0</v>
      </c>
      <c r="Q161" s="322" t="s">
        <v>545</v>
      </c>
    </row>
    <row r="162" spans="1:17" ht="50.1" hidden="1" customHeight="1" x14ac:dyDescent="0.25">
      <c r="A162" s="100" t="s">
        <v>276</v>
      </c>
      <c r="B162" s="337"/>
      <c r="C162" s="413"/>
      <c r="D162" s="244"/>
      <c r="E162" s="244"/>
      <c r="F162" s="244"/>
      <c r="G162" s="244"/>
      <c r="H162" s="434"/>
      <c r="I162" s="245"/>
      <c r="J162" s="245"/>
      <c r="K162" s="337"/>
      <c r="L162" s="249"/>
      <c r="M162" s="250"/>
      <c r="N162" s="98" t="e">
        <f t="shared" si="2"/>
        <v>#DIV/0!</v>
      </c>
      <c r="O162" s="321">
        <f>FŐLAP!$E$8</f>
        <v>0</v>
      </c>
      <c r="P162" s="320">
        <f>FŐLAP!$C$10</f>
        <v>0</v>
      </c>
      <c r="Q162" s="322" t="s">
        <v>545</v>
      </c>
    </row>
    <row r="163" spans="1:17" ht="50.1" hidden="1" customHeight="1" x14ac:dyDescent="0.25">
      <c r="A163" s="100" t="s">
        <v>277</v>
      </c>
      <c r="B163" s="337"/>
      <c r="C163" s="413"/>
      <c r="D163" s="244"/>
      <c r="E163" s="244"/>
      <c r="F163" s="244"/>
      <c r="G163" s="244"/>
      <c r="H163" s="434"/>
      <c r="I163" s="245"/>
      <c r="J163" s="245"/>
      <c r="K163" s="337"/>
      <c r="L163" s="249"/>
      <c r="M163" s="250"/>
      <c r="N163" s="98" t="e">
        <f t="shared" si="2"/>
        <v>#DIV/0!</v>
      </c>
      <c r="O163" s="321">
        <f>FŐLAP!$E$8</f>
        <v>0</v>
      </c>
      <c r="P163" s="320">
        <f>FŐLAP!$C$10</f>
        <v>0</v>
      </c>
      <c r="Q163" s="322" t="s">
        <v>545</v>
      </c>
    </row>
    <row r="164" spans="1:17" ht="50.1" hidden="1" customHeight="1" x14ac:dyDescent="0.25">
      <c r="A164" s="101" t="s">
        <v>278</v>
      </c>
      <c r="B164" s="337"/>
      <c r="C164" s="413"/>
      <c r="D164" s="244"/>
      <c r="E164" s="244"/>
      <c r="F164" s="244"/>
      <c r="G164" s="244"/>
      <c r="H164" s="434"/>
      <c r="I164" s="245"/>
      <c r="J164" s="245"/>
      <c r="K164" s="337"/>
      <c r="L164" s="249"/>
      <c r="M164" s="250"/>
      <c r="N164" s="98" t="e">
        <f t="shared" si="2"/>
        <v>#DIV/0!</v>
      </c>
      <c r="O164" s="321">
        <f>FŐLAP!$E$8</f>
        <v>0</v>
      </c>
      <c r="P164" s="320">
        <f>FŐLAP!$C$10</f>
        <v>0</v>
      </c>
      <c r="Q164" s="322" t="s">
        <v>545</v>
      </c>
    </row>
    <row r="165" spans="1:17" ht="50.1" hidden="1" customHeight="1" collapsed="1" x14ac:dyDescent="0.25">
      <c r="A165" s="100" t="s">
        <v>279</v>
      </c>
      <c r="B165" s="337"/>
      <c r="C165" s="413"/>
      <c r="D165" s="244"/>
      <c r="E165" s="244"/>
      <c r="F165" s="244"/>
      <c r="G165" s="244"/>
      <c r="H165" s="434"/>
      <c r="I165" s="245"/>
      <c r="J165" s="245"/>
      <c r="K165" s="337"/>
      <c r="L165" s="249"/>
      <c r="M165" s="250"/>
      <c r="N165" s="98" t="e">
        <f t="shared" si="2"/>
        <v>#DIV/0!</v>
      </c>
      <c r="O165" s="321">
        <f>FŐLAP!$E$8</f>
        <v>0</v>
      </c>
      <c r="P165" s="320">
        <f>FŐLAP!$C$10</f>
        <v>0</v>
      </c>
      <c r="Q165" s="322" t="s">
        <v>545</v>
      </c>
    </row>
    <row r="166" spans="1:17" ht="50.1" hidden="1" customHeight="1" x14ac:dyDescent="0.25">
      <c r="A166" s="100" t="s">
        <v>280</v>
      </c>
      <c r="B166" s="337"/>
      <c r="C166" s="413"/>
      <c r="D166" s="244"/>
      <c r="E166" s="244"/>
      <c r="F166" s="244"/>
      <c r="G166" s="244"/>
      <c r="H166" s="434"/>
      <c r="I166" s="245"/>
      <c r="J166" s="245"/>
      <c r="K166" s="337"/>
      <c r="L166" s="249"/>
      <c r="M166" s="250"/>
      <c r="N166" s="98" t="e">
        <f t="shared" si="2"/>
        <v>#DIV/0!</v>
      </c>
      <c r="O166" s="321">
        <f>FŐLAP!$E$8</f>
        <v>0</v>
      </c>
      <c r="P166" s="320">
        <f>FŐLAP!$C$10</f>
        <v>0</v>
      </c>
      <c r="Q166" s="322" t="s">
        <v>545</v>
      </c>
    </row>
    <row r="167" spans="1:17" ht="50.1" hidden="1" customHeight="1" x14ac:dyDescent="0.25">
      <c r="A167" s="101" t="s">
        <v>281</v>
      </c>
      <c r="B167" s="337"/>
      <c r="C167" s="413"/>
      <c r="D167" s="244"/>
      <c r="E167" s="244"/>
      <c r="F167" s="244"/>
      <c r="G167" s="244"/>
      <c r="H167" s="434"/>
      <c r="I167" s="245"/>
      <c r="J167" s="245"/>
      <c r="K167" s="337"/>
      <c r="L167" s="249"/>
      <c r="M167" s="250"/>
      <c r="N167" s="98" t="e">
        <f t="shared" si="2"/>
        <v>#DIV/0!</v>
      </c>
      <c r="O167" s="321">
        <f>FŐLAP!$E$8</f>
        <v>0</v>
      </c>
      <c r="P167" s="320">
        <f>FŐLAP!$C$10</f>
        <v>0</v>
      </c>
      <c r="Q167" s="322" t="s">
        <v>545</v>
      </c>
    </row>
    <row r="168" spans="1:17" ht="50.1" hidden="1" customHeight="1" x14ac:dyDescent="0.25">
      <c r="A168" s="100" t="s">
        <v>282</v>
      </c>
      <c r="B168" s="337"/>
      <c r="C168" s="413"/>
      <c r="D168" s="244"/>
      <c r="E168" s="244"/>
      <c r="F168" s="244"/>
      <c r="G168" s="244"/>
      <c r="H168" s="434"/>
      <c r="I168" s="245"/>
      <c r="J168" s="245"/>
      <c r="K168" s="337"/>
      <c r="L168" s="249"/>
      <c r="M168" s="250"/>
      <c r="N168" s="98" t="e">
        <f t="shared" si="2"/>
        <v>#DIV/0!</v>
      </c>
      <c r="O168" s="321">
        <f>FŐLAP!$E$8</f>
        <v>0</v>
      </c>
      <c r="P168" s="320">
        <f>FŐLAP!$C$10</f>
        <v>0</v>
      </c>
      <c r="Q168" s="322" t="s">
        <v>545</v>
      </c>
    </row>
    <row r="169" spans="1:17" ht="50.1" hidden="1" customHeight="1" x14ac:dyDescent="0.25">
      <c r="A169" s="100" t="s">
        <v>283</v>
      </c>
      <c r="B169" s="337"/>
      <c r="C169" s="413"/>
      <c r="D169" s="244"/>
      <c r="E169" s="244"/>
      <c r="F169" s="244"/>
      <c r="G169" s="244"/>
      <c r="H169" s="434"/>
      <c r="I169" s="245"/>
      <c r="J169" s="245"/>
      <c r="K169" s="337"/>
      <c r="L169" s="249"/>
      <c r="M169" s="250"/>
      <c r="N169" s="98" t="e">
        <f t="shared" si="2"/>
        <v>#DIV/0!</v>
      </c>
      <c r="O169" s="321">
        <f>FŐLAP!$E$8</f>
        <v>0</v>
      </c>
      <c r="P169" s="320">
        <f>FŐLAP!$C$10</f>
        <v>0</v>
      </c>
      <c r="Q169" s="322" t="s">
        <v>545</v>
      </c>
    </row>
    <row r="170" spans="1:17" ht="50.1" hidden="1" customHeight="1" x14ac:dyDescent="0.25">
      <c r="A170" s="101" t="s">
        <v>284</v>
      </c>
      <c r="B170" s="337"/>
      <c r="C170" s="413"/>
      <c r="D170" s="244"/>
      <c r="E170" s="244"/>
      <c r="F170" s="244"/>
      <c r="G170" s="244"/>
      <c r="H170" s="434"/>
      <c r="I170" s="245"/>
      <c r="J170" s="245"/>
      <c r="K170" s="337"/>
      <c r="L170" s="249"/>
      <c r="M170" s="250"/>
      <c r="N170" s="98" t="e">
        <f t="shared" si="2"/>
        <v>#DIV/0!</v>
      </c>
      <c r="O170" s="321">
        <f>FŐLAP!$E$8</f>
        <v>0</v>
      </c>
      <c r="P170" s="320">
        <f>FŐLAP!$C$10</f>
        <v>0</v>
      </c>
      <c r="Q170" s="322" t="s">
        <v>545</v>
      </c>
    </row>
    <row r="171" spans="1:17" ht="50.1" hidden="1" customHeight="1" x14ac:dyDescent="0.25">
      <c r="A171" s="100" t="s">
        <v>285</v>
      </c>
      <c r="B171" s="337"/>
      <c r="C171" s="413"/>
      <c r="D171" s="244"/>
      <c r="E171" s="244"/>
      <c r="F171" s="244"/>
      <c r="G171" s="244"/>
      <c r="H171" s="434"/>
      <c r="I171" s="245"/>
      <c r="J171" s="245"/>
      <c r="K171" s="337"/>
      <c r="L171" s="249"/>
      <c r="M171" s="250"/>
      <c r="N171" s="98" t="e">
        <f t="shared" si="2"/>
        <v>#DIV/0!</v>
      </c>
      <c r="O171" s="321">
        <f>FŐLAP!$E$8</f>
        <v>0</v>
      </c>
      <c r="P171" s="320">
        <f>FŐLAP!$C$10</f>
        <v>0</v>
      </c>
      <c r="Q171" s="322" t="s">
        <v>545</v>
      </c>
    </row>
    <row r="172" spans="1:17" ht="50.1" hidden="1" customHeight="1" x14ac:dyDescent="0.25">
      <c r="A172" s="100" t="s">
        <v>286</v>
      </c>
      <c r="B172" s="337"/>
      <c r="C172" s="413"/>
      <c r="D172" s="244"/>
      <c r="E172" s="244"/>
      <c r="F172" s="244"/>
      <c r="G172" s="244"/>
      <c r="H172" s="434"/>
      <c r="I172" s="245"/>
      <c r="J172" s="245"/>
      <c r="K172" s="337"/>
      <c r="L172" s="249"/>
      <c r="M172" s="250"/>
      <c r="N172" s="98" t="e">
        <f t="shared" si="2"/>
        <v>#DIV/0!</v>
      </c>
      <c r="O172" s="321">
        <f>FŐLAP!$E$8</f>
        <v>0</v>
      </c>
      <c r="P172" s="320">
        <f>FŐLAP!$C$10</f>
        <v>0</v>
      </c>
      <c r="Q172" s="322" t="s">
        <v>545</v>
      </c>
    </row>
    <row r="173" spans="1:17" ht="50.1" hidden="1" customHeight="1" x14ac:dyDescent="0.25">
      <c r="A173" s="101" t="s">
        <v>287</v>
      </c>
      <c r="B173" s="337"/>
      <c r="C173" s="413"/>
      <c r="D173" s="244"/>
      <c r="E173" s="244"/>
      <c r="F173" s="244"/>
      <c r="G173" s="244"/>
      <c r="H173" s="434"/>
      <c r="I173" s="245"/>
      <c r="J173" s="245"/>
      <c r="K173" s="337"/>
      <c r="L173" s="249"/>
      <c r="M173" s="250"/>
      <c r="N173" s="98" t="e">
        <f t="shared" si="2"/>
        <v>#DIV/0!</v>
      </c>
      <c r="O173" s="321">
        <f>FŐLAP!$E$8</f>
        <v>0</v>
      </c>
      <c r="P173" s="320">
        <f>FŐLAP!$C$10</f>
        <v>0</v>
      </c>
      <c r="Q173" s="322" t="s">
        <v>545</v>
      </c>
    </row>
    <row r="174" spans="1:17" ht="50.1" hidden="1" customHeight="1" x14ac:dyDescent="0.25">
      <c r="A174" s="100" t="s">
        <v>288</v>
      </c>
      <c r="B174" s="337"/>
      <c r="C174" s="413"/>
      <c r="D174" s="244"/>
      <c r="E174" s="244"/>
      <c r="F174" s="244"/>
      <c r="G174" s="244"/>
      <c r="H174" s="434"/>
      <c r="I174" s="245"/>
      <c r="J174" s="245"/>
      <c r="K174" s="337"/>
      <c r="L174" s="249"/>
      <c r="M174" s="250"/>
      <c r="N174" s="98" t="e">
        <f t="shared" si="2"/>
        <v>#DIV/0!</v>
      </c>
      <c r="O174" s="321">
        <f>FŐLAP!$E$8</f>
        <v>0</v>
      </c>
      <c r="P174" s="320">
        <f>FŐLAP!$C$10</f>
        <v>0</v>
      </c>
      <c r="Q174" s="322" t="s">
        <v>545</v>
      </c>
    </row>
    <row r="175" spans="1:17" ht="50.1" hidden="1" customHeight="1" x14ac:dyDescent="0.25">
      <c r="A175" s="100" t="s">
        <v>289</v>
      </c>
      <c r="B175" s="337"/>
      <c r="C175" s="413"/>
      <c r="D175" s="244"/>
      <c r="E175" s="244"/>
      <c r="F175" s="244"/>
      <c r="G175" s="244"/>
      <c r="H175" s="434"/>
      <c r="I175" s="245"/>
      <c r="J175" s="245"/>
      <c r="K175" s="337"/>
      <c r="L175" s="249"/>
      <c r="M175" s="250"/>
      <c r="N175" s="98" t="e">
        <f t="shared" si="2"/>
        <v>#DIV/0!</v>
      </c>
      <c r="O175" s="321">
        <f>FŐLAP!$E$8</f>
        <v>0</v>
      </c>
      <c r="P175" s="320">
        <f>FŐLAP!$C$10</f>
        <v>0</v>
      </c>
      <c r="Q175" s="322" t="s">
        <v>545</v>
      </c>
    </row>
    <row r="176" spans="1:17" ht="50.1" hidden="1" customHeight="1" x14ac:dyDescent="0.25">
      <c r="A176" s="101" t="s">
        <v>290</v>
      </c>
      <c r="B176" s="337"/>
      <c r="C176" s="413"/>
      <c r="D176" s="244"/>
      <c r="E176" s="244"/>
      <c r="F176" s="244"/>
      <c r="G176" s="244"/>
      <c r="H176" s="434"/>
      <c r="I176" s="245"/>
      <c r="J176" s="245"/>
      <c r="K176" s="337"/>
      <c r="L176" s="249"/>
      <c r="M176" s="250"/>
      <c r="N176" s="98" t="e">
        <f t="shared" si="2"/>
        <v>#DIV/0!</v>
      </c>
      <c r="O176" s="321">
        <f>FŐLAP!$E$8</f>
        <v>0</v>
      </c>
      <c r="P176" s="320">
        <f>FŐLAP!$C$10</f>
        <v>0</v>
      </c>
      <c r="Q176" s="322" t="s">
        <v>545</v>
      </c>
    </row>
    <row r="177" spans="1:17" ht="50.1" hidden="1" customHeight="1" x14ac:dyDescent="0.25">
      <c r="A177" s="100" t="s">
        <v>291</v>
      </c>
      <c r="B177" s="337"/>
      <c r="C177" s="413"/>
      <c r="D177" s="244"/>
      <c r="E177" s="244"/>
      <c r="F177" s="244"/>
      <c r="G177" s="244"/>
      <c r="H177" s="434"/>
      <c r="I177" s="245"/>
      <c r="J177" s="245"/>
      <c r="K177" s="337"/>
      <c r="L177" s="249"/>
      <c r="M177" s="250"/>
      <c r="N177" s="98" t="e">
        <f t="shared" si="2"/>
        <v>#DIV/0!</v>
      </c>
      <c r="O177" s="321">
        <f>FŐLAP!$E$8</f>
        <v>0</v>
      </c>
      <c r="P177" s="320">
        <f>FŐLAP!$C$10</f>
        <v>0</v>
      </c>
      <c r="Q177" s="322" t="s">
        <v>545</v>
      </c>
    </row>
    <row r="178" spans="1:17" ht="50.1" hidden="1" customHeight="1" x14ac:dyDescent="0.25">
      <c r="A178" s="100" t="s">
        <v>292</v>
      </c>
      <c r="B178" s="337"/>
      <c r="C178" s="413"/>
      <c r="D178" s="244"/>
      <c r="E178" s="244"/>
      <c r="F178" s="244"/>
      <c r="G178" s="244"/>
      <c r="H178" s="434"/>
      <c r="I178" s="245"/>
      <c r="J178" s="245"/>
      <c r="K178" s="337"/>
      <c r="L178" s="249"/>
      <c r="M178" s="250"/>
      <c r="N178" s="98" t="e">
        <f t="shared" si="2"/>
        <v>#DIV/0!</v>
      </c>
      <c r="O178" s="321">
        <f>FŐLAP!$E$8</f>
        <v>0</v>
      </c>
      <c r="P178" s="320">
        <f>FŐLAP!$C$10</f>
        <v>0</v>
      </c>
      <c r="Q178" s="322" t="s">
        <v>545</v>
      </c>
    </row>
    <row r="179" spans="1:17" ht="50.1" hidden="1" customHeight="1" x14ac:dyDescent="0.25">
      <c r="A179" s="100" t="s">
        <v>293</v>
      </c>
      <c r="B179" s="337"/>
      <c r="C179" s="413"/>
      <c r="D179" s="244"/>
      <c r="E179" s="244"/>
      <c r="F179" s="244"/>
      <c r="G179" s="244"/>
      <c r="H179" s="434"/>
      <c r="I179" s="245"/>
      <c r="J179" s="245"/>
      <c r="K179" s="337"/>
      <c r="L179" s="249"/>
      <c r="M179" s="250"/>
      <c r="N179" s="98" t="e">
        <f t="shared" si="2"/>
        <v>#DIV/0!</v>
      </c>
      <c r="O179" s="321">
        <f>FŐLAP!$E$8</f>
        <v>0</v>
      </c>
      <c r="P179" s="320">
        <f>FŐLAP!$C$10</f>
        <v>0</v>
      </c>
      <c r="Q179" s="322" t="s">
        <v>545</v>
      </c>
    </row>
    <row r="180" spans="1:17" ht="50.1" hidden="1" customHeight="1" x14ac:dyDescent="0.25">
      <c r="A180" s="100" t="s">
        <v>294</v>
      </c>
      <c r="B180" s="337"/>
      <c r="C180" s="413"/>
      <c r="D180" s="244"/>
      <c r="E180" s="244"/>
      <c r="F180" s="244"/>
      <c r="G180" s="244"/>
      <c r="H180" s="434"/>
      <c r="I180" s="245"/>
      <c r="J180" s="245"/>
      <c r="K180" s="337"/>
      <c r="L180" s="249"/>
      <c r="M180" s="250"/>
      <c r="N180" s="98" t="e">
        <f t="shared" si="2"/>
        <v>#DIV/0!</v>
      </c>
      <c r="O180" s="321">
        <f>FŐLAP!$E$8</f>
        <v>0</v>
      </c>
      <c r="P180" s="320">
        <f>FŐLAP!$C$10</f>
        <v>0</v>
      </c>
      <c r="Q180" s="322" t="s">
        <v>545</v>
      </c>
    </row>
    <row r="181" spans="1:17" ht="50.1" hidden="1" customHeight="1" x14ac:dyDescent="0.25">
      <c r="A181" s="101" t="s">
        <v>295</v>
      </c>
      <c r="B181" s="337"/>
      <c r="C181" s="413"/>
      <c r="D181" s="244"/>
      <c r="E181" s="244"/>
      <c r="F181" s="244"/>
      <c r="G181" s="244"/>
      <c r="H181" s="434"/>
      <c r="I181" s="245"/>
      <c r="J181" s="245"/>
      <c r="K181" s="337"/>
      <c r="L181" s="249"/>
      <c r="M181" s="250"/>
      <c r="N181" s="98" t="e">
        <f t="shared" si="2"/>
        <v>#DIV/0!</v>
      </c>
      <c r="O181" s="321">
        <f>FŐLAP!$E$8</f>
        <v>0</v>
      </c>
      <c r="P181" s="320">
        <f>FŐLAP!$C$10</f>
        <v>0</v>
      </c>
      <c r="Q181" s="322" t="s">
        <v>545</v>
      </c>
    </row>
    <row r="182" spans="1:17" ht="50.1" hidden="1" customHeight="1" x14ac:dyDescent="0.25">
      <c r="A182" s="100" t="s">
        <v>296</v>
      </c>
      <c r="B182" s="337"/>
      <c r="C182" s="413"/>
      <c r="D182" s="244"/>
      <c r="E182" s="244"/>
      <c r="F182" s="244"/>
      <c r="G182" s="244"/>
      <c r="H182" s="434"/>
      <c r="I182" s="245"/>
      <c r="J182" s="245"/>
      <c r="K182" s="337"/>
      <c r="L182" s="249"/>
      <c r="M182" s="250"/>
      <c r="N182" s="98" t="e">
        <f t="shared" si="2"/>
        <v>#DIV/0!</v>
      </c>
      <c r="O182" s="321">
        <f>FŐLAP!$E$8</f>
        <v>0</v>
      </c>
      <c r="P182" s="320">
        <f>FŐLAP!$C$10</f>
        <v>0</v>
      </c>
      <c r="Q182" s="322" t="s">
        <v>545</v>
      </c>
    </row>
    <row r="183" spans="1:17" ht="50.1" hidden="1" customHeight="1" x14ac:dyDescent="0.25">
      <c r="A183" s="100" t="s">
        <v>297</v>
      </c>
      <c r="B183" s="337"/>
      <c r="C183" s="413"/>
      <c r="D183" s="244"/>
      <c r="E183" s="244"/>
      <c r="F183" s="244"/>
      <c r="G183" s="244"/>
      <c r="H183" s="434"/>
      <c r="I183" s="245"/>
      <c r="J183" s="245"/>
      <c r="K183" s="337"/>
      <c r="L183" s="249"/>
      <c r="M183" s="250"/>
      <c r="N183" s="98" t="e">
        <f t="shared" si="2"/>
        <v>#DIV/0!</v>
      </c>
      <c r="O183" s="321">
        <f>FŐLAP!$E$8</f>
        <v>0</v>
      </c>
      <c r="P183" s="320">
        <f>FŐLAP!$C$10</f>
        <v>0</v>
      </c>
      <c r="Q183" s="322" t="s">
        <v>545</v>
      </c>
    </row>
    <row r="184" spans="1:17" ht="50.1" hidden="1" customHeight="1" x14ac:dyDescent="0.25">
      <c r="A184" s="101" t="s">
        <v>298</v>
      </c>
      <c r="B184" s="337"/>
      <c r="C184" s="413"/>
      <c r="D184" s="244"/>
      <c r="E184" s="244"/>
      <c r="F184" s="244"/>
      <c r="G184" s="244"/>
      <c r="H184" s="434"/>
      <c r="I184" s="245"/>
      <c r="J184" s="245"/>
      <c r="K184" s="337"/>
      <c r="L184" s="249"/>
      <c r="M184" s="250"/>
      <c r="N184" s="98" t="e">
        <f t="shared" si="2"/>
        <v>#DIV/0!</v>
      </c>
      <c r="O184" s="321">
        <f>FŐLAP!$E$8</f>
        <v>0</v>
      </c>
      <c r="P184" s="320">
        <f>FŐLAP!$C$10</f>
        <v>0</v>
      </c>
      <c r="Q184" s="322" t="s">
        <v>545</v>
      </c>
    </row>
    <row r="185" spans="1:17" ht="50.1" hidden="1" customHeight="1" x14ac:dyDescent="0.25">
      <c r="A185" s="100" t="s">
        <v>299</v>
      </c>
      <c r="B185" s="337"/>
      <c r="C185" s="413"/>
      <c r="D185" s="244"/>
      <c r="E185" s="244"/>
      <c r="F185" s="244"/>
      <c r="G185" s="244"/>
      <c r="H185" s="434"/>
      <c r="I185" s="245"/>
      <c r="J185" s="245"/>
      <c r="K185" s="337"/>
      <c r="L185" s="249"/>
      <c r="M185" s="250"/>
      <c r="N185" s="98" t="e">
        <f t="shared" si="2"/>
        <v>#DIV/0!</v>
      </c>
      <c r="O185" s="321">
        <f>FŐLAP!$E$8</f>
        <v>0</v>
      </c>
      <c r="P185" s="320">
        <f>FŐLAP!$C$10</f>
        <v>0</v>
      </c>
      <c r="Q185" s="322" t="s">
        <v>545</v>
      </c>
    </row>
    <row r="186" spans="1:17" ht="50.1" hidden="1" customHeight="1" collapsed="1" x14ac:dyDescent="0.25">
      <c r="A186" s="100" t="s">
        <v>300</v>
      </c>
      <c r="B186" s="337"/>
      <c r="C186" s="413"/>
      <c r="D186" s="244"/>
      <c r="E186" s="244"/>
      <c r="F186" s="244"/>
      <c r="G186" s="244"/>
      <c r="H186" s="434"/>
      <c r="I186" s="245"/>
      <c r="J186" s="245"/>
      <c r="K186" s="337"/>
      <c r="L186" s="249"/>
      <c r="M186" s="250"/>
      <c r="N186" s="98" t="e">
        <f t="shared" si="2"/>
        <v>#DIV/0!</v>
      </c>
      <c r="O186" s="321">
        <f>FŐLAP!$E$8</f>
        <v>0</v>
      </c>
      <c r="P186" s="320">
        <f>FŐLAP!$C$10</f>
        <v>0</v>
      </c>
      <c r="Q186" s="322" t="s">
        <v>545</v>
      </c>
    </row>
    <row r="187" spans="1:17" ht="50.1" hidden="1" customHeight="1" x14ac:dyDescent="0.25">
      <c r="A187" s="101" t="s">
        <v>301</v>
      </c>
      <c r="B187" s="337"/>
      <c r="C187" s="413"/>
      <c r="D187" s="244"/>
      <c r="E187" s="244"/>
      <c r="F187" s="244"/>
      <c r="G187" s="244"/>
      <c r="H187" s="434"/>
      <c r="I187" s="245"/>
      <c r="J187" s="245"/>
      <c r="K187" s="337"/>
      <c r="L187" s="249"/>
      <c r="M187" s="250"/>
      <c r="N187" s="98" t="e">
        <f t="shared" si="2"/>
        <v>#DIV/0!</v>
      </c>
      <c r="O187" s="321">
        <f>FŐLAP!$E$8</f>
        <v>0</v>
      </c>
      <c r="P187" s="320">
        <f>FŐLAP!$C$10</f>
        <v>0</v>
      </c>
      <c r="Q187" s="322" t="s">
        <v>545</v>
      </c>
    </row>
    <row r="188" spans="1:17" ht="50.1" hidden="1" customHeight="1" x14ac:dyDescent="0.25">
      <c r="A188" s="100" t="s">
        <v>302</v>
      </c>
      <c r="B188" s="337"/>
      <c r="C188" s="413"/>
      <c r="D188" s="244"/>
      <c r="E188" s="244"/>
      <c r="F188" s="244"/>
      <c r="G188" s="244"/>
      <c r="H188" s="434"/>
      <c r="I188" s="245"/>
      <c r="J188" s="245"/>
      <c r="K188" s="337"/>
      <c r="L188" s="249"/>
      <c r="M188" s="250"/>
      <c r="N188" s="98" t="e">
        <f t="shared" si="2"/>
        <v>#DIV/0!</v>
      </c>
      <c r="O188" s="321">
        <f>FŐLAP!$E$8</f>
        <v>0</v>
      </c>
      <c r="P188" s="320">
        <f>FŐLAP!$C$10</f>
        <v>0</v>
      </c>
      <c r="Q188" s="322" t="s">
        <v>545</v>
      </c>
    </row>
    <row r="189" spans="1:17" ht="50.1" hidden="1" customHeight="1" x14ac:dyDescent="0.25">
      <c r="A189" s="100" t="s">
        <v>303</v>
      </c>
      <c r="B189" s="337"/>
      <c r="C189" s="413"/>
      <c r="D189" s="244"/>
      <c r="E189" s="244"/>
      <c r="F189" s="244"/>
      <c r="G189" s="244"/>
      <c r="H189" s="434"/>
      <c r="I189" s="245"/>
      <c r="J189" s="245"/>
      <c r="K189" s="337"/>
      <c r="L189" s="249"/>
      <c r="M189" s="250"/>
      <c r="N189" s="98" t="e">
        <f t="shared" si="2"/>
        <v>#DIV/0!</v>
      </c>
      <c r="O189" s="321">
        <f>FŐLAP!$E$8</f>
        <v>0</v>
      </c>
      <c r="P189" s="320">
        <f>FŐLAP!$C$10</f>
        <v>0</v>
      </c>
      <c r="Q189" s="322" t="s">
        <v>545</v>
      </c>
    </row>
    <row r="190" spans="1:17" ht="50.1" hidden="1" customHeight="1" x14ac:dyDescent="0.25">
      <c r="A190" s="101" t="s">
        <v>304</v>
      </c>
      <c r="B190" s="337"/>
      <c r="C190" s="413"/>
      <c r="D190" s="244"/>
      <c r="E190" s="244"/>
      <c r="F190" s="244"/>
      <c r="G190" s="244"/>
      <c r="H190" s="434"/>
      <c r="I190" s="245"/>
      <c r="J190" s="245"/>
      <c r="K190" s="337"/>
      <c r="L190" s="249"/>
      <c r="M190" s="250"/>
      <c r="N190" s="98" t="e">
        <f t="shared" si="2"/>
        <v>#DIV/0!</v>
      </c>
      <c r="O190" s="321">
        <f>FŐLAP!$E$8</f>
        <v>0</v>
      </c>
      <c r="P190" s="320">
        <f>FŐLAP!$C$10</f>
        <v>0</v>
      </c>
      <c r="Q190" s="322" t="s">
        <v>545</v>
      </c>
    </row>
    <row r="191" spans="1:17" ht="50.1" hidden="1" customHeight="1" x14ac:dyDescent="0.25">
      <c r="A191" s="100" t="s">
        <v>305</v>
      </c>
      <c r="B191" s="337"/>
      <c r="C191" s="413"/>
      <c r="D191" s="244"/>
      <c r="E191" s="244"/>
      <c r="F191" s="244"/>
      <c r="G191" s="244"/>
      <c r="H191" s="434"/>
      <c r="I191" s="245"/>
      <c r="J191" s="245"/>
      <c r="K191" s="337"/>
      <c r="L191" s="249"/>
      <c r="M191" s="250"/>
      <c r="N191" s="98" t="e">
        <f t="shared" si="2"/>
        <v>#DIV/0!</v>
      </c>
      <c r="O191" s="321">
        <f>FŐLAP!$E$8</f>
        <v>0</v>
      </c>
      <c r="P191" s="320">
        <f>FŐLAP!$C$10</f>
        <v>0</v>
      </c>
      <c r="Q191" s="322" t="s">
        <v>545</v>
      </c>
    </row>
    <row r="192" spans="1:17" ht="50.1" hidden="1" customHeight="1" x14ac:dyDescent="0.25">
      <c r="A192" s="100" t="s">
        <v>306</v>
      </c>
      <c r="B192" s="337"/>
      <c r="C192" s="413"/>
      <c r="D192" s="244"/>
      <c r="E192" s="244"/>
      <c r="F192" s="244"/>
      <c r="G192" s="244"/>
      <c r="H192" s="434"/>
      <c r="I192" s="245"/>
      <c r="J192" s="245"/>
      <c r="K192" s="337"/>
      <c r="L192" s="249"/>
      <c r="M192" s="250"/>
      <c r="N192" s="98" t="e">
        <f t="shared" si="2"/>
        <v>#DIV/0!</v>
      </c>
      <c r="O192" s="321">
        <f>FŐLAP!$E$8</f>
        <v>0</v>
      </c>
      <c r="P192" s="320">
        <f>FŐLAP!$C$10</f>
        <v>0</v>
      </c>
      <c r="Q192" s="322" t="s">
        <v>545</v>
      </c>
    </row>
    <row r="193" spans="1:17" ht="50.1" hidden="1" customHeight="1" x14ac:dyDescent="0.25">
      <c r="A193" s="101" t="s">
        <v>307</v>
      </c>
      <c r="B193" s="337"/>
      <c r="C193" s="413"/>
      <c r="D193" s="244"/>
      <c r="E193" s="244"/>
      <c r="F193" s="244"/>
      <c r="G193" s="244"/>
      <c r="H193" s="434"/>
      <c r="I193" s="245"/>
      <c r="J193" s="245"/>
      <c r="K193" s="337"/>
      <c r="L193" s="249"/>
      <c r="M193" s="250"/>
      <c r="N193" s="98" t="e">
        <f t="shared" si="2"/>
        <v>#DIV/0!</v>
      </c>
      <c r="O193" s="321">
        <f>FŐLAP!$E$8</f>
        <v>0</v>
      </c>
      <c r="P193" s="320">
        <f>FŐLAP!$C$10</f>
        <v>0</v>
      </c>
      <c r="Q193" s="322" t="s">
        <v>545</v>
      </c>
    </row>
    <row r="194" spans="1:17" ht="50.1" hidden="1" customHeight="1" x14ac:dyDescent="0.25">
      <c r="A194" s="100" t="s">
        <v>308</v>
      </c>
      <c r="B194" s="337"/>
      <c r="C194" s="413"/>
      <c r="D194" s="244"/>
      <c r="E194" s="244"/>
      <c r="F194" s="244"/>
      <c r="G194" s="244"/>
      <c r="H194" s="434"/>
      <c r="I194" s="245"/>
      <c r="J194" s="245"/>
      <c r="K194" s="337"/>
      <c r="L194" s="249"/>
      <c r="M194" s="250"/>
      <c r="N194" s="98" t="e">
        <f t="shared" si="2"/>
        <v>#DIV/0!</v>
      </c>
      <c r="O194" s="321">
        <f>FŐLAP!$E$8</f>
        <v>0</v>
      </c>
      <c r="P194" s="320">
        <f>FŐLAP!$C$10</f>
        <v>0</v>
      </c>
      <c r="Q194" s="322" t="s">
        <v>545</v>
      </c>
    </row>
    <row r="195" spans="1:17" ht="50.1" hidden="1" customHeight="1" x14ac:dyDescent="0.25">
      <c r="A195" s="100" t="s">
        <v>309</v>
      </c>
      <c r="B195" s="337"/>
      <c r="C195" s="413"/>
      <c r="D195" s="244"/>
      <c r="E195" s="244"/>
      <c r="F195" s="244"/>
      <c r="G195" s="244"/>
      <c r="H195" s="434"/>
      <c r="I195" s="245"/>
      <c r="J195" s="245"/>
      <c r="K195" s="337"/>
      <c r="L195" s="249"/>
      <c r="M195" s="250"/>
      <c r="N195" s="98" t="e">
        <f t="shared" si="2"/>
        <v>#DIV/0!</v>
      </c>
      <c r="O195" s="321">
        <f>FŐLAP!$E$8</f>
        <v>0</v>
      </c>
      <c r="P195" s="320">
        <f>FŐLAP!$C$10</f>
        <v>0</v>
      </c>
      <c r="Q195" s="322" t="s">
        <v>545</v>
      </c>
    </row>
    <row r="196" spans="1:17" ht="50.1" hidden="1" customHeight="1" x14ac:dyDescent="0.25">
      <c r="A196" s="100" t="s">
        <v>310</v>
      </c>
      <c r="B196" s="337"/>
      <c r="C196" s="413"/>
      <c r="D196" s="244"/>
      <c r="E196" s="244"/>
      <c r="F196" s="244"/>
      <c r="G196" s="244"/>
      <c r="H196" s="434"/>
      <c r="I196" s="245"/>
      <c r="J196" s="245"/>
      <c r="K196" s="337"/>
      <c r="L196" s="249"/>
      <c r="M196" s="250"/>
      <c r="N196" s="98" t="e">
        <f t="shared" si="2"/>
        <v>#DIV/0!</v>
      </c>
      <c r="O196" s="321">
        <f>FŐLAP!$E$8</f>
        <v>0</v>
      </c>
      <c r="P196" s="320">
        <f>FŐLAP!$C$10</f>
        <v>0</v>
      </c>
      <c r="Q196" s="322" t="s">
        <v>545</v>
      </c>
    </row>
    <row r="197" spans="1:17" ht="50.1" hidden="1" customHeight="1" x14ac:dyDescent="0.25">
      <c r="A197" s="100" t="s">
        <v>311</v>
      </c>
      <c r="B197" s="337"/>
      <c r="C197" s="413"/>
      <c r="D197" s="244"/>
      <c r="E197" s="244"/>
      <c r="F197" s="244"/>
      <c r="G197" s="244"/>
      <c r="H197" s="434"/>
      <c r="I197" s="245"/>
      <c r="J197" s="245"/>
      <c r="K197" s="337"/>
      <c r="L197" s="249"/>
      <c r="M197" s="250"/>
      <c r="N197" s="98" t="e">
        <f t="shared" si="2"/>
        <v>#DIV/0!</v>
      </c>
      <c r="O197" s="321">
        <f>FŐLAP!$E$8</f>
        <v>0</v>
      </c>
      <c r="P197" s="320">
        <f>FŐLAP!$C$10</f>
        <v>0</v>
      </c>
      <c r="Q197" s="322" t="s">
        <v>545</v>
      </c>
    </row>
    <row r="198" spans="1:17" ht="50.1" hidden="1" customHeight="1" x14ac:dyDescent="0.25">
      <c r="A198" s="101" t="s">
        <v>312</v>
      </c>
      <c r="B198" s="337"/>
      <c r="C198" s="413"/>
      <c r="D198" s="244"/>
      <c r="E198" s="244"/>
      <c r="F198" s="244"/>
      <c r="G198" s="244"/>
      <c r="H198" s="434"/>
      <c r="I198" s="245"/>
      <c r="J198" s="245"/>
      <c r="K198" s="337"/>
      <c r="L198" s="249"/>
      <c r="M198" s="250"/>
      <c r="N198" s="98" t="e">
        <f t="shared" si="2"/>
        <v>#DIV/0!</v>
      </c>
      <c r="O198" s="321">
        <f>FŐLAP!$E$8</f>
        <v>0</v>
      </c>
      <c r="P198" s="320">
        <f>FŐLAP!$C$10</f>
        <v>0</v>
      </c>
      <c r="Q198" s="322" t="s">
        <v>545</v>
      </c>
    </row>
    <row r="199" spans="1:17" ht="50.1" hidden="1" customHeight="1" x14ac:dyDescent="0.25">
      <c r="A199" s="100" t="s">
        <v>313</v>
      </c>
      <c r="B199" s="337"/>
      <c r="C199" s="413"/>
      <c r="D199" s="244"/>
      <c r="E199" s="244"/>
      <c r="F199" s="244"/>
      <c r="G199" s="244"/>
      <c r="H199" s="434"/>
      <c r="I199" s="245"/>
      <c r="J199" s="245"/>
      <c r="K199" s="337"/>
      <c r="L199" s="249"/>
      <c r="M199" s="250"/>
      <c r="N199" s="98" t="e">
        <f t="shared" si="2"/>
        <v>#DIV/0!</v>
      </c>
      <c r="O199" s="321">
        <f>FŐLAP!$E$8</f>
        <v>0</v>
      </c>
      <c r="P199" s="320">
        <f>FŐLAP!$C$10</f>
        <v>0</v>
      </c>
      <c r="Q199" s="322" t="s">
        <v>545</v>
      </c>
    </row>
    <row r="200" spans="1:17" ht="50.1" hidden="1" customHeight="1" x14ac:dyDescent="0.25">
      <c r="A200" s="100" t="s">
        <v>314</v>
      </c>
      <c r="B200" s="337"/>
      <c r="C200" s="413"/>
      <c r="D200" s="244"/>
      <c r="E200" s="244"/>
      <c r="F200" s="244"/>
      <c r="G200" s="244"/>
      <c r="H200" s="434"/>
      <c r="I200" s="245"/>
      <c r="J200" s="245"/>
      <c r="K200" s="337"/>
      <c r="L200" s="249"/>
      <c r="M200" s="250"/>
      <c r="N200" s="98" t="e">
        <f t="shared" si="2"/>
        <v>#DIV/0!</v>
      </c>
      <c r="O200" s="321">
        <f>FŐLAP!$E$8</f>
        <v>0</v>
      </c>
      <c r="P200" s="320">
        <f>FŐLAP!$C$10</f>
        <v>0</v>
      </c>
      <c r="Q200" s="322" t="s">
        <v>545</v>
      </c>
    </row>
    <row r="201" spans="1:17" ht="50.1" hidden="1" customHeight="1" x14ac:dyDescent="0.25">
      <c r="A201" s="101" t="s">
        <v>315</v>
      </c>
      <c r="B201" s="337"/>
      <c r="C201" s="413"/>
      <c r="D201" s="244"/>
      <c r="E201" s="244"/>
      <c r="F201" s="244"/>
      <c r="G201" s="244"/>
      <c r="H201" s="434"/>
      <c r="I201" s="245"/>
      <c r="J201" s="245"/>
      <c r="K201" s="337"/>
      <c r="L201" s="249"/>
      <c r="M201" s="250"/>
      <c r="N201" s="98" t="e">
        <f t="shared" si="2"/>
        <v>#DIV/0!</v>
      </c>
      <c r="O201" s="321">
        <f>FŐLAP!$E$8</f>
        <v>0</v>
      </c>
      <c r="P201" s="320">
        <f>FŐLAP!$C$10</f>
        <v>0</v>
      </c>
      <c r="Q201" s="322" t="s">
        <v>545</v>
      </c>
    </row>
    <row r="202" spans="1:17" ht="50.1" hidden="1" customHeight="1" x14ac:dyDescent="0.25">
      <c r="A202" s="100" t="s">
        <v>316</v>
      </c>
      <c r="B202" s="337"/>
      <c r="C202" s="413"/>
      <c r="D202" s="244"/>
      <c r="E202" s="244"/>
      <c r="F202" s="244"/>
      <c r="G202" s="244"/>
      <c r="H202" s="434"/>
      <c r="I202" s="245"/>
      <c r="J202" s="245"/>
      <c r="K202" s="337"/>
      <c r="L202" s="249"/>
      <c r="M202" s="250"/>
      <c r="N202" s="98" t="e">
        <f t="shared" ref="N202:N265" si="3">IF(M202&lt;0,0,1-(M202/L202))</f>
        <v>#DIV/0!</v>
      </c>
      <c r="O202" s="321">
        <f>FŐLAP!$E$8</f>
        <v>0</v>
      </c>
      <c r="P202" s="320">
        <f>FŐLAP!$C$10</f>
        <v>0</v>
      </c>
      <c r="Q202" s="322" t="s">
        <v>545</v>
      </c>
    </row>
    <row r="203" spans="1:17" ht="50.1" hidden="1" customHeight="1" x14ac:dyDescent="0.25">
      <c r="A203" s="100" t="s">
        <v>317</v>
      </c>
      <c r="B203" s="337"/>
      <c r="C203" s="413"/>
      <c r="D203" s="244"/>
      <c r="E203" s="244"/>
      <c r="F203" s="244"/>
      <c r="G203" s="244"/>
      <c r="H203" s="434"/>
      <c r="I203" s="245"/>
      <c r="J203" s="245"/>
      <c r="K203" s="337"/>
      <c r="L203" s="249"/>
      <c r="M203" s="250"/>
      <c r="N203" s="98" t="e">
        <f t="shared" si="3"/>
        <v>#DIV/0!</v>
      </c>
      <c r="O203" s="321">
        <f>FŐLAP!$E$8</f>
        <v>0</v>
      </c>
      <c r="P203" s="320">
        <f>FŐLAP!$C$10</f>
        <v>0</v>
      </c>
      <c r="Q203" s="322" t="s">
        <v>545</v>
      </c>
    </row>
    <row r="204" spans="1:17" ht="50.1" hidden="1" customHeight="1" x14ac:dyDescent="0.25">
      <c r="A204" s="101" t="s">
        <v>318</v>
      </c>
      <c r="B204" s="337"/>
      <c r="C204" s="413"/>
      <c r="D204" s="244"/>
      <c r="E204" s="244"/>
      <c r="F204" s="244"/>
      <c r="G204" s="244"/>
      <c r="H204" s="434"/>
      <c r="I204" s="245"/>
      <c r="J204" s="245"/>
      <c r="K204" s="337"/>
      <c r="L204" s="249"/>
      <c r="M204" s="250"/>
      <c r="N204" s="98" t="e">
        <f t="shared" si="3"/>
        <v>#DIV/0!</v>
      </c>
      <c r="O204" s="321">
        <f>FŐLAP!$E$8</f>
        <v>0</v>
      </c>
      <c r="P204" s="320">
        <f>FŐLAP!$C$10</f>
        <v>0</v>
      </c>
      <c r="Q204" s="322" t="s">
        <v>545</v>
      </c>
    </row>
    <row r="205" spans="1:17" ht="50.1" hidden="1" customHeight="1" x14ac:dyDescent="0.25">
      <c r="A205" s="100" t="s">
        <v>319</v>
      </c>
      <c r="B205" s="337"/>
      <c r="C205" s="413"/>
      <c r="D205" s="244"/>
      <c r="E205" s="244"/>
      <c r="F205" s="244"/>
      <c r="G205" s="244"/>
      <c r="H205" s="434"/>
      <c r="I205" s="245"/>
      <c r="J205" s="245"/>
      <c r="K205" s="337"/>
      <c r="L205" s="249"/>
      <c r="M205" s="250"/>
      <c r="N205" s="98" t="e">
        <f t="shared" si="3"/>
        <v>#DIV/0!</v>
      </c>
      <c r="O205" s="321">
        <f>FŐLAP!$E$8</f>
        <v>0</v>
      </c>
      <c r="P205" s="320">
        <f>FŐLAP!$C$10</f>
        <v>0</v>
      </c>
      <c r="Q205" s="322" t="s">
        <v>545</v>
      </c>
    </row>
    <row r="206" spans="1:17" ht="50.1" hidden="1" customHeight="1" x14ac:dyDescent="0.25">
      <c r="A206" s="100" t="s">
        <v>320</v>
      </c>
      <c r="B206" s="337"/>
      <c r="C206" s="413"/>
      <c r="D206" s="244"/>
      <c r="E206" s="244"/>
      <c r="F206" s="244"/>
      <c r="G206" s="244"/>
      <c r="H206" s="434"/>
      <c r="I206" s="245"/>
      <c r="J206" s="245"/>
      <c r="K206" s="337"/>
      <c r="L206" s="249"/>
      <c r="M206" s="250"/>
      <c r="N206" s="98" t="e">
        <f t="shared" si="3"/>
        <v>#DIV/0!</v>
      </c>
      <c r="O206" s="321">
        <f>FŐLAP!$E$8</f>
        <v>0</v>
      </c>
      <c r="P206" s="320">
        <f>FŐLAP!$C$10</f>
        <v>0</v>
      </c>
      <c r="Q206" s="322" t="s">
        <v>545</v>
      </c>
    </row>
    <row r="207" spans="1:17" ht="50.1" hidden="1" customHeight="1" collapsed="1" x14ac:dyDescent="0.25">
      <c r="A207" s="101" t="s">
        <v>321</v>
      </c>
      <c r="B207" s="337"/>
      <c r="C207" s="413"/>
      <c r="D207" s="244"/>
      <c r="E207" s="244"/>
      <c r="F207" s="244"/>
      <c r="G207" s="244"/>
      <c r="H207" s="434"/>
      <c r="I207" s="245"/>
      <c r="J207" s="245"/>
      <c r="K207" s="337"/>
      <c r="L207" s="249"/>
      <c r="M207" s="250"/>
      <c r="N207" s="98" t="e">
        <f t="shared" si="3"/>
        <v>#DIV/0!</v>
      </c>
      <c r="O207" s="321">
        <f>FŐLAP!$E$8</f>
        <v>0</v>
      </c>
      <c r="P207" s="320">
        <f>FŐLAP!$C$10</f>
        <v>0</v>
      </c>
      <c r="Q207" s="322" t="s">
        <v>545</v>
      </c>
    </row>
    <row r="208" spans="1:17" ht="50.1" hidden="1" customHeight="1" x14ac:dyDescent="0.25">
      <c r="A208" s="100" t="s">
        <v>322</v>
      </c>
      <c r="B208" s="337"/>
      <c r="C208" s="413"/>
      <c r="D208" s="244"/>
      <c r="E208" s="244"/>
      <c r="F208" s="244"/>
      <c r="G208" s="244"/>
      <c r="H208" s="434"/>
      <c r="I208" s="245"/>
      <c r="J208" s="245"/>
      <c r="K208" s="337"/>
      <c r="L208" s="249"/>
      <c r="M208" s="250"/>
      <c r="N208" s="98" t="e">
        <f t="shared" si="3"/>
        <v>#DIV/0!</v>
      </c>
      <c r="O208" s="321">
        <f>FŐLAP!$E$8</f>
        <v>0</v>
      </c>
      <c r="P208" s="320">
        <f>FŐLAP!$C$10</f>
        <v>0</v>
      </c>
      <c r="Q208" s="322" t="s">
        <v>545</v>
      </c>
    </row>
    <row r="209" spans="1:17" ht="50.1" hidden="1" customHeight="1" x14ac:dyDescent="0.25">
      <c r="A209" s="100" t="s">
        <v>323</v>
      </c>
      <c r="B209" s="337"/>
      <c r="C209" s="413"/>
      <c r="D209" s="244"/>
      <c r="E209" s="244"/>
      <c r="F209" s="244"/>
      <c r="G209" s="244"/>
      <c r="H209" s="434"/>
      <c r="I209" s="245"/>
      <c r="J209" s="245"/>
      <c r="K209" s="337"/>
      <c r="L209" s="249"/>
      <c r="M209" s="250"/>
      <c r="N209" s="98" t="e">
        <f t="shared" si="3"/>
        <v>#DIV/0!</v>
      </c>
      <c r="O209" s="321">
        <f>FŐLAP!$E$8</f>
        <v>0</v>
      </c>
      <c r="P209" s="320">
        <f>FŐLAP!$C$10</f>
        <v>0</v>
      </c>
      <c r="Q209" s="322" t="s">
        <v>545</v>
      </c>
    </row>
    <row r="210" spans="1:17" ht="50.1" hidden="1" customHeight="1" x14ac:dyDescent="0.25">
      <c r="A210" s="101" t="s">
        <v>324</v>
      </c>
      <c r="B210" s="337"/>
      <c r="C210" s="413"/>
      <c r="D210" s="244"/>
      <c r="E210" s="244"/>
      <c r="F210" s="244"/>
      <c r="G210" s="244"/>
      <c r="H210" s="434"/>
      <c r="I210" s="245"/>
      <c r="J210" s="245"/>
      <c r="K210" s="337"/>
      <c r="L210" s="249"/>
      <c r="M210" s="250"/>
      <c r="N210" s="98" t="e">
        <f t="shared" si="3"/>
        <v>#DIV/0!</v>
      </c>
      <c r="O210" s="321">
        <f>FŐLAP!$E$8</f>
        <v>0</v>
      </c>
      <c r="P210" s="320">
        <f>FŐLAP!$C$10</f>
        <v>0</v>
      </c>
      <c r="Q210" s="322" t="s">
        <v>545</v>
      </c>
    </row>
    <row r="211" spans="1:17" ht="50.1" hidden="1" customHeight="1" x14ac:dyDescent="0.25">
      <c r="A211" s="100" t="s">
        <v>325</v>
      </c>
      <c r="B211" s="337"/>
      <c r="C211" s="413"/>
      <c r="D211" s="244"/>
      <c r="E211" s="244"/>
      <c r="F211" s="244"/>
      <c r="G211" s="244"/>
      <c r="H211" s="434"/>
      <c r="I211" s="245"/>
      <c r="J211" s="245"/>
      <c r="K211" s="337"/>
      <c r="L211" s="249"/>
      <c r="M211" s="250"/>
      <c r="N211" s="98" t="e">
        <f t="shared" si="3"/>
        <v>#DIV/0!</v>
      </c>
      <c r="O211" s="321">
        <f>FŐLAP!$E$8</f>
        <v>0</v>
      </c>
      <c r="P211" s="320">
        <f>FŐLAP!$C$10</f>
        <v>0</v>
      </c>
      <c r="Q211" s="322" t="s">
        <v>545</v>
      </c>
    </row>
    <row r="212" spans="1:17" ht="50.1" hidden="1" customHeight="1" x14ac:dyDescent="0.25">
      <c r="A212" s="100" t="s">
        <v>326</v>
      </c>
      <c r="B212" s="337"/>
      <c r="C212" s="413"/>
      <c r="D212" s="244"/>
      <c r="E212" s="244"/>
      <c r="F212" s="244"/>
      <c r="G212" s="244"/>
      <c r="H212" s="434"/>
      <c r="I212" s="245"/>
      <c r="J212" s="245"/>
      <c r="K212" s="337"/>
      <c r="L212" s="249"/>
      <c r="M212" s="250"/>
      <c r="N212" s="98" t="e">
        <f t="shared" si="3"/>
        <v>#DIV/0!</v>
      </c>
      <c r="O212" s="321">
        <f>FŐLAP!$E$8</f>
        <v>0</v>
      </c>
      <c r="P212" s="320">
        <f>FŐLAP!$C$10</f>
        <v>0</v>
      </c>
      <c r="Q212" s="322" t="s">
        <v>545</v>
      </c>
    </row>
    <row r="213" spans="1:17" ht="50.1" hidden="1" customHeight="1" x14ac:dyDescent="0.25">
      <c r="A213" s="100" t="s">
        <v>327</v>
      </c>
      <c r="B213" s="337"/>
      <c r="C213" s="413"/>
      <c r="D213" s="244"/>
      <c r="E213" s="244"/>
      <c r="F213" s="244"/>
      <c r="G213" s="244"/>
      <c r="H213" s="434"/>
      <c r="I213" s="245"/>
      <c r="J213" s="245"/>
      <c r="K213" s="337"/>
      <c r="L213" s="249"/>
      <c r="M213" s="250"/>
      <c r="N213" s="98" t="e">
        <f t="shared" si="3"/>
        <v>#DIV/0!</v>
      </c>
      <c r="O213" s="321">
        <f>FŐLAP!$E$8</f>
        <v>0</v>
      </c>
      <c r="P213" s="320">
        <f>FŐLAP!$C$10</f>
        <v>0</v>
      </c>
      <c r="Q213" s="322" t="s">
        <v>545</v>
      </c>
    </row>
    <row r="214" spans="1:17" ht="50.1" hidden="1" customHeight="1" x14ac:dyDescent="0.25">
      <c r="A214" s="100" t="s">
        <v>328</v>
      </c>
      <c r="B214" s="337"/>
      <c r="C214" s="413"/>
      <c r="D214" s="244"/>
      <c r="E214" s="244"/>
      <c r="F214" s="244"/>
      <c r="G214" s="244"/>
      <c r="H214" s="434"/>
      <c r="I214" s="245"/>
      <c r="J214" s="245"/>
      <c r="K214" s="337"/>
      <c r="L214" s="249"/>
      <c r="M214" s="250"/>
      <c r="N214" s="98" t="e">
        <f t="shared" si="3"/>
        <v>#DIV/0!</v>
      </c>
      <c r="O214" s="321">
        <f>FŐLAP!$E$8</f>
        <v>0</v>
      </c>
      <c r="P214" s="320">
        <f>FŐLAP!$C$10</f>
        <v>0</v>
      </c>
      <c r="Q214" s="322" t="s">
        <v>545</v>
      </c>
    </row>
    <row r="215" spans="1:17" ht="50.1" hidden="1" customHeight="1" x14ac:dyDescent="0.25">
      <c r="A215" s="101" t="s">
        <v>329</v>
      </c>
      <c r="B215" s="337"/>
      <c r="C215" s="413"/>
      <c r="D215" s="244"/>
      <c r="E215" s="244"/>
      <c r="F215" s="244"/>
      <c r="G215" s="244"/>
      <c r="H215" s="434"/>
      <c r="I215" s="245"/>
      <c r="J215" s="245"/>
      <c r="K215" s="337"/>
      <c r="L215" s="249"/>
      <c r="M215" s="250"/>
      <c r="N215" s="98" t="e">
        <f t="shared" si="3"/>
        <v>#DIV/0!</v>
      </c>
      <c r="O215" s="321">
        <f>FŐLAP!$E$8</f>
        <v>0</v>
      </c>
      <c r="P215" s="320">
        <f>FŐLAP!$C$10</f>
        <v>0</v>
      </c>
      <c r="Q215" s="322" t="s">
        <v>545</v>
      </c>
    </row>
    <row r="216" spans="1:17" ht="50.1" hidden="1" customHeight="1" x14ac:dyDescent="0.25">
      <c r="A216" s="100" t="s">
        <v>330</v>
      </c>
      <c r="B216" s="337"/>
      <c r="C216" s="413"/>
      <c r="D216" s="244"/>
      <c r="E216" s="244"/>
      <c r="F216" s="244"/>
      <c r="G216" s="244"/>
      <c r="H216" s="434"/>
      <c r="I216" s="245"/>
      <c r="J216" s="245"/>
      <c r="K216" s="337"/>
      <c r="L216" s="249"/>
      <c r="M216" s="250"/>
      <c r="N216" s="98" t="e">
        <f t="shared" si="3"/>
        <v>#DIV/0!</v>
      </c>
      <c r="O216" s="321">
        <f>FŐLAP!$E$8</f>
        <v>0</v>
      </c>
      <c r="P216" s="320">
        <f>FŐLAP!$C$10</f>
        <v>0</v>
      </c>
      <c r="Q216" s="322" t="s">
        <v>545</v>
      </c>
    </row>
    <row r="217" spans="1:17" ht="50.1" hidden="1" customHeight="1" x14ac:dyDescent="0.25">
      <c r="A217" s="100" t="s">
        <v>331</v>
      </c>
      <c r="B217" s="337"/>
      <c r="C217" s="413"/>
      <c r="D217" s="244"/>
      <c r="E217" s="244"/>
      <c r="F217" s="244"/>
      <c r="G217" s="244"/>
      <c r="H217" s="434"/>
      <c r="I217" s="245"/>
      <c r="J217" s="245"/>
      <c r="K217" s="337"/>
      <c r="L217" s="249"/>
      <c r="M217" s="250"/>
      <c r="N217" s="98" t="e">
        <f t="shared" si="3"/>
        <v>#DIV/0!</v>
      </c>
      <c r="O217" s="321">
        <f>FŐLAP!$E$8</f>
        <v>0</v>
      </c>
      <c r="P217" s="320">
        <f>FŐLAP!$C$10</f>
        <v>0</v>
      </c>
      <c r="Q217" s="322" t="s">
        <v>545</v>
      </c>
    </row>
    <row r="218" spans="1:17" ht="50.1" hidden="1" customHeight="1" x14ac:dyDescent="0.25">
      <c r="A218" s="101" t="s">
        <v>332</v>
      </c>
      <c r="B218" s="337"/>
      <c r="C218" s="413"/>
      <c r="D218" s="244"/>
      <c r="E218" s="244"/>
      <c r="F218" s="244"/>
      <c r="G218" s="244"/>
      <c r="H218" s="434"/>
      <c r="I218" s="245"/>
      <c r="J218" s="245"/>
      <c r="K218" s="337"/>
      <c r="L218" s="249"/>
      <c r="M218" s="250"/>
      <c r="N218" s="98" t="e">
        <f t="shared" si="3"/>
        <v>#DIV/0!</v>
      </c>
      <c r="O218" s="321">
        <f>FŐLAP!$E$8</f>
        <v>0</v>
      </c>
      <c r="P218" s="320">
        <f>FŐLAP!$C$10</f>
        <v>0</v>
      </c>
      <c r="Q218" s="322" t="s">
        <v>545</v>
      </c>
    </row>
    <row r="219" spans="1:17" ht="50.1" hidden="1" customHeight="1" x14ac:dyDescent="0.25">
      <c r="A219" s="100" t="s">
        <v>333</v>
      </c>
      <c r="B219" s="337"/>
      <c r="C219" s="413"/>
      <c r="D219" s="244"/>
      <c r="E219" s="244"/>
      <c r="F219" s="244"/>
      <c r="G219" s="244"/>
      <c r="H219" s="434"/>
      <c r="I219" s="245"/>
      <c r="J219" s="245"/>
      <c r="K219" s="337"/>
      <c r="L219" s="249"/>
      <c r="M219" s="250"/>
      <c r="N219" s="98" t="e">
        <f t="shared" si="3"/>
        <v>#DIV/0!</v>
      </c>
      <c r="O219" s="321">
        <f>FŐLAP!$E$8</f>
        <v>0</v>
      </c>
      <c r="P219" s="320">
        <f>FŐLAP!$C$10</f>
        <v>0</v>
      </c>
      <c r="Q219" s="322" t="s">
        <v>545</v>
      </c>
    </row>
    <row r="220" spans="1:17" ht="50.1" hidden="1" customHeight="1" x14ac:dyDescent="0.25">
      <c r="A220" s="100" t="s">
        <v>334</v>
      </c>
      <c r="B220" s="337"/>
      <c r="C220" s="413"/>
      <c r="D220" s="244"/>
      <c r="E220" s="244"/>
      <c r="F220" s="244"/>
      <c r="G220" s="244"/>
      <c r="H220" s="434"/>
      <c r="I220" s="245"/>
      <c r="J220" s="245"/>
      <c r="K220" s="337"/>
      <c r="L220" s="249"/>
      <c r="M220" s="250"/>
      <c r="N220" s="98" t="e">
        <f t="shared" si="3"/>
        <v>#DIV/0!</v>
      </c>
      <c r="O220" s="321">
        <f>FŐLAP!$E$8</f>
        <v>0</v>
      </c>
      <c r="P220" s="320">
        <f>FŐLAP!$C$10</f>
        <v>0</v>
      </c>
      <c r="Q220" s="322" t="s">
        <v>545</v>
      </c>
    </row>
    <row r="221" spans="1:17" ht="50.1" hidden="1" customHeight="1" x14ac:dyDescent="0.25">
      <c r="A221" s="101" t="s">
        <v>335</v>
      </c>
      <c r="B221" s="337"/>
      <c r="C221" s="413"/>
      <c r="D221" s="244"/>
      <c r="E221" s="244"/>
      <c r="F221" s="244"/>
      <c r="G221" s="244"/>
      <c r="H221" s="434"/>
      <c r="I221" s="245"/>
      <c r="J221" s="245"/>
      <c r="K221" s="337"/>
      <c r="L221" s="249"/>
      <c r="M221" s="250"/>
      <c r="N221" s="98" t="e">
        <f t="shared" si="3"/>
        <v>#DIV/0!</v>
      </c>
      <c r="O221" s="321">
        <f>FŐLAP!$E$8</f>
        <v>0</v>
      </c>
      <c r="P221" s="320">
        <f>FŐLAP!$C$10</f>
        <v>0</v>
      </c>
      <c r="Q221" s="322" t="s">
        <v>545</v>
      </c>
    </row>
    <row r="222" spans="1:17" ht="50.1" hidden="1" customHeight="1" x14ac:dyDescent="0.25">
      <c r="A222" s="100" t="s">
        <v>336</v>
      </c>
      <c r="B222" s="337"/>
      <c r="C222" s="413"/>
      <c r="D222" s="244"/>
      <c r="E222" s="244"/>
      <c r="F222" s="244"/>
      <c r="G222" s="244"/>
      <c r="H222" s="434"/>
      <c r="I222" s="245"/>
      <c r="J222" s="245"/>
      <c r="K222" s="337"/>
      <c r="L222" s="249"/>
      <c r="M222" s="250"/>
      <c r="N222" s="98" t="e">
        <f t="shared" si="3"/>
        <v>#DIV/0!</v>
      </c>
      <c r="O222" s="321">
        <f>FŐLAP!$E$8</f>
        <v>0</v>
      </c>
      <c r="P222" s="320">
        <f>FŐLAP!$C$10</f>
        <v>0</v>
      </c>
      <c r="Q222" s="322" t="s">
        <v>545</v>
      </c>
    </row>
    <row r="223" spans="1:17" ht="50.1" hidden="1" customHeight="1" x14ac:dyDescent="0.25">
      <c r="A223" s="100" t="s">
        <v>337</v>
      </c>
      <c r="B223" s="337"/>
      <c r="C223" s="413"/>
      <c r="D223" s="244"/>
      <c r="E223" s="244"/>
      <c r="F223" s="244"/>
      <c r="G223" s="244"/>
      <c r="H223" s="434"/>
      <c r="I223" s="245"/>
      <c r="J223" s="245"/>
      <c r="K223" s="337"/>
      <c r="L223" s="249"/>
      <c r="M223" s="250"/>
      <c r="N223" s="98" t="e">
        <f t="shared" si="3"/>
        <v>#DIV/0!</v>
      </c>
      <c r="O223" s="321">
        <f>FŐLAP!$E$8</f>
        <v>0</v>
      </c>
      <c r="P223" s="320">
        <f>FŐLAP!$C$10</f>
        <v>0</v>
      </c>
      <c r="Q223" s="322" t="s">
        <v>545</v>
      </c>
    </row>
    <row r="224" spans="1:17" ht="50.1" hidden="1" customHeight="1" x14ac:dyDescent="0.25">
      <c r="A224" s="101" t="s">
        <v>338</v>
      </c>
      <c r="B224" s="337"/>
      <c r="C224" s="413"/>
      <c r="D224" s="244"/>
      <c r="E224" s="244"/>
      <c r="F224" s="244"/>
      <c r="G224" s="244"/>
      <c r="H224" s="434"/>
      <c r="I224" s="245"/>
      <c r="J224" s="245"/>
      <c r="K224" s="337"/>
      <c r="L224" s="249"/>
      <c r="M224" s="250"/>
      <c r="N224" s="98" t="e">
        <f t="shared" si="3"/>
        <v>#DIV/0!</v>
      </c>
      <c r="O224" s="321">
        <f>FŐLAP!$E$8</f>
        <v>0</v>
      </c>
      <c r="P224" s="320">
        <f>FŐLAP!$C$10</f>
        <v>0</v>
      </c>
      <c r="Q224" s="322" t="s">
        <v>545</v>
      </c>
    </row>
    <row r="225" spans="1:17" ht="50.1" hidden="1" customHeight="1" x14ac:dyDescent="0.25">
      <c r="A225" s="100" t="s">
        <v>339</v>
      </c>
      <c r="B225" s="337"/>
      <c r="C225" s="413"/>
      <c r="D225" s="244"/>
      <c r="E225" s="244"/>
      <c r="F225" s="244"/>
      <c r="G225" s="244"/>
      <c r="H225" s="434"/>
      <c r="I225" s="245"/>
      <c r="J225" s="245"/>
      <c r="K225" s="337"/>
      <c r="L225" s="249"/>
      <c r="M225" s="250"/>
      <c r="N225" s="98" t="e">
        <f t="shared" si="3"/>
        <v>#DIV/0!</v>
      </c>
      <c r="O225" s="321">
        <f>FŐLAP!$E$8</f>
        <v>0</v>
      </c>
      <c r="P225" s="320">
        <f>FŐLAP!$C$10</f>
        <v>0</v>
      </c>
      <c r="Q225" s="322" t="s">
        <v>545</v>
      </c>
    </row>
    <row r="226" spans="1:17" ht="50.1" hidden="1" customHeight="1" x14ac:dyDescent="0.25">
      <c r="A226" s="100" t="s">
        <v>340</v>
      </c>
      <c r="B226" s="337"/>
      <c r="C226" s="413"/>
      <c r="D226" s="244"/>
      <c r="E226" s="244"/>
      <c r="F226" s="244"/>
      <c r="G226" s="244"/>
      <c r="H226" s="434"/>
      <c r="I226" s="245"/>
      <c r="J226" s="245"/>
      <c r="K226" s="337"/>
      <c r="L226" s="249"/>
      <c r="M226" s="250"/>
      <c r="N226" s="98" t="e">
        <f t="shared" si="3"/>
        <v>#DIV/0!</v>
      </c>
      <c r="O226" s="321">
        <f>FŐLAP!$E$8</f>
        <v>0</v>
      </c>
      <c r="P226" s="320">
        <f>FŐLAP!$C$10</f>
        <v>0</v>
      </c>
      <c r="Q226" s="322" t="s">
        <v>545</v>
      </c>
    </row>
    <row r="227" spans="1:17" ht="50.1" hidden="1" customHeight="1" x14ac:dyDescent="0.25">
      <c r="A227" s="101" t="s">
        <v>341</v>
      </c>
      <c r="B227" s="337"/>
      <c r="C227" s="413"/>
      <c r="D227" s="244"/>
      <c r="E227" s="244"/>
      <c r="F227" s="244"/>
      <c r="G227" s="244"/>
      <c r="H227" s="434"/>
      <c r="I227" s="245"/>
      <c r="J227" s="245"/>
      <c r="K227" s="337"/>
      <c r="L227" s="249"/>
      <c r="M227" s="250"/>
      <c r="N227" s="98" t="e">
        <f t="shared" si="3"/>
        <v>#DIV/0!</v>
      </c>
      <c r="O227" s="321">
        <f>FŐLAP!$E$8</f>
        <v>0</v>
      </c>
      <c r="P227" s="320">
        <f>FŐLAP!$C$10</f>
        <v>0</v>
      </c>
      <c r="Q227" s="322" t="s">
        <v>545</v>
      </c>
    </row>
    <row r="228" spans="1:17" ht="50.1" hidden="1" customHeight="1" collapsed="1" x14ac:dyDescent="0.25">
      <c r="A228" s="100" t="s">
        <v>342</v>
      </c>
      <c r="B228" s="337"/>
      <c r="C228" s="413"/>
      <c r="D228" s="244"/>
      <c r="E228" s="244"/>
      <c r="F228" s="244"/>
      <c r="G228" s="244"/>
      <c r="H228" s="434"/>
      <c r="I228" s="245"/>
      <c r="J228" s="245"/>
      <c r="K228" s="337"/>
      <c r="L228" s="249"/>
      <c r="M228" s="250"/>
      <c r="N228" s="98" t="e">
        <f t="shared" si="3"/>
        <v>#DIV/0!</v>
      </c>
      <c r="O228" s="321">
        <f>FŐLAP!$E$8</f>
        <v>0</v>
      </c>
      <c r="P228" s="320">
        <f>FŐLAP!$C$10</f>
        <v>0</v>
      </c>
      <c r="Q228" s="322" t="s">
        <v>545</v>
      </c>
    </row>
    <row r="229" spans="1:17" ht="50.1" hidden="1" customHeight="1" x14ac:dyDescent="0.25">
      <c r="A229" s="100" t="s">
        <v>343</v>
      </c>
      <c r="B229" s="337"/>
      <c r="C229" s="413"/>
      <c r="D229" s="244"/>
      <c r="E229" s="244"/>
      <c r="F229" s="244"/>
      <c r="G229" s="244"/>
      <c r="H229" s="434"/>
      <c r="I229" s="245"/>
      <c r="J229" s="245"/>
      <c r="K229" s="337"/>
      <c r="L229" s="249"/>
      <c r="M229" s="250"/>
      <c r="N229" s="98" t="e">
        <f t="shared" si="3"/>
        <v>#DIV/0!</v>
      </c>
      <c r="O229" s="321">
        <f>FŐLAP!$E$8</f>
        <v>0</v>
      </c>
      <c r="P229" s="320">
        <f>FŐLAP!$C$10</f>
        <v>0</v>
      </c>
      <c r="Q229" s="322" t="s">
        <v>545</v>
      </c>
    </row>
    <row r="230" spans="1:17" ht="50.1" hidden="1" customHeight="1" x14ac:dyDescent="0.25">
      <c r="A230" s="100" t="s">
        <v>344</v>
      </c>
      <c r="B230" s="337"/>
      <c r="C230" s="413"/>
      <c r="D230" s="244"/>
      <c r="E230" s="244"/>
      <c r="F230" s="244"/>
      <c r="G230" s="244"/>
      <c r="H230" s="434"/>
      <c r="I230" s="245"/>
      <c r="J230" s="245"/>
      <c r="K230" s="337"/>
      <c r="L230" s="249"/>
      <c r="M230" s="250"/>
      <c r="N230" s="98" t="e">
        <f t="shared" si="3"/>
        <v>#DIV/0!</v>
      </c>
      <c r="O230" s="321">
        <f>FŐLAP!$E$8</f>
        <v>0</v>
      </c>
      <c r="P230" s="320">
        <f>FŐLAP!$C$10</f>
        <v>0</v>
      </c>
      <c r="Q230" s="322" t="s">
        <v>545</v>
      </c>
    </row>
    <row r="231" spans="1:17" ht="50.1" hidden="1" customHeight="1" x14ac:dyDescent="0.25">
      <c r="A231" s="100" t="s">
        <v>345</v>
      </c>
      <c r="B231" s="337"/>
      <c r="C231" s="413"/>
      <c r="D231" s="244"/>
      <c r="E231" s="244"/>
      <c r="F231" s="244"/>
      <c r="G231" s="244"/>
      <c r="H231" s="434"/>
      <c r="I231" s="245"/>
      <c r="J231" s="245"/>
      <c r="K231" s="337"/>
      <c r="L231" s="249"/>
      <c r="M231" s="250"/>
      <c r="N231" s="98" t="e">
        <f t="shared" si="3"/>
        <v>#DIV/0!</v>
      </c>
      <c r="O231" s="321">
        <f>FŐLAP!$E$8</f>
        <v>0</v>
      </c>
      <c r="P231" s="320">
        <f>FŐLAP!$C$10</f>
        <v>0</v>
      </c>
      <c r="Q231" s="322" t="s">
        <v>545</v>
      </c>
    </row>
    <row r="232" spans="1:17" ht="50.1" hidden="1" customHeight="1" x14ac:dyDescent="0.25">
      <c r="A232" s="101" t="s">
        <v>346</v>
      </c>
      <c r="B232" s="337"/>
      <c r="C232" s="413"/>
      <c r="D232" s="244"/>
      <c r="E232" s="244"/>
      <c r="F232" s="244"/>
      <c r="G232" s="244"/>
      <c r="H232" s="434"/>
      <c r="I232" s="245"/>
      <c r="J232" s="245"/>
      <c r="K232" s="337"/>
      <c r="L232" s="249"/>
      <c r="M232" s="250"/>
      <c r="N232" s="98" t="e">
        <f t="shared" si="3"/>
        <v>#DIV/0!</v>
      </c>
      <c r="O232" s="321">
        <f>FŐLAP!$E$8</f>
        <v>0</v>
      </c>
      <c r="P232" s="320">
        <f>FŐLAP!$C$10</f>
        <v>0</v>
      </c>
      <c r="Q232" s="322" t="s">
        <v>545</v>
      </c>
    </row>
    <row r="233" spans="1:17" ht="50.1" hidden="1" customHeight="1" x14ac:dyDescent="0.25">
      <c r="A233" s="100" t="s">
        <v>347</v>
      </c>
      <c r="B233" s="337"/>
      <c r="C233" s="413"/>
      <c r="D233" s="244"/>
      <c r="E233" s="244"/>
      <c r="F233" s="244"/>
      <c r="G233" s="244"/>
      <c r="H233" s="434"/>
      <c r="I233" s="245"/>
      <c r="J233" s="245"/>
      <c r="K233" s="337"/>
      <c r="L233" s="249"/>
      <c r="M233" s="250"/>
      <c r="N233" s="98" t="e">
        <f t="shared" si="3"/>
        <v>#DIV/0!</v>
      </c>
      <c r="O233" s="321">
        <f>FŐLAP!$E$8</f>
        <v>0</v>
      </c>
      <c r="P233" s="320">
        <f>FŐLAP!$C$10</f>
        <v>0</v>
      </c>
      <c r="Q233" s="322" t="s">
        <v>545</v>
      </c>
    </row>
    <row r="234" spans="1:17" ht="50.1" hidden="1" customHeight="1" x14ac:dyDescent="0.25">
      <c r="A234" s="100" t="s">
        <v>348</v>
      </c>
      <c r="B234" s="337"/>
      <c r="C234" s="413"/>
      <c r="D234" s="244"/>
      <c r="E234" s="244"/>
      <c r="F234" s="244"/>
      <c r="G234" s="244"/>
      <c r="H234" s="434"/>
      <c r="I234" s="245"/>
      <c r="J234" s="245"/>
      <c r="K234" s="337"/>
      <c r="L234" s="249"/>
      <c r="M234" s="250"/>
      <c r="N234" s="98" t="e">
        <f t="shared" si="3"/>
        <v>#DIV/0!</v>
      </c>
      <c r="O234" s="321">
        <f>FŐLAP!$E$8</f>
        <v>0</v>
      </c>
      <c r="P234" s="320">
        <f>FŐLAP!$C$10</f>
        <v>0</v>
      </c>
      <c r="Q234" s="322" t="s">
        <v>545</v>
      </c>
    </row>
    <row r="235" spans="1:17" ht="50.1" hidden="1" customHeight="1" x14ac:dyDescent="0.25">
      <c r="A235" s="101" t="s">
        <v>349</v>
      </c>
      <c r="B235" s="337"/>
      <c r="C235" s="413"/>
      <c r="D235" s="244"/>
      <c r="E235" s="244"/>
      <c r="F235" s="244"/>
      <c r="G235" s="244"/>
      <c r="H235" s="434"/>
      <c r="I235" s="245"/>
      <c r="J235" s="245"/>
      <c r="K235" s="337"/>
      <c r="L235" s="249"/>
      <c r="M235" s="250"/>
      <c r="N235" s="98" t="e">
        <f t="shared" si="3"/>
        <v>#DIV/0!</v>
      </c>
      <c r="O235" s="321">
        <f>FŐLAP!$E$8</f>
        <v>0</v>
      </c>
      <c r="P235" s="320">
        <f>FŐLAP!$C$10</f>
        <v>0</v>
      </c>
      <c r="Q235" s="322" t="s">
        <v>545</v>
      </c>
    </row>
    <row r="236" spans="1:17" ht="50.1" hidden="1" customHeight="1" x14ac:dyDescent="0.25">
      <c r="A236" s="100" t="s">
        <v>350</v>
      </c>
      <c r="B236" s="337"/>
      <c r="C236" s="413"/>
      <c r="D236" s="244"/>
      <c r="E236" s="244"/>
      <c r="F236" s="244"/>
      <c r="G236" s="244"/>
      <c r="H236" s="434"/>
      <c r="I236" s="245"/>
      <c r="J236" s="245"/>
      <c r="K236" s="337"/>
      <c r="L236" s="249"/>
      <c r="M236" s="250"/>
      <c r="N236" s="98" t="e">
        <f t="shared" si="3"/>
        <v>#DIV/0!</v>
      </c>
      <c r="O236" s="321">
        <f>FŐLAP!$E$8</f>
        <v>0</v>
      </c>
      <c r="P236" s="320">
        <f>FŐLAP!$C$10</f>
        <v>0</v>
      </c>
      <c r="Q236" s="322" t="s">
        <v>545</v>
      </c>
    </row>
    <row r="237" spans="1:17" ht="50.1" hidden="1" customHeight="1" x14ac:dyDescent="0.25">
      <c r="A237" s="100" t="s">
        <v>351</v>
      </c>
      <c r="B237" s="337"/>
      <c r="C237" s="413"/>
      <c r="D237" s="244"/>
      <c r="E237" s="244"/>
      <c r="F237" s="244"/>
      <c r="G237" s="244"/>
      <c r="H237" s="434"/>
      <c r="I237" s="245"/>
      <c r="J237" s="245"/>
      <c r="K237" s="337"/>
      <c r="L237" s="249"/>
      <c r="M237" s="250"/>
      <c r="N237" s="98" t="e">
        <f t="shared" si="3"/>
        <v>#DIV/0!</v>
      </c>
      <c r="O237" s="321">
        <f>FŐLAP!$E$8</f>
        <v>0</v>
      </c>
      <c r="P237" s="320">
        <f>FŐLAP!$C$10</f>
        <v>0</v>
      </c>
      <c r="Q237" s="322" t="s">
        <v>545</v>
      </c>
    </row>
    <row r="238" spans="1:17" ht="50.1" hidden="1" customHeight="1" x14ac:dyDescent="0.25">
      <c r="A238" s="101" t="s">
        <v>352</v>
      </c>
      <c r="B238" s="337"/>
      <c r="C238" s="413"/>
      <c r="D238" s="244"/>
      <c r="E238" s="244"/>
      <c r="F238" s="244"/>
      <c r="G238" s="244"/>
      <c r="H238" s="434"/>
      <c r="I238" s="245"/>
      <c r="J238" s="245"/>
      <c r="K238" s="337"/>
      <c r="L238" s="249"/>
      <c r="M238" s="250"/>
      <c r="N238" s="98" t="e">
        <f t="shared" si="3"/>
        <v>#DIV/0!</v>
      </c>
      <c r="O238" s="321">
        <f>FŐLAP!$E$8</f>
        <v>0</v>
      </c>
      <c r="P238" s="320">
        <f>FŐLAP!$C$10</f>
        <v>0</v>
      </c>
      <c r="Q238" s="322" t="s">
        <v>545</v>
      </c>
    </row>
    <row r="239" spans="1:17" ht="50.1" hidden="1" customHeight="1" x14ac:dyDescent="0.25">
      <c r="A239" s="100" t="s">
        <v>353</v>
      </c>
      <c r="B239" s="337"/>
      <c r="C239" s="413"/>
      <c r="D239" s="244"/>
      <c r="E239" s="244"/>
      <c r="F239" s="244"/>
      <c r="G239" s="244"/>
      <c r="H239" s="434"/>
      <c r="I239" s="245"/>
      <c r="J239" s="245"/>
      <c r="K239" s="337"/>
      <c r="L239" s="249"/>
      <c r="M239" s="250"/>
      <c r="N239" s="98" t="e">
        <f t="shared" si="3"/>
        <v>#DIV/0!</v>
      </c>
      <c r="O239" s="321">
        <f>FŐLAP!$E$8</f>
        <v>0</v>
      </c>
      <c r="P239" s="320">
        <f>FŐLAP!$C$10</f>
        <v>0</v>
      </c>
      <c r="Q239" s="322" t="s">
        <v>545</v>
      </c>
    </row>
    <row r="240" spans="1:17" ht="50.1" hidden="1" customHeight="1" x14ac:dyDescent="0.25">
      <c r="A240" s="100" t="s">
        <v>354</v>
      </c>
      <c r="B240" s="337"/>
      <c r="C240" s="413"/>
      <c r="D240" s="244"/>
      <c r="E240" s="244"/>
      <c r="F240" s="244"/>
      <c r="G240" s="244"/>
      <c r="H240" s="434"/>
      <c r="I240" s="245"/>
      <c r="J240" s="245"/>
      <c r="K240" s="337"/>
      <c r="L240" s="249"/>
      <c r="M240" s="250"/>
      <c r="N240" s="98" t="e">
        <f t="shared" si="3"/>
        <v>#DIV/0!</v>
      </c>
      <c r="O240" s="321">
        <f>FŐLAP!$E$8</f>
        <v>0</v>
      </c>
      <c r="P240" s="320">
        <f>FŐLAP!$C$10</f>
        <v>0</v>
      </c>
      <c r="Q240" s="322" t="s">
        <v>545</v>
      </c>
    </row>
    <row r="241" spans="1:17" ht="50.1" hidden="1" customHeight="1" x14ac:dyDescent="0.25">
      <c r="A241" s="101" t="s">
        <v>355</v>
      </c>
      <c r="B241" s="337"/>
      <c r="C241" s="413"/>
      <c r="D241" s="244"/>
      <c r="E241" s="244"/>
      <c r="F241" s="244"/>
      <c r="G241" s="244"/>
      <c r="H241" s="434"/>
      <c r="I241" s="245"/>
      <c r="J241" s="245"/>
      <c r="K241" s="337"/>
      <c r="L241" s="249"/>
      <c r="M241" s="250"/>
      <c r="N241" s="98" t="e">
        <f t="shared" si="3"/>
        <v>#DIV/0!</v>
      </c>
      <c r="O241" s="321">
        <f>FŐLAP!$E$8</f>
        <v>0</v>
      </c>
      <c r="P241" s="320">
        <f>FŐLAP!$C$10</f>
        <v>0</v>
      </c>
      <c r="Q241" s="322" t="s">
        <v>545</v>
      </c>
    </row>
    <row r="242" spans="1:17" ht="50.1" hidden="1" customHeight="1" x14ac:dyDescent="0.25">
      <c r="A242" s="100" t="s">
        <v>356</v>
      </c>
      <c r="B242" s="337"/>
      <c r="C242" s="413"/>
      <c r="D242" s="244"/>
      <c r="E242" s="244"/>
      <c r="F242" s="244"/>
      <c r="G242" s="244"/>
      <c r="H242" s="434"/>
      <c r="I242" s="245"/>
      <c r="J242" s="245"/>
      <c r="K242" s="337"/>
      <c r="L242" s="249"/>
      <c r="M242" s="250"/>
      <c r="N242" s="98" t="e">
        <f t="shared" si="3"/>
        <v>#DIV/0!</v>
      </c>
      <c r="O242" s="321">
        <f>FŐLAP!$E$8</f>
        <v>0</v>
      </c>
      <c r="P242" s="320">
        <f>FŐLAP!$C$10</f>
        <v>0</v>
      </c>
      <c r="Q242" s="322" t="s">
        <v>545</v>
      </c>
    </row>
    <row r="243" spans="1:17" ht="50.1" hidden="1" customHeight="1" x14ac:dyDescent="0.25">
      <c r="A243" s="100" t="s">
        <v>357</v>
      </c>
      <c r="B243" s="337"/>
      <c r="C243" s="413"/>
      <c r="D243" s="244"/>
      <c r="E243" s="244"/>
      <c r="F243" s="244"/>
      <c r="G243" s="244"/>
      <c r="H243" s="434"/>
      <c r="I243" s="245"/>
      <c r="J243" s="245"/>
      <c r="K243" s="337"/>
      <c r="L243" s="249"/>
      <c r="M243" s="250"/>
      <c r="N243" s="98" t="e">
        <f t="shared" si="3"/>
        <v>#DIV/0!</v>
      </c>
      <c r="O243" s="321">
        <f>FŐLAP!$E$8</f>
        <v>0</v>
      </c>
      <c r="P243" s="320">
        <f>FŐLAP!$C$10</f>
        <v>0</v>
      </c>
      <c r="Q243" s="322" t="s">
        <v>545</v>
      </c>
    </row>
    <row r="244" spans="1:17" ht="50.1" hidden="1" customHeight="1" x14ac:dyDescent="0.25">
      <c r="A244" s="101" t="s">
        <v>358</v>
      </c>
      <c r="B244" s="337"/>
      <c r="C244" s="413"/>
      <c r="D244" s="244"/>
      <c r="E244" s="244"/>
      <c r="F244" s="244"/>
      <c r="G244" s="244"/>
      <c r="H244" s="434"/>
      <c r="I244" s="245"/>
      <c r="J244" s="245"/>
      <c r="K244" s="337"/>
      <c r="L244" s="249"/>
      <c r="M244" s="250"/>
      <c r="N244" s="98" t="e">
        <f t="shared" si="3"/>
        <v>#DIV/0!</v>
      </c>
      <c r="O244" s="321">
        <f>FŐLAP!$E$8</f>
        <v>0</v>
      </c>
      <c r="P244" s="320">
        <f>FŐLAP!$C$10</f>
        <v>0</v>
      </c>
      <c r="Q244" s="322" t="s">
        <v>545</v>
      </c>
    </row>
    <row r="245" spans="1:17" ht="50.1" hidden="1" customHeight="1" x14ac:dyDescent="0.25">
      <c r="A245" s="100" t="s">
        <v>359</v>
      </c>
      <c r="B245" s="337"/>
      <c r="C245" s="413"/>
      <c r="D245" s="244"/>
      <c r="E245" s="244"/>
      <c r="F245" s="244"/>
      <c r="G245" s="244"/>
      <c r="H245" s="434"/>
      <c r="I245" s="245"/>
      <c r="J245" s="245"/>
      <c r="K245" s="337"/>
      <c r="L245" s="249"/>
      <c r="M245" s="250"/>
      <c r="N245" s="98" t="e">
        <f t="shared" si="3"/>
        <v>#DIV/0!</v>
      </c>
      <c r="O245" s="321">
        <f>FŐLAP!$E$8</f>
        <v>0</v>
      </c>
      <c r="P245" s="320">
        <f>FŐLAP!$C$10</f>
        <v>0</v>
      </c>
      <c r="Q245" s="322" t="s">
        <v>545</v>
      </c>
    </row>
    <row r="246" spans="1:17" ht="50.1" hidden="1" customHeight="1" x14ac:dyDescent="0.25">
      <c r="A246" s="100" t="s">
        <v>360</v>
      </c>
      <c r="B246" s="337"/>
      <c r="C246" s="413"/>
      <c r="D246" s="244"/>
      <c r="E246" s="244"/>
      <c r="F246" s="244"/>
      <c r="G246" s="244"/>
      <c r="H246" s="434"/>
      <c r="I246" s="245"/>
      <c r="J246" s="245"/>
      <c r="K246" s="337"/>
      <c r="L246" s="249"/>
      <c r="M246" s="250"/>
      <c r="N246" s="98" t="e">
        <f t="shared" si="3"/>
        <v>#DIV/0!</v>
      </c>
      <c r="O246" s="321">
        <f>FŐLAP!$E$8</f>
        <v>0</v>
      </c>
      <c r="P246" s="320">
        <f>FŐLAP!$C$10</f>
        <v>0</v>
      </c>
      <c r="Q246" s="322" t="s">
        <v>545</v>
      </c>
    </row>
    <row r="247" spans="1:17" ht="50.1" hidden="1" customHeight="1" x14ac:dyDescent="0.25">
      <c r="A247" s="100" t="s">
        <v>361</v>
      </c>
      <c r="B247" s="337"/>
      <c r="C247" s="413"/>
      <c r="D247" s="244"/>
      <c r="E247" s="244"/>
      <c r="F247" s="244"/>
      <c r="G247" s="244"/>
      <c r="H247" s="434"/>
      <c r="I247" s="245"/>
      <c r="J247" s="245"/>
      <c r="K247" s="337"/>
      <c r="L247" s="249"/>
      <c r="M247" s="250"/>
      <c r="N247" s="98" t="e">
        <f t="shared" si="3"/>
        <v>#DIV/0!</v>
      </c>
      <c r="O247" s="321">
        <f>FŐLAP!$E$8</f>
        <v>0</v>
      </c>
      <c r="P247" s="320">
        <f>FŐLAP!$C$10</f>
        <v>0</v>
      </c>
      <c r="Q247" s="322" t="s">
        <v>545</v>
      </c>
    </row>
    <row r="248" spans="1:17" ht="50.1" hidden="1" customHeight="1" x14ac:dyDescent="0.25">
      <c r="A248" s="100" t="s">
        <v>362</v>
      </c>
      <c r="B248" s="337"/>
      <c r="C248" s="413"/>
      <c r="D248" s="244"/>
      <c r="E248" s="244"/>
      <c r="F248" s="244"/>
      <c r="G248" s="244"/>
      <c r="H248" s="434"/>
      <c r="I248" s="245"/>
      <c r="J248" s="245"/>
      <c r="K248" s="337"/>
      <c r="L248" s="249"/>
      <c r="M248" s="250"/>
      <c r="N248" s="98" t="e">
        <f t="shared" si="3"/>
        <v>#DIV/0!</v>
      </c>
      <c r="O248" s="321">
        <f>FŐLAP!$E$8</f>
        <v>0</v>
      </c>
      <c r="P248" s="320">
        <f>FŐLAP!$C$10</f>
        <v>0</v>
      </c>
      <c r="Q248" s="322" t="s">
        <v>545</v>
      </c>
    </row>
    <row r="249" spans="1:17" ht="50.1" hidden="1" customHeight="1" collapsed="1" x14ac:dyDescent="0.25">
      <c r="A249" s="101" t="s">
        <v>363</v>
      </c>
      <c r="B249" s="337"/>
      <c r="C249" s="413"/>
      <c r="D249" s="244"/>
      <c r="E249" s="244"/>
      <c r="F249" s="244"/>
      <c r="G249" s="244"/>
      <c r="H249" s="434"/>
      <c r="I249" s="245"/>
      <c r="J249" s="245"/>
      <c r="K249" s="337"/>
      <c r="L249" s="249"/>
      <c r="M249" s="250"/>
      <c r="N249" s="98" t="e">
        <f t="shared" si="3"/>
        <v>#DIV/0!</v>
      </c>
      <c r="O249" s="321">
        <f>FŐLAP!$E$8</f>
        <v>0</v>
      </c>
      <c r="P249" s="320">
        <f>FŐLAP!$C$10</f>
        <v>0</v>
      </c>
      <c r="Q249" s="322" t="s">
        <v>545</v>
      </c>
    </row>
    <row r="250" spans="1:17" ht="50.1" hidden="1" customHeight="1" x14ac:dyDescent="0.25">
      <c r="A250" s="100" t="s">
        <v>364</v>
      </c>
      <c r="B250" s="337"/>
      <c r="C250" s="413"/>
      <c r="D250" s="244"/>
      <c r="E250" s="244"/>
      <c r="F250" s="244"/>
      <c r="G250" s="244"/>
      <c r="H250" s="434"/>
      <c r="I250" s="245"/>
      <c r="J250" s="245"/>
      <c r="K250" s="337"/>
      <c r="L250" s="249"/>
      <c r="M250" s="250"/>
      <c r="N250" s="98" t="e">
        <f t="shared" si="3"/>
        <v>#DIV/0!</v>
      </c>
      <c r="O250" s="321">
        <f>FŐLAP!$E$8</f>
        <v>0</v>
      </c>
      <c r="P250" s="320">
        <f>FŐLAP!$C$10</f>
        <v>0</v>
      </c>
      <c r="Q250" s="322" t="s">
        <v>545</v>
      </c>
    </row>
    <row r="251" spans="1:17" ht="50.1" hidden="1" customHeight="1" x14ac:dyDescent="0.25">
      <c r="A251" s="100" t="s">
        <v>365</v>
      </c>
      <c r="B251" s="337"/>
      <c r="C251" s="413"/>
      <c r="D251" s="244"/>
      <c r="E251" s="244"/>
      <c r="F251" s="244"/>
      <c r="G251" s="244"/>
      <c r="H251" s="434"/>
      <c r="I251" s="245"/>
      <c r="J251" s="245"/>
      <c r="K251" s="337"/>
      <c r="L251" s="249"/>
      <c r="M251" s="250"/>
      <c r="N251" s="98" t="e">
        <f t="shared" si="3"/>
        <v>#DIV/0!</v>
      </c>
      <c r="O251" s="321">
        <f>FŐLAP!$E$8</f>
        <v>0</v>
      </c>
      <c r="P251" s="320">
        <f>FŐLAP!$C$10</f>
        <v>0</v>
      </c>
      <c r="Q251" s="322" t="s">
        <v>545</v>
      </c>
    </row>
    <row r="252" spans="1:17" ht="50.1" hidden="1" customHeight="1" x14ac:dyDescent="0.25">
      <c r="A252" s="101" t="s">
        <v>366</v>
      </c>
      <c r="B252" s="337"/>
      <c r="C252" s="413"/>
      <c r="D252" s="244"/>
      <c r="E252" s="244"/>
      <c r="F252" s="244"/>
      <c r="G252" s="244"/>
      <c r="H252" s="434"/>
      <c r="I252" s="245"/>
      <c r="J252" s="245"/>
      <c r="K252" s="337"/>
      <c r="L252" s="249"/>
      <c r="M252" s="250"/>
      <c r="N252" s="98" t="e">
        <f t="shared" si="3"/>
        <v>#DIV/0!</v>
      </c>
      <c r="O252" s="321">
        <f>FŐLAP!$E$8</f>
        <v>0</v>
      </c>
      <c r="P252" s="320">
        <f>FŐLAP!$C$10</f>
        <v>0</v>
      </c>
      <c r="Q252" s="322" t="s">
        <v>545</v>
      </c>
    </row>
    <row r="253" spans="1:17" ht="50.1" hidden="1" customHeight="1" x14ac:dyDescent="0.25">
      <c r="A253" s="100" t="s">
        <v>367</v>
      </c>
      <c r="B253" s="337"/>
      <c r="C253" s="413"/>
      <c r="D253" s="244"/>
      <c r="E253" s="244"/>
      <c r="F253" s="244"/>
      <c r="G253" s="244"/>
      <c r="H253" s="434"/>
      <c r="I253" s="245"/>
      <c r="J253" s="245"/>
      <c r="K253" s="337"/>
      <c r="L253" s="249"/>
      <c r="M253" s="250"/>
      <c r="N253" s="98" t="e">
        <f t="shared" si="3"/>
        <v>#DIV/0!</v>
      </c>
      <c r="O253" s="321">
        <f>FŐLAP!$E$8</f>
        <v>0</v>
      </c>
      <c r="P253" s="320">
        <f>FŐLAP!$C$10</f>
        <v>0</v>
      </c>
      <c r="Q253" s="322" t="s">
        <v>545</v>
      </c>
    </row>
    <row r="254" spans="1:17" ht="50.1" hidden="1" customHeight="1" x14ac:dyDescent="0.25">
      <c r="A254" s="100" t="s">
        <v>368</v>
      </c>
      <c r="B254" s="337"/>
      <c r="C254" s="413"/>
      <c r="D254" s="244"/>
      <c r="E254" s="244"/>
      <c r="F254" s="244"/>
      <c r="G254" s="244"/>
      <c r="H254" s="434"/>
      <c r="I254" s="245"/>
      <c r="J254" s="245"/>
      <c r="K254" s="337"/>
      <c r="L254" s="249"/>
      <c r="M254" s="250"/>
      <c r="N254" s="98" t="e">
        <f t="shared" si="3"/>
        <v>#DIV/0!</v>
      </c>
      <c r="O254" s="321">
        <f>FŐLAP!$E$8</f>
        <v>0</v>
      </c>
      <c r="P254" s="320">
        <f>FŐLAP!$C$10</f>
        <v>0</v>
      </c>
      <c r="Q254" s="322" t="s">
        <v>545</v>
      </c>
    </row>
    <row r="255" spans="1:17" ht="50.1" hidden="1" customHeight="1" x14ac:dyDescent="0.25">
      <c r="A255" s="101" t="s">
        <v>369</v>
      </c>
      <c r="B255" s="337"/>
      <c r="C255" s="413"/>
      <c r="D255" s="244"/>
      <c r="E255" s="244"/>
      <c r="F255" s="244"/>
      <c r="G255" s="244"/>
      <c r="H255" s="434"/>
      <c r="I255" s="245"/>
      <c r="J255" s="245"/>
      <c r="K255" s="337"/>
      <c r="L255" s="249"/>
      <c r="M255" s="250"/>
      <c r="N255" s="98" t="e">
        <f t="shared" si="3"/>
        <v>#DIV/0!</v>
      </c>
      <c r="O255" s="321">
        <f>FŐLAP!$E$8</f>
        <v>0</v>
      </c>
      <c r="P255" s="320">
        <f>FŐLAP!$C$10</f>
        <v>0</v>
      </c>
      <c r="Q255" s="322" t="s">
        <v>545</v>
      </c>
    </row>
    <row r="256" spans="1:17" ht="50.1" hidden="1" customHeight="1" x14ac:dyDescent="0.25">
      <c r="A256" s="100" t="s">
        <v>370</v>
      </c>
      <c r="B256" s="337"/>
      <c r="C256" s="413"/>
      <c r="D256" s="244"/>
      <c r="E256" s="244"/>
      <c r="F256" s="244"/>
      <c r="G256" s="244"/>
      <c r="H256" s="434"/>
      <c r="I256" s="245"/>
      <c r="J256" s="245"/>
      <c r="K256" s="337"/>
      <c r="L256" s="249"/>
      <c r="M256" s="250"/>
      <c r="N256" s="98" t="e">
        <f t="shared" si="3"/>
        <v>#DIV/0!</v>
      </c>
      <c r="O256" s="321">
        <f>FŐLAP!$E$8</f>
        <v>0</v>
      </c>
      <c r="P256" s="320">
        <f>FŐLAP!$C$10</f>
        <v>0</v>
      </c>
      <c r="Q256" s="322" t="s">
        <v>545</v>
      </c>
    </row>
    <row r="257" spans="1:17" ht="50.1" hidden="1" customHeight="1" x14ac:dyDescent="0.25">
      <c r="A257" s="100" t="s">
        <v>371</v>
      </c>
      <c r="B257" s="337"/>
      <c r="C257" s="413"/>
      <c r="D257" s="244"/>
      <c r="E257" s="244"/>
      <c r="F257" s="244"/>
      <c r="G257" s="244"/>
      <c r="H257" s="434"/>
      <c r="I257" s="245"/>
      <c r="J257" s="245"/>
      <c r="K257" s="337"/>
      <c r="L257" s="249"/>
      <c r="M257" s="250"/>
      <c r="N257" s="98" t="e">
        <f t="shared" si="3"/>
        <v>#DIV/0!</v>
      </c>
      <c r="O257" s="321">
        <f>FŐLAP!$E$8</f>
        <v>0</v>
      </c>
      <c r="P257" s="320">
        <f>FŐLAP!$C$10</f>
        <v>0</v>
      </c>
      <c r="Q257" s="322" t="s">
        <v>545</v>
      </c>
    </row>
    <row r="258" spans="1:17" ht="50.1" hidden="1" customHeight="1" x14ac:dyDescent="0.25">
      <c r="A258" s="101" t="s">
        <v>372</v>
      </c>
      <c r="B258" s="337"/>
      <c r="C258" s="413"/>
      <c r="D258" s="244"/>
      <c r="E258" s="244"/>
      <c r="F258" s="244"/>
      <c r="G258" s="244"/>
      <c r="H258" s="434"/>
      <c r="I258" s="245"/>
      <c r="J258" s="245"/>
      <c r="K258" s="337"/>
      <c r="L258" s="249"/>
      <c r="M258" s="250"/>
      <c r="N258" s="98" t="e">
        <f t="shared" si="3"/>
        <v>#DIV/0!</v>
      </c>
      <c r="O258" s="321">
        <f>FŐLAP!$E$8</f>
        <v>0</v>
      </c>
      <c r="P258" s="320">
        <f>FŐLAP!$C$10</f>
        <v>0</v>
      </c>
      <c r="Q258" s="322" t="s">
        <v>545</v>
      </c>
    </row>
    <row r="259" spans="1:17" ht="50.1" hidden="1" customHeight="1" x14ac:dyDescent="0.25">
      <c r="A259" s="100" t="s">
        <v>373</v>
      </c>
      <c r="B259" s="337"/>
      <c r="C259" s="413"/>
      <c r="D259" s="244"/>
      <c r="E259" s="244"/>
      <c r="F259" s="244"/>
      <c r="G259" s="244"/>
      <c r="H259" s="434"/>
      <c r="I259" s="245"/>
      <c r="J259" s="245"/>
      <c r="K259" s="337"/>
      <c r="L259" s="249"/>
      <c r="M259" s="250"/>
      <c r="N259" s="98" t="e">
        <f t="shared" si="3"/>
        <v>#DIV/0!</v>
      </c>
      <c r="O259" s="321">
        <f>FŐLAP!$E$8</f>
        <v>0</v>
      </c>
      <c r="P259" s="320">
        <f>FŐLAP!$C$10</f>
        <v>0</v>
      </c>
      <c r="Q259" s="322" t="s">
        <v>545</v>
      </c>
    </row>
    <row r="260" spans="1:17" ht="50.1" hidden="1" customHeight="1" x14ac:dyDescent="0.25">
      <c r="A260" s="100" t="s">
        <v>374</v>
      </c>
      <c r="B260" s="337"/>
      <c r="C260" s="413"/>
      <c r="D260" s="244"/>
      <c r="E260" s="244"/>
      <c r="F260" s="244"/>
      <c r="G260" s="244"/>
      <c r="H260" s="434"/>
      <c r="I260" s="245"/>
      <c r="J260" s="245"/>
      <c r="K260" s="337"/>
      <c r="L260" s="249"/>
      <c r="M260" s="250"/>
      <c r="N260" s="98" t="e">
        <f t="shared" si="3"/>
        <v>#DIV/0!</v>
      </c>
      <c r="O260" s="321">
        <f>FŐLAP!$E$8</f>
        <v>0</v>
      </c>
      <c r="P260" s="320">
        <f>FŐLAP!$C$10</f>
        <v>0</v>
      </c>
      <c r="Q260" s="322" t="s">
        <v>545</v>
      </c>
    </row>
    <row r="261" spans="1:17" ht="50.1" hidden="1" customHeight="1" x14ac:dyDescent="0.25">
      <c r="A261" s="101" t="s">
        <v>375</v>
      </c>
      <c r="B261" s="337"/>
      <c r="C261" s="413"/>
      <c r="D261" s="244"/>
      <c r="E261" s="244"/>
      <c r="F261" s="244"/>
      <c r="G261" s="244"/>
      <c r="H261" s="434"/>
      <c r="I261" s="245"/>
      <c r="J261" s="245"/>
      <c r="K261" s="337"/>
      <c r="L261" s="249"/>
      <c r="M261" s="250"/>
      <c r="N261" s="98" t="e">
        <f t="shared" si="3"/>
        <v>#DIV/0!</v>
      </c>
      <c r="O261" s="321">
        <f>FŐLAP!$E$8</f>
        <v>0</v>
      </c>
      <c r="P261" s="320">
        <f>FŐLAP!$C$10</f>
        <v>0</v>
      </c>
      <c r="Q261" s="322" t="s">
        <v>545</v>
      </c>
    </row>
    <row r="262" spans="1:17" ht="50.1" hidden="1" customHeight="1" x14ac:dyDescent="0.25">
      <c r="A262" s="100" t="s">
        <v>376</v>
      </c>
      <c r="B262" s="337"/>
      <c r="C262" s="413"/>
      <c r="D262" s="244"/>
      <c r="E262" s="244"/>
      <c r="F262" s="244"/>
      <c r="G262" s="244"/>
      <c r="H262" s="434"/>
      <c r="I262" s="245"/>
      <c r="J262" s="245"/>
      <c r="K262" s="337"/>
      <c r="L262" s="249"/>
      <c r="M262" s="250"/>
      <c r="N262" s="98" t="e">
        <f t="shared" si="3"/>
        <v>#DIV/0!</v>
      </c>
      <c r="O262" s="321">
        <f>FŐLAP!$E$8</f>
        <v>0</v>
      </c>
      <c r="P262" s="320">
        <f>FŐLAP!$C$10</f>
        <v>0</v>
      </c>
      <c r="Q262" s="322" t="s">
        <v>545</v>
      </c>
    </row>
    <row r="263" spans="1:17" ht="50.1" hidden="1" customHeight="1" x14ac:dyDescent="0.25">
      <c r="A263" s="100" t="s">
        <v>377</v>
      </c>
      <c r="B263" s="337"/>
      <c r="C263" s="413"/>
      <c r="D263" s="244"/>
      <c r="E263" s="244"/>
      <c r="F263" s="244"/>
      <c r="G263" s="244"/>
      <c r="H263" s="434"/>
      <c r="I263" s="245"/>
      <c r="J263" s="245"/>
      <c r="K263" s="337"/>
      <c r="L263" s="249"/>
      <c r="M263" s="250"/>
      <c r="N263" s="98" t="e">
        <f t="shared" si="3"/>
        <v>#DIV/0!</v>
      </c>
      <c r="O263" s="321">
        <f>FŐLAP!$E$8</f>
        <v>0</v>
      </c>
      <c r="P263" s="320">
        <f>FŐLAP!$C$10</f>
        <v>0</v>
      </c>
      <c r="Q263" s="322" t="s">
        <v>545</v>
      </c>
    </row>
    <row r="264" spans="1:17" ht="50.1" hidden="1" customHeight="1" x14ac:dyDescent="0.25">
      <c r="A264" s="100" t="s">
        <v>378</v>
      </c>
      <c r="B264" s="337"/>
      <c r="C264" s="413"/>
      <c r="D264" s="244"/>
      <c r="E264" s="244"/>
      <c r="F264" s="244"/>
      <c r="G264" s="244"/>
      <c r="H264" s="434"/>
      <c r="I264" s="245"/>
      <c r="J264" s="245"/>
      <c r="K264" s="337"/>
      <c r="L264" s="249"/>
      <c r="M264" s="250"/>
      <c r="N264" s="98" t="e">
        <f t="shared" si="3"/>
        <v>#DIV/0!</v>
      </c>
      <c r="O264" s="321">
        <f>FŐLAP!$E$8</f>
        <v>0</v>
      </c>
      <c r="P264" s="320">
        <f>FŐLAP!$C$10</f>
        <v>0</v>
      </c>
      <c r="Q264" s="322" t="s">
        <v>545</v>
      </c>
    </row>
    <row r="265" spans="1:17" ht="50.1" hidden="1" customHeight="1" x14ac:dyDescent="0.25">
      <c r="A265" s="100" t="s">
        <v>379</v>
      </c>
      <c r="B265" s="337"/>
      <c r="C265" s="413"/>
      <c r="D265" s="244"/>
      <c r="E265" s="244"/>
      <c r="F265" s="244"/>
      <c r="G265" s="244"/>
      <c r="H265" s="434"/>
      <c r="I265" s="245"/>
      <c r="J265" s="245"/>
      <c r="K265" s="337"/>
      <c r="L265" s="249"/>
      <c r="M265" s="250"/>
      <c r="N265" s="98" t="e">
        <f t="shared" si="3"/>
        <v>#DIV/0!</v>
      </c>
      <c r="O265" s="321">
        <f>FŐLAP!$E$8</f>
        <v>0</v>
      </c>
      <c r="P265" s="320">
        <f>FŐLAP!$C$10</f>
        <v>0</v>
      </c>
      <c r="Q265" s="322" t="s">
        <v>545</v>
      </c>
    </row>
    <row r="266" spans="1:17" ht="50.1" hidden="1" customHeight="1" x14ac:dyDescent="0.25">
      <c r="A266" s="101" t="s">
        <v>380</v>
      </c>
      <c r="B266" s="337"/>
      <c r="C266" s="413"/>
      <c r="D266" s="244"/>
      <c r="E266" s="244"/>
      <c r="F266" s="244"/>
      <c r="G266" s="244"/>
      <c r="H266" s="434"/>
      <c r="I266" s="245"/>
      <c r="J266" s="245"/>
      <c r="K266" s="337"/>
      <c r="L266" s="249"/>
      <c r="M266" s="250"/>
      <c r="N266" s="98" t="e">
        <f t="shared" ref="N266:N308" si="4">IF(M266&lt;0,0,1-(M266/L266))</f>
        <v>#DIV/0!</v>
      </c>
      <c r="O266" s="321">
        <f>FŐLAP!$E$8</f>
        <v>0</v>
      </c>
      <c r="P266" s="320">
        <f>FŐLAP!$C$10</f>
        <v>0</v>
      </c>
      <c r="Q266" s="322" t="s">
        <v>545</v>
      </c>
    </row>
    <row r="267" spans="1:17" ht="50.1" hidden="1" customHeight="1" x14ac:dyDescent="0.25">
      <c r="A267" s="100" t="s">
        <v>381</v>
      </c>
      <c r="B267" s="337"/>
      <c r="C267" s="413"/>
      <c r="D267" s="244"/>
      <c r="E267" s="244"/>
      <c r="F267" s="244"/>
      <c r="G267" s="244"/>
      <c r="H267" s="434"/>
      <c r="I267" s="245"/>
      <c r="J267" s="245"/>
      <c r="K267" s="337"/>
      <c r="L267" s="249"/>
      <c r="M267" s="250"/>
      <c r="N267" s="98" t="e">
        <f t="shared" si="4"/>
        <v>#DIV/0!</v>
      </c>
      <c r="O267" s="321">
        <f>FŐLAP!$E$8</f>
        <v>0</v>
      </c>
      <c r="P267" s="320">
        <f>FŐLAP!$C$10</f>
        <v>0</v>
      </c>
      <c r="Q267" s="322" t="s">
        <v>545</v>
      </c>
    </row>
    <row r="268" spans="1:17" ht="50.1" hidden="1" customHeight="1" x14ac:dyDescent="0.25">
      <c r="A268" s="100" t="s">
        <v>382</v>
      </c>
      <c r="B268" s="337"/>
      <c r="C268" s="413"/>
      <c r="D268" s="244"/>
      <c r="E268" s="244"/>
      <c r="F268" s="244"/>
      <c r="G268" s="244"/>
      <c r="H268" s="434"/>
      <c r="I268" s="245"/>
      <c r="J268" s="245"/>
      <c r="K268" s="337"/>
      <c r="L268" s="249"/>
      <c r="M268" s="250"/>
      <c r="N268" s="98" t="e">
        <f t="shared" si="4"/>
        <v>#DIV/0!</v>
      </c>
      <c r="O268" s="321">
        <f>FŐLAP!$E$8</f>
        <v>0</v>
      </c>
      <c r="P268" s="320">
        <f>FŐLAP!$C$10</f>
        <v>0</v>
      </c>
      <c r="Q268" s="322" t="s">
        <v>545</v>
      </c>
    </row>
    <row r="269" spans="1:17" ht="50.1" hidden="1" customHeight="1" x14ac:dyDescent="0.25">
      <c r="A269" s="101" t="s">
        <v>383</v>
      </c>
      <c r="B269" s="337"/>
      <c r="C269" s="413"/>
      <c r="D269" s="244"/>
      <c r="E269" s="244"/>
      <c r="F269" s="244"/>
      <c r="G269" s="244"/>
      <c r="H269" s="434"/>
      <c r="I269" s="245"/>
      <c r="J269" s="245"/>
      <c r="K269" s="337"/>
      <c r="L269" s="249"/>
      <c r="M269" s="250"/>
      <c r="N269" s="98" t="e">
        <f t="shared" si="4"/>
        <v>#DIV/0!</v>
      </c>
      <c r="O269" s="321">
        <f>FŐLAP!$E$8</f>
        <v>0</v>
      </c>
      <c r="P269" s="320">
        <f>FŐLAP!$C$10</f>
        <v>0</v>
      </c>
      <c r="Q269" s="322" t="s">
        <v>545</v>
      </c>
    </row>
    <row r="270" spans="1:17" ht="49.5" hidden="1" customHeight="1" collapsed="1" x14ac:dyDescent="0.25">
      <c r="A270" s="100" t="s">
        <v>384</v>
      </c>
      <c r="B270" s="337"/>
      <c r="C270" s="413"/>
      <c r="D270" s="244"/>
      <c r="E270" s="244"/>
      <c r="F270" s="244"/>
      <c r="G270" s="244"/>
      <c r="H270" s="434"/>
      <c r="I270" s="245"/>
      <c r="J270" s="245"/>
      <c r="K270" s="337"/>
      <c r="L270" s="249"/>
      <c r="M270" s="250"/>
      <c r="N270" s="98" t="e">
        <f t="shared" si="4"/>
        <v>#DIV/0!</v>
      </c>
      <c r="O270" s="321">
        <f>FŐLAP!$E$8</f>
        <v>0</v>
      </c>
      <c r="P270" s="320">
        <f>FŐLAP!$C$10</f>
        <v>0</v>
      </c>
      <c r="Q270" s="322" t="s">
        <v>545</v>
      </c>
    </row>
    <row r="271" spans="1:17" ht="50.1" hidden="1" customHeight="1" x14ac:dyDescent="0.25">
      <c r="A271" s="100" t="s">
        <v>385</v>
      </c>
      <c r="B271" s="337"/>
      <c r="C271" s="413"/>
      <c r="D271" s="244"/>
      <c r="E271" s="244"/>
      <c r="F271" s="244"/>
      <c r="G271" s="244"/>
      <c r="H271" s="434"/>
      <c r="I271" s="245"/>
      <c r="J271" s="245"/>
      <c r="K271" s="337"/>
      <c r="L271" s="249"/>
      <c r="M271" s="250"/>
      <c r="N271" s="98" t="e">
        <f t="shared" si="4"/>
        <v>#DIV/0!</v>
      </c>
      <c r="O271" s="321">
        <f>FŐLAP!$E$8</f>
        <v>0</v>
      </c>
      <c r="P271" s="320">
        <f>FŐLAP!$C$10</f>
        <v>0</v>
      </c>
      <c r="Q271" s="322" t="s">
        <v>545</v>
      </c>
    </row>
    <row r="272" spans="1:17" ht="50.1" hidden="1" customHeight="1" x14ac:dyDescent="0.25">
      <c r="A272" s="101" t="s">
        <v>386</v>
      </c>
      <c r="B272" s="337"/>
      <c r="C272" s="413"/>
      <c r="D272" s="244"/>
      <c r="E272" s="244"/>
      <c r="F272" s="244"/>
      <c r="G272" s="244"/>
      <c r="H272" s="434"/>
      <c r="I272" s="245"/>
      <c r="J272" s="245"/>
      <c r="K272" s="337"/>
      <c r="L272" s="249"/>
      <c r="M272" s="250"/>
      <c r="N272" s="98" t="e">
        <f t="shared" si="4"/>
        <v>#DIV/0!</v>
      </c>
      <c r="O272" s="321">
        <f>FŐLAP!$E$8</f>
        <v>0</v>
      </c>
      <c r="P272" s="320">
        <f>FŐLAP!$C$10</f>
        <v>0</v>
      </c>
      <c r="Q272" s="322" t="s">
        <v>545</v>
      </c>
    </row>
    <row r="273" spans="1:17" ht="50.1" hidden="1" customHeight="1" x14ac:dyDescent="0.25">
      <c r="A273" s="100" t="s">
        <v>387</v>
      </c>
      <c r="B273" s="337"/>
      <c r="C273" s="413"/>
      <c r="D273" s="244"/>
      <c r="E273" s="244"/>
      <c r="F273" s="244"/>
      <c r="G273" s="244"/>
      <c r="H273" s="434"/>
      <c r="I273" s="245"/>
      <c r="J273" s="245"/>
      <c r="K273" s="337"/>
      <c r="L273" s="249"/>
      <c r="M273" s="250"/>
      <c r="N273" s="98" t="e">
        <f t="shared" si="4"/>
        <v>#DIV/0!</v>
      </c>
      <c r="O273" s="321">
        <f>FŐLAP!$E$8</f>
        <v>0</v>
      </c>
      <c r="P273" s="320">
        <f>FŐLAP!$C$10</f>
        <v>0</v>
      </c>
      <c r="Q273" s="322" t="s">
        <v>545</v>
      </c>
    </row>
    <row r="274" spans="1:17" ht="50.1" hidden="1" customHeight="1" x14ac:dyDescent="0.25">
      <c r="A274" s="100" t="s">
        <v>388</v>
      </c>
      <c r="B274" s="337"/>
      <c r="C274" s="413"/>
      <c r="D274" s="244"/>
      <c r="E274" s="244"/>
      <c r="F274" s="244"/>
      <c r="G274" s="244"/>
      <c r="H274" s="434"/>
      <c r="I274" s="245"/>
      <c r="J274" s="245"/>
      <c r="K274" s="337"/>
      <c r="L274" s="249"/>
      <c r="M274" s="250"/>
      <c r="N274" s="98" t="e">
        <f t="shared" si="4"/>
        <v>#DIV/0!</v>
      </c>
      <c r="O274" s="321">
        <f>FŐLAP!$E$8</f>
        <v>0</v>
      </c>
      <c r="P274" s="320">
        <f>FŐLAP!$C$10</f>
        <v>0</v>
      </c>
      <c r="Q274" s="322" t="s">
        <v>545</v>
      </c>
    </row>
    <row r="275" spans="1:17" ht="50.1" hidden="1" customHeight="1" x14ac:dyDescent="0.25">
      <c r="A275" s="101" t="s">
        <v>389</v>
      </c>
      <c r="B275" s="337"/>
      <c r="C275" s="413"/>
      <c r="D275" s="244"/>
      <c r="E275" s="244"/>
      <c r="F275" s="244"/>
      <c r="G275" s="244"/>
      <c r="H275" s="434"/>
      <c r="I275" s="245"/>
      <c r="J275" s="245"/>
      <c r="K275" s="337"/>
      <c r="L275" s="249"/>
      <c r="M275" s="250"/>
      <c r="N275" s="98" t="e">
        <f t="shared" si="4"/>
        <v>#DIV/0!</v>
      </c>
      <c r="O275" s="321">
        <f>FŐLAP!$E$8</f>
        <v>0</v>
      </c>
      <c r="P275" s="320">
        <f>FŐLAP!$C$10</f>
        <v>0</v>
      </c>
      <c r="Q275" s="322" t="s">
        <v>545</v>
      </c>
    </row>
    <row r="276" spans="1:17" ht="50.1" hidden="1" customHeight="1" x14ac:dyDescent="0.25">
      <c r="A276" s="100" t="s">
        <v>390</v>
      </c>
      <c r="B276" s="337"/>
      <c r="C276" s="413"/>
      <c r="D276" s="244"/>
      <c r="E276" s="244"/>
      <c r="F276" s="244"/>
      <c r="G276" s="244"/>
      <c r="H276" s="434"/>
      <c r="I276" s="245"/>
      <c r="J276" s="245"/>
      <c r="K276" s="337"/>
      <c r="L276" s="249"/>
      <c r="M276" s="250"/>
      <c r="N276" s="98" t="e">
        <f t="shared" si="4"/>
        <v>#DIV/0!</v>
      </c>
      <c r="O276" s="321">
        <f>FŐLAP!$E$8</f>
        <v>0</v>
      </c>
      <c r="P276" s="320">
        <f>FŐLAP!$C$10</f>
        <v>0</v>
      </c>
      <c r="Q276" s="322" t="s">
        <v>545</v>
      </c>
    </row>
    <row r="277" spans="1:17" ht="50.1" hidden="1" customHeight="1" x14ac:dyDescent="0.25">
      <c r="A277" s="100" t="s">
        <v>391</v>
      </c>
      <c r="B277" s="337"/>
      <c r="C277" s="413"/>
      <c r="D277" s="244"/>
      <c r="E277" s="244"/>
      <c r="F277" s="244"/>
      <c r="G277" s="244"/>
      <c r="H277" s="434"/>
      <c r="I277" s="245"/>
      <c r="J277" s="245"/>
      <c r="K277" s="337"/>
      <c r="L277" s="249"/>
      <c r="M277" s="250"/>
      <c r="N277" s="98" t="e">
        <f t="shared" si="4"/>
        <v>#DIV/0!</v>
      </c>
      <c r="O277" s="321">
        <f>FŐLAP!$E$8</f>
        <v>0</v>
      </c>
      <c r="P277" s="320">
        <f>FŐLAP!$C$10</f>
        <v>0</v>
      </c>
      <c r="Q277" s="322" t="s">
        <v>545</v>
      </c>
    </row>
    <row r="278" spans="1:17" ht="50.1" hidden="1" customHeight="1" x14ac:dyDescent="0.25">
      <c r="A278" s="101" t="s">
        <v>392</v>
      </c>
      <c r="B278" s="337"/>
      <c r="C278" s="413"/>
      <c r="D278" s="244"/>
      <c r="E278" s="244"/>
      <c r="F278" s="244"/>
      <c r="G278" s="244"/>
      <c r="H278" s="434"/>
      <c r="I278" s="245"/>
      <c r="J278" s="245"/>
      <c r="K278" s="337"/>
      <c r="L278" s="249"/>
      <c r="M278" s="250"/>
      <c r="N278" s="98" t="e">
        <f t="shared" si="4"/>
        <v>#DIV/0!</v>
      </c>
      <c r="O278" s="321">
        <f>FŐLAP!$E$8</f>
        <v>0</v>
      </c>
      <c r="P278" s="320">
        <f>FŐLAP!$C$10</f>
        <v>0</v>
      </c>
      <c r="Q278" s="322" t="s">
        <v>545</v>
      </c>
    </row>
    <row r="279" spans="1:17" ht="50.1" hidden="1" customHeight="1" x14ac:dyDescent="0.25">
      <c r="A279" s="100" t="s">
        <v>393</v>
      </c>
      <c r="B279" s="337"/>
      <c r="C279" s="413"/>
      <c r="D279" s="244"/>
      <c r="E279" s="244"/>
      <c r="F279" s="244"/>
      <c r="G279" s="244"/>
      <c r="H279" s="434"/>
      <c r="I279" s="245"/>
      <c r="J279" s="245"/>
      <c r="K279" s="337"/>
      <c r="L279" s="249"/>
      <c r="M279" s="250"/>
      <c r="N279" s="98" t="e">
        <f t="shared" si="4"/>
        <v>#DIV/0!</v>
      </c>
      <c r="O279" s="321">
        <f>FŐLAP!$E$8</f>
        <v>0</v>
      </c>
      <c r="P279" s="320">
        <f>FŐLAP!$C$10</f>
        <v>0</v>
      </c>
      <c r="Q279" s="322" t="s">
        <v>545</v>
      </c>
    </row>
    <row r="280" spans="1:17" ht="50.1" hidden="1" customHeight="1" x14ac:dyDescent="0.25">
      <c r="A280" s="100" t="s">
        <v>394</v>
      </c>
      <c r="B280" s="337"/>
      <c r="C280" s="413"/>
      <c r="D280" s="244"/>
      <c r="E280" s="244"/>
      <c r="F280" s="244"/>
      <c r="G280" s="244"/>
      <c r="H280" s="434"/>
      <c r="I280" s="245"/>
      <c r="J280" s="245"/>
      <c r="K280" s="337"/>
      <c r="L280" s="249"/>
      <c r="M280" s="250"/>
      <c r="N280" s="98" t="e">
        <f t="shared" si="4"/>
        <v>#DIV/0!</v>
      </c>
      <c r="O280" s="321">
        <f>FŐLAP!$E$8</f>
        <v>0</v>
      </c>
      <c r="P280" s="320">
        <f>FŐLAP!$C$10</f>
        <v>0</v>
      </c>
      <c r="Q280" s="322" t="s">
        <v>545</v>
      </c>
    </row>
    <row r="281" spans="1:17" ht="50.1" hidden="1" customHeight="1" x14ac:dyDescent="0.25">
      <c r="A281" s="101" t="s">
        <v>395</v>
      </c>
      <c r="B281" s="337"/>
      <c r="C281" s="413"/>
      <c r="D281" s="244"/>
      <c r="E281" s="244"/>
      <c r="F281" s="244"/>
      <c r="G281" s="244"/>
      <c r="H281" s="434"/>
      <c r="I281" s="245"/>
      <c r="J281" s="245"/>
      <c r="K281" s="337"/>
      <c r="L281" s="249"/>
      <c r="M281" s="250"/>
      <c r="N281" s="98" t="e">
        <f t="shared" si="4"/>
        <v>#DIV/0!</v>
      </c>
      <c r="O281" s="321">
        <f>FŐLAP!$E$8</f>
        <v>0</v>
      </c>
      <c r="P281" s="320">
        <f>FŐLAP!$C$10</f>
        <v>0</v>
      </c>
      <c r="Q281" s="322" t="s">
        <v>545</v>
      </c>
    </row>
    <row r="282" spans="1:17" ht="50.1" hidden="1" customHeight="1" x14ac:dyDescent="0.25">
      <c r="A282" s="100" t="s">
        <v>396</v>
      </c>
      <c r="B282" s="337"/>
      <c r="C282" s="413"/>
      <c r="D282" s="244"/>
      <c r="E282" s="244"/>
      <c r="F282" s="244"/>
      <c r="G282" s="244"/>
      <c r="H282" s="434"/>
      <c r="I282" s="245"/>
      <c r="J282" s="245"/>
      <c r="K282" s="337"/>
      <c r="L282" s="249"/>
      <c r="M282" s="250"/>
      <c r="N282" s="98" t="e">
        <f t="shared" si="4"/>
        <v>#DIV/0!</v>
      </c>
      <c r="O282" s="321">
        <f>FŐLAP!$E$8</f>
        <v>0</v>
      </c>
      <c r="P282" s="320">
        <f>FŐLAP!$C$10</f>
        <v>0</v>
      </c>
      <c r="Q282" s="322" t="s">
        <v>545</v>
      </c>
    </row>
    <row r="283" spans="1:17" ht="50.1" hidden="1" customHeight="1" x14ac:dyDescent="0.25">
      <c r="A283" s="100" t="s">
        <v>397</v>
      </c>
      <c r="B283" s="337"/>
      <c r="C283" s="413"/>
      <c r="D283" s="244"/>
      <c r="E283" s="244"/>
      <c r="F283" s="244"/>
      <c r="G283" s="244"/>
      <c r="H283" s="434"/>
      <c r="I283" s="245"/>
      <c r="J283" s="245"/>
      <c r="K283" s="337"/>
      <c r="L283" s="249"/>
      <c r="M283" s="250"/>
      <c r="N283" s="98" t="e">
        <f t="shared" si="4"/>
        <v>#DIV/0!</v>
      </c>
      <c r="O283" s="321">
        <f>FŐLAP!$E$8</f>
        <v>0</v>
      </c>
      <c r="P283" s="320">
        <f>FŐLAP!$C$10</f>
        <v>0</v>
      </c>
      <c r="Q283" s="322" t="s">
        <v>545</v>
      </c>
    </row>
    <row r="284" spans="1:17" ht="50.1" hidden="1" customHeight="1" x14ac:dyDescent="0.25">
      <c r="A284" s="101" t="s">
        <v>398</v>
      </c>
      <c r="B284" s="337"/>
      <c r="C284" s="413"/>
      <c r="D284" s="244"/>
      <c r="E284" s="244"/>
      <c r="F284" s="244"/>
      <c r="G284" s="244"/>
      <c r="H284" s="434"/>
      <c r="I284" s="245"/>
      <c r="J284" s="245"/>
      <c r="K284" s="337"/>
      <c r="L284" s="249"/>
      <c r="M284" s="250"/>
      <c r="N284" s="98" t="e">
        <f t="shared" si="4"/>
        <v>#DIV/0!</v>
      </c>
      <c r="O284" s="321">
        <f>FŐLAP!$E$8</f>
        <v>0</v>
      </c>
      <c r="P284" s="320">
        <f>FŐLAP!$C$10</f>
        <v>0</v>
      </c>
      <c r="Q284" s="322" t="s">
        <v>545</v>
      </c>
    </row>
    <row r="285" spans="1:17" ht="50.1" hidden="1" customHeight="1" x14ac:dyDescent="0.25">
      <c r="A285" s="100" t="s">
        <v>399</v>
      </c>
      <c r="B285" s="337"/>
      <c r="C285" s="413"/>
      <c r="D285" s="244"/>
      <c r="E285" s="244"/>
      <c r="F285" s="244"/>
      <c r="G285" s="244"/>
      <c r="H285" s="434"/>
      <c r="I285" s="245"/>
      <c r="J285" s="245"/>
      <c r="K285" s="337"/>
      <c r="L285" s="249"/>
      <c r="M285" s="250"/>
      <c r="N285" s="98" t="e">
        <f t="shared" si="4"/>
        <v>#DIV/0!</v>
      </c>
      <c r="O285" s="321">
        <f>FŐLAP!$E$8</f>
        <v>0</v>
      </c>
      <c r="P285" s="320">
        <f>FŐLAP!$C$10</f>
        <v>0</v>
      </c>
      <c r="Q285" s="322" t="s">
        <v>545</v>
      </c>
    </row>
    <row r="286" spans="1:17" ht="50.1" hidden="1" customHeight="1" x14ac:dyDescent="0.25">
      <c r="A286" s="100" t="s">
        <v>400</v>
      </c>
      <c r="B286" s="337"/>
      <c r="C286" s="413"/>
      <c r="D286" s="244"/>
      <c r="E286" s="244"/>
      <c r="F286" s="244"/>
      <c r="G286" s="244"/>
      <c r="H286" s="434"/>
      <c r="I286" s="245"/>
      <c r="J286" s="245"/>
      <c r="K286" s="337"/>
      <c r="L286" s="249"/>
      <c r="M286" s="250"/>
      <c r="N286" s="98" t="e">
        <f t="shared" si="4"/>
        <v>#DIV/0!</v>
      </c>
      <c r="O286" s="321">
        <f>FŐLAP!$E$8</f>
        <v>0</v>
      </c>
      <c r="P286" s="320">
        <f>FŐLAP!$C$10</f>
        <v>0</v>
      </c>
      <c r="Q286" s="322" t="s">
        <v>545</v>
      </c>
    </row>
    <row r="287" spans="1:17" ht="50.1" hidden="1" customHeight="1" x14ac:dyDescent="0.25">
      <c r="A287" s="101" t="s">
        <v>401</v>
      </c>
      <c r="B287" s="337"/>
      <c r="C287" s="413"/>
      <c r="D287" s="244"/>
      <c r="E287" s="244"/>
      <c r="F287" s="244"/>
      <c r="G287" s="244"/>
      <c r="H287" s="434"/>
      <c r="I287" s="245"/>
      <c r="J287" s="245"/>
      <c r="K287" s="337"/>
      <c r="L287" s="249"/>
      <c r="M287" s="250"/>
      <c r="N287" s="98" t="e">
        <f t="shared" si="4"/>
        <v>#DIV/0!</v>
      </c>
      <c r="O287" s="321">
        <f>FŐLAP!$E$8</f>
        <v>0</v>
      </c>
      <c r="P287" s="320">
        <f>FŐLAP!$C$10</f>
        <v>0</v>
      </c>
      <c r="Q287" s="322" t="s">
        <v>545</v>
      </c>
    </row>
    <row r="288" spans="1:17" ht="50.1" hidden="1" customHeight="1" x14ac:dyDescent="0.25">
      <c r="A288" s="100" t="s">
        <v>402</v>
      </c>
      <c r="B288" s="337"/>
      <c r="C288" s="413"/>
      <c r="D288" s="244"/>
      <c r="E288" s="244"/>
      <c r="F288" s="244"/>
      <c r="G288" s="244"/>
      <c r="H288" s="434"/>
      <c r="I288" s="245"/>
      <c r="J288" s="245"/>
      <c r="K288" s="337"/>
      <c r="L288" s="249"/>
      <c r="M288" s="250"/>
      <c r="N288" s="98" t="e">
        <f t="shared" si="4"/>
        <v>#DIV/0!</v>
      </c>
      <c r="O288" s="321">
        <f>FŐLAP!$E$8</f>
        <v>0</v>
      </c>
      <c r="P288" s="320">
        <f>FŐLAP!$C$10</f>
        <v>0</v>
      </c>
      <c r="Q288" s="322" t="s">
        <v>545</v>
      </c>
    </row>
    <row r="289" spans="1:17" ht="50.1" hidden="1" customHeight="1" x14ac:dyDescent="0.25">
      <c r="A289" s="100" t="s">
        <v>403</v>
      </c>
      <c r="B289" s="337"/>
      <c r="C289" s="413"/>
      <c r="D289" s="244"/>
      <c r="E289" s="244"/>
      <c r="F289" s="244"/>
      <c r="G289" s="244"/>
      <c r="H289" s="434"/>
      <c r="I289" s="245"/>
      <c r="J289" s="245"/>
      <c r="K289" s="337"/>
      <c r="L289" s="249"/>
      <c r="M289" s="250"/>
      <c r="N289" s="98" t="e">
        <f t="shared" si="4"/>
        <v>#DIV/0!</v>
      </c>
      <c r="O289" s="321">
        <f>FŐLAP!$E$8</f>
        <v>0</v>
      </c>
      <c r="P289" s="320">
        <f>FŐLAP!$C$10</f>
        <v>0</v>
      </c>
      <c r="Q289" s="322" t="s">
        <v>545</v>
      </c>
    </row>
    <row r="290" spans="1:17" ht="50.1" hidden="1" customHeight="1" x14ac:dyDescent="0.25">
      <c r="A290" s="101" t="s">
        <v>404</v>
      </c>
      <c r="B290" s="337"/>
      <c r="C290" s="413"/>
      <c r="D290" s="244"/>
      <c r="E290" s="244"/>
      <c r="F290" s="244"/>
      <c r="G290" s="244"/>
      <c r="H290" s="434"/>
      <c r="I290" s="245"/>
      <c r="J290" s="245"/>
      <c r="K290" s="337"/>
      <c r="L290" s="249"/>
      <c r="M290" s="250"/>
      <c r="N290" s="98" t="e">
        <f t="shared" si="4"/>
        <v>#DIV/0!</v>
      </c>
      <c r="O290" s="321">
        <f>FŐLAP!$E$8</f>
        <v>0</v>
      </c>
      <c r="P290" s="320">
        <f>FŐLAP!$C$10</f>
        <v>0</v>
      </c>
      <c r="Q290" s="322" t="s">
        <v>545</v>
      </c>
    </row>
    <row r="291" spans="1:17" ht="50.1" hidden="1" customHeight="1" x14ac:dyDescent="0.25">
      <c r="A291" s="100" t="s">
        <v>405</v>
      </c>
      <c r="B291" s="337"/>
      <c r="C291" s="413"/>
      <c r="D291" s="244"/>
      <c r="E291" s="244"/>
      <c r="F291" s="244"/>
      <c r="G291" s="244"/>
      <c r="H291" s="434"/>
      <c r="I291" s="245"/>
      <c r="J291" s="245"/>
      <c r="K291" s="337"/>
      <c r="L291" s="249"/>
      <c r="M291" s="250"/>
      <c r="N291" s="98" t="e">
        <f t="shared" si="4"/>
        <v>#DIV/0!</v>
      </c>
      <c r="O291" s="321">
        <f>FŐLAP!$E$8</f>
        <v>0</v>
      </c>
      <c r="P291" s="320">
        <f>FŐLAP!$C$10</f>
        <v>0</v>
      </c>
      <c r="Q291" s="322" t="s">
        <v>545</v>
      </c>
    </row>
    <row r="292" spans="1:17" ht="50.1" hidden="1" customHeight="1" x14ac:dyDescent="0.25">
      <c r="A292" s="100" t="s">
        <v>406</v>
      </c>
      <c r="B292" s="337"/>
      <c r="C292" s="413"/>
      <c r="D292" s="244"/>
      <c r="E292" s="244"/>
      <c r="F292" s="244"/>
      <c r="G292" s="244"/>
      <c r="H292" s="434"/>
      <c r="I292" s="245"/>
      <c r="J292" s="245"/>
      <c r="K292" s="337"/>
      <c r="L292" s="249"/>
      <c r="M292" s="250"/>
      <c r="N292" s="98" t="e">
        <f t="shared" si="4"/>
        <v>#DIV/0!</v>
      </c>
      <c r="O292" s="321">
        <f>FŐLAP!$E$8</f>
        <v>0</v>
      </c>
      <c r="P292" s="320">
        <f>FŐLAP!$C$10</f>
        <v>0</v>
      </c>
      <c r="Q292" s="322" t="s">
        <v>545</v>
      </c>
    </row>
    <row r="293" spans="1:17" ht="50.1" hidden="1" customHeight="1" x14ac:dyDescent="0.25">
      <c r="A293" s="101" t="s">
        <v>407</v>
      </c>
      <c r="B293" s="337"/>
      <c r="C293" s="413"/>
      <c r="D293" s="244"/>
      <c r="E293" s="244"/>
      <c r="F293" s="244"/>
      <c r="G293" s="244"/>
      <c r="H293" s="434"/>
      <c r="I293" s="245"/>
      <c r="J293" s="245"/>
      <c r="K293" s="337"/>
      <c r="L293" s="249"/>
      <c r="M293" s="250"/>
      <c r="N293" s="98" t="e">
        <f t="shared" si="4"/>
        <v>#DIV/0!</v>
      </c>
      <c r="O293" s="321">
        <f>FŐLAP!$E$8</f>
        <v>0</v>
      </c>
      <c r="P293" s="320">
        <f>FŐLAP!$C$10</f>
        <v>0</v>
      </c>
      <c r="Q293" s="322" t="s">
        <v>545</v>
      </c>
    </row>
    <row r="294" spans="1:17" ht="50.1" hidden="1" customHeight="1" x14ac:dyDescent="0.25">
      <c r="A294" s="100" t="s">
        <v>408</v>
      </c>
      <c r="B294" s="337"/>
      <c r="C294" s="413"/>
      <c r="D294" s="244"/>
      <c r="E294" s="244"/>
      <c r="F294" s="244"/>
      <c r="G294" s="244"/>
      <c r="H294" s="434"/>
      <c r="I294" s="245"/>
      <c r="J294" s="245"/>
      <c r="K294" s="337"/>
      <c r="L294" s="249"/>
      <c r="M294" s="250"/>
      <c r="N294" s="98" t="e">
        <f t="shared" si="4"/>
        <v>#DIV/0!</v>
      </c>
      <c r="O294" s="321">
        <f>FŐLAP!$E$8</f>
        <v>0</v>
      </c>
      <c r="P294" s="320">
        <f>FŐLAP!$C$10</f>
        <v>0</v>
      </c>
      <c r="Q294" s="322" t="s">
        <v>545</v>
      </c>
    </row>
    <row r="295" spans="1:17" ht="50.1" hidden="1" customHeight="1" x14ac:dyDescent="0.25">
      <c r="A295" s="100" t="s">
        <v>409</v>
      </c>
      <c r="B295" s="337"/>
      <c r="C295" s="413"/>
      <c r="D295" s="244"/>
      <c r="E295" s="244"/>
      <c r="F295" s="244"/>
      <c r="G295" s="244"/>
      <c r="H295" s="434"/>
      <c r="I295" s="245"/>
      <c r="J295" s="245"/>
      <c r="K295" s="337"/>
      <c r="L295" s="249"/>
      <c r="M295" s="250"/>
      <c r="N295" s="98" t="e">
        <f t="shared" si="4"/>
        <v>#DIV/0!</v>
      </c>
      <c r="O295" s="321">
        <f>FŐLAP!$E$8</f>
        <v>0</v>
      </c>
      <c r="P295" s="320">
        <f>FŐLAP!$C$10</f>
        <v>0</v>
      </c>
      <c r="Q295" s="322" t="s">
        <v>545</v>
      </c>
    </row>
    <row r="296" spans="1:17" ht="50.1" hidden="1" customHeight="1" x14ac:dyDescent="0.25">
      <c r="A296" s="101" t="s">
        <v>410</v>
      </c>
      <c r="B296" s="337"/>
      <c r="C296" s="413"/>
      <c r="D296" s="244"/>
      <c r="E296" s="244"/>
      <c r="F296" s="244"/>
      <c r="G296" s="244"/>
      <c r="H296" s="434"/>
      <c r="I296" s="245"/>
      <c r="J296" s="245"/>
      <c r="K296" s="337"/>
      <c r="L296" s="249"/>
      <c r="M296" s="250"/>
      <c r="N296" s="98" t="e">
        <f t="shared" si="4"/>
        <v>#DIV/0!</v>
      </c>
      <c r="O296" s="321">
        <f>FŐLAP!$E$8</f>
        <v>0</v>
      </c>
      <c r="P296" s="320">
        <f>FŐLAP!$C$10</f>
        <v>0</v>
      </c>
      <c r="Q296" s="322" t="s">
        <v>545</v>
      </c>
    </row>
    <row r="297" spans="1:17" ht="50.1" hidden="1" customHeight="1" x14ac:dyDescent="0.25">
      <c r="A297" s="100" t="s">
        <v>411</v>
      </c>
      <c r="B297" s="337"/>
      <c r="C297" s="413"/>
      <c r="D297" s="244"/>
      <c r="E297" s="244"/>
      <c r="F297" s="244"/>
      <c r="G297" s="244"/>
      <c r="H297" s="434"/>
      <c r="I297" s="245"/>
      <c r="J297" s="245"/>
      <c r="K297" s="337"/>
      <c r="L297" s="249"/>
      <c r="M297" s="250"/>
      <c r="N297" s="98" t="e">
        <f t="shared" si="4"/>
        <v>#DIV/0!</v>
      </c>
      <c r="O297" s="321">
        <f>FŐLAP!$E$8</f>
        <v>0</v>
      </c>
      <c r="P297" s="320">
        <f>FŐLAP!$C$10</f>
        <v>0</v>
      </c>
      <c r="Q297" s="322" t="s">
        <v>545</v>
      </c>
    </row>
    <row r="298" spans="1:17" ht="50.1" hidden="1" customHeight="1" x14ac:dyDescent="0.25">
      <c r="A298" s="100" t="s">
        <v>412</v>
      </c>
      <c r="B298" s="337"/>
      <c r="C298" s="413"/>
      <c r="D298" s="244"/>
      <c r="E298" s="244"/>
      <c r="F298" s="244"/>
      <c r="G298" s="244"/>
      <c r="H298" s="434"/>
      <c r="I298" s="245"/>
      <c r="J298" s="245"/>
      <c r="K298" s="337"/>
      <c r="L298" s="249"/>
      <c r="M298" s="250"/>
      <c r="N298" s="98" t="e">
        <f t="shared" si="4"/>
        <v>#DIV/0!</v>
      </c>
      <c r="O298" s="321">
        <f>FŐLAP!$E$8</f>
        <v>0</v>
      </c>
      <c r="P298" s="320">
        <f>FŐLAP!$C$10</f>
        <v>0</v>
      </c>
      <c r="Q298" s="322" t="s">
        <v>545</v>
      </c>
    </row>
    <row r="299" spans="1:17" ht="50.1" hidden="1" customHeight="1" x14ac:dyDescent="0.25">
      <c r="A299" s="101" t="s">
        <v>413</v>
      </c>
      <c r="B299" s="337"/>
      <c r="C299" s="413"/>
      <c r="D299" s="244"/>
      <c r="E299" s="244"/>
      <c r="F299" s="244"/>
      <c r="G299" s="244"/>
      <c r="H299" s="434"/>
      <c r="I299" s="245"/>
      <c r="J299" s="245"/>
      <c r="K299" s="337"/>
      <c r="L299" s="249"/>
      <c r="M299" s="250"/>
      <c r="N299" s="98" t="e">
        <f t="shared" si="4"/>
        <v>#DIV/0!</v>
      </c>
      <c r="O299" s="321">
        <f>FŐLAP!$E$8</f>
        <v>0</v>
      </c>
      <c r="P299" s="320">
        <f>FŐLAP!$C$10</f>
        <v>0</v>
      </c>
      <c r="Q299" s="322" t="s">
        <v>545</v>
      </c>
    </row>
    <row r="300" spans="1:17" ht="50.1" hidden="1" customHeight="1" x14ac:dyDescent="0.25">
      <c r="A300" s="100" t="s">
        <v>414</v>
      </c>
      <c r="B300" s="337"/>
      <c r="C300" s="413"/>
      <c r="D300" s="244"/>
      <c r="E300" s="244"/>
      <c r="F300" s="244"/>
      <c r="G300" s="244"/>
      <c r="H300" s="434"/>
      <c r="I300" s="245"/>
      <c r="J300" s="245"/>
      <c r="K300" s="337"/>
      <c r="L300" s="249"/>
      <c r="M300" s="250"/>
      <c r="N300" s="98" t="e">
        <f t="shared" si="4"/>
        <v>#DIV/0!</v>
      </c>
      <c r="O300" s="321">
        <f>FŐLAP!$E$8</f>
        <v>0</v>
      </c>
      <c r="P300" s="320">
        <f>FŐLAP!$C$10</f>
        <v>0</v>
      </c>
      <c r="Q300" s="322" t="s">
        <v>545</v>
      </c>
    </row>
    <row r="301" spans="1:17" ht="50.1" hidden="1" customHeight="1" x14ac:dyDescent="0.25">
      <c r="A301" s="100" t="s">
        <v>415</v>
      </c>
      <c r="B301" s="337"/>
      <c r="C301" s="413"/>
      <c r="D301" s="244"/>
      <c r="E301" s="244"/>
      <c r="F301" s="244"/>
      <c r="G301" s="244"/>
      <c r="H301" s="434"/>
      <c r="I301" s="245"/>
      <c r="J301" s="245"/>
      <c r="K301" s="337"/>
      <c r="L301" s="249"/>
      <c r="M301" s="250"/>
      <c r="N301" s="98" t="e">
        <f t="shared" si="4"/>
        <v>#DIV/0!</v>
      </c>
      <c r="O301" s="321">
        <f>FŐLAP!$E$8</f>
        <v>0</v>
      </c>
      <c r="P301" s="320">
        <f>FŐLAP!$C$10</f>
        <v>0</v>
      </c>
      <c r="Q301" s="322" t="s">
        <v>545</v>
      </c>
    </row>
    <row r="302" spans="1:17" ht="49.5" hidden="1" customHeight="1" x14ac:dyDescent="0.25">
      <c r="A302" s="100" t="s">
        <v>416</v>
      </c>
      <c r="B302" s="337"/>
      <c r="C302" s="413"/>
      <c r="D302" s="244"/>
      <c r="E302" s="244"/>
      <c r="F302" s="244"/>
      <c r="G302" s="244"/>
      <c r="H302" s="434"/>
      <c r="I302" s="245"/>
      <c r="J302" s="245"/>
      <c r="K302" s="337"/>
      <c r="L302" s="249"/>
      <c r="M302" s="250"/>
      <c r="N302" s="98" t="e">
        <f t="shared" si="4"/>
        <v>#DIV/0!</v>
      </c>
      <c r="O302" s="321">
        <f>FŐLAP!$E$8</f>
        <v>0</v>
      </c>
      <c r="P302" s="320">
        <f>FŐLAP!$C$10</f>
        <v>0</v>
      </c>
      <c r="Q302" s="322" t="s">
        <v>545</v>
      </c>
    </row>
    <row r="303" spans="1:17" ht="50.1" hidden="1" customHeight="1" x14ac:dyDescent="0.25">
      <c r="A303" s="101" t="s">
        <v>417</v>
      </c>
      <c r="B303" s="337"/>
      <c r="C303" s="413"/>
      <c r="D303" s="244"/>
      <c r="E303" s="244"/>
      <c r="F303" s="244"/>
      <c r="G303" s="244"/>
      <c r="H303" s="434"/>
      <c r="I303" s="245"/>
      <c r="J303" s="245"/>
      <c r="K303" s="337"/>
      <c r="L303" s="249"/>
      <c r="M303" s="250"/>
      <c r="N303" s="98" t="e">
        <f t="shared" si="4"/>
        <v>#DIV/0!</v>
      </c>
      <c r="O303" s="321">
        <f>FŐLAP!$E$8</f>
        <v>0</v>
      </c>
      <c r="P303" s="320">
        <f>FŐLAP!$C$10</f>
        <v>0</v>
      </c>
      <c r="Q303" s="322" t="s">
        <v>545</v>
      </c>
    </row>
    <row r="304" spans="1:17" ht="50.1" hidden="1" customHeight="1" x14ac:dyDescent="0.25">
      <c r="A304" s="100" t="s">
        <v>418</v>
      </c>
      <c r="B304" s="337"/>
      <c r="C304" s="413"/>
      <c r="D304" s="244"/>
      <c r="E304" s="244"/>
      <c r="F304" s="244"/>
      <c r="G304" s="244"/>
      <c r="H304" s="434"/>
      <c r="I304" s="245"/>
      <c r="J304" s="245"/>
      <c r="K304" s="337"/>
      <c r="L304" s="249"/>
      <c r="M304" s="250"/>
      <c r="N304" s="98" t="e">
        <f t="shared" si="4"/>
        <v>#DIV/0!</v>
      </c>
      <c r="O304" s="321">
        <f>FŐLAP!$E$8</f>
        <v>0</v>
      </c>
      <c r="P304" s="320">
        <f>FŐLAP!$C$10</f>
        <v>0</v>
      </c>
      <c r="Q304" s="322" t="s">
        <v>545</v>
      </c>
    </row>
    <row r="305" spans="1:17" ht="49.5" hidden="1" customHeight="1" x14ac:dyDescent="0.25">
      <c r="A305" s="100" t="s">
        <v>419</v>
      </c>
      <c r="B305" s="337"/>
      <c r="C305" s="413"/>
      <c r="D305" s="244"/>
      <c r="E305" s="244"/>
      <c r="F305" s="244"/>
      <c r="G305" s="244"/>
      <c r="H305" s="434"/>
      <c r="I305" s="245"/>
      <c r="J305" s="245"/>
      <c r="K305" s="337"/>
      <c r="L305" s="249"/>
      <c r="M305" s="250"/>
      <c r="N305" s="98" t="e">
        <f t="shared" si="4"/>
        <v>#DIV/0!</v>
      </c>
      <c r="O305" s="321">
        <f>FŐLAP!$E$8</f>
        <v>0</v>
      </c>
      <c r="P305" s="320">
        <f>FŐLAP!$C$10</f>
        <v>0</v>
      </c>
      <c r="Q305" s="322" t="s">
        <v>545</v>
      </c>
    </row>
    <row r="306" spans="1:17" ht="50.1" hidden="1" customHeight="1" x14ac:dyDescent="0.25">
      <c r="A306" s="100" t="s">
        <v>420</v>
      </c>
      <c r="B306" s="337"/>
      <c r="C306" s="413"/>
      <c r="D306" s="244"/>
      <c r="E306" s="244"/>
      <c r="F306" s="244"/>
      <c r="G306" s="244"/>
      <c r="H306" s="434"/>
      <c r="I306" s="245"/>
      <c r="J306" s="245"/>
      <c r="K306" s="337"/>
      <c r="L306" s="249"/>
      <c r="M306" s="250"/>
      <c r="N306" s="98" t="e">
        <f t="shared" si="4"/>
        <v>#DIV/0!</v>
      </c>
      <c r="O306" s="321">
        <f>FŐLAP!$E$8</f>
        <v>0</v>
      </c>
      <c r="P306" s="320">
        <f>FŐLAP!$C$10</f>
        <v>0</v>
      </c>
      <c r="Q306" s="322" t="s">
        <v>545</v>
      </c>
    </row>
    <row r="307" spans="1:17" ht="49.5" hidden="1" customHeight="1" x14ac:dyDescent="0.25">
      <c r="A307" s="101" t="s">
        <v>421</v>
      </c>
      <c r="B307" s="337"/>
      <c r="C307" s="413"/>
      <c r="D307" s="244"/>
      <c r="E307" s="244"/>
      <c r="F307" s="244"/>
      <c r="G307" s="244"/>
      <c r="H307" s="434"/>
      <c r="I307" s="245"/>
      <c r="J307" s="245"/>
      <c r="K307" s="337"/>
      <c r="L307" s="249"/>
      <c r="M307" s="250"/>
      <c r="N307" s="98" t="e">
        <f t="shared" si="4"/>
        <v>#DIV/0!</v>
      </c>
      <c r="O307" s="321">
        <f>FŐLAP!$E$8</f>
        <v>0</v>
      </c>
      <c r="P307" s="320">
        <f>FŐLAP!$C$10</f>
        <v>0</v>
      </c>
      <c r="Q307" s="322" t="s">
        <v>545</v>
      </c>
    </row>
    <row r="308" spans="1:17" ht="50.1" customHeight="1" x14ac:dyDescent="0.25">
      <c r="A308" s="100" t="s">
        <v>422</v>
      </c>
      <c r="B308" s="337"/>
      <c r="C308" s="413"/>
      <c r="D308" s="244"/>
      <c r="E308" s="244"/>
      <c r="F308" s="311"/>
      <c r="G308" s="244"/>
      <c r="H308" s="434"/>
      <c r="I308" s="245"/>
      <c r="J308" s="245"/>
      <c r="K308" s="337"/>
      <c r="L308" s="249"/>
      <c r="M308" s="250"/>
      <c r="N308" s="98" t="e">
        <f t="shared" si="4"/>
        <v>#DIV/0!</v>
      </c>
      <c r="O308" s="321">
        <f>FŐLAP!$E$8</f>
        <v>0</v>
      </c>
      <c r="P308" s="320">
        <f>FŐLAP!$C$10</f>
        <v>0</v>
      </c>
      <c r="Q308" s="322" t="s">
        <v>545</v>
      </c>
    </row>
    <row r="309" spans="1:17" ht="50.1" customHeight="1" x14ac:dyDescent="0.25">
      <c r="A309" s="572" t="s">
        <v>45</v>
      </c>
      <c r="B309" s="573"/>
      <c r="C309" s="573"/>
      <c r="D309" s="573"/>
      <c r="E309" s="573"/>
      <c r="F309" s="573"/>
      <c r="G309" s="573"/>
      <c r="H309" s="573"/>
      <c r="I309" s="573"/>
      <c r="J309" s="573"/>
      <c r="K309" s="574"/>
      <c r="L309" s="99">
        <f>SUM(L9:L308)</f>
        <v>0</v>
      </c>
      <c r="M309" s="99">
        <f>SUM(M9:M308)</f>
        <v>0</v>
      </c>
      <c r="N309" s="22"/>
    </row>
    <row r="310" spans="1:17" ht="50.1" customHeight="1" x14ac:dyDescent="0.25">
      <c r="A310" s="114"/>
      <c r="B310" s="115"/>
      <c r="C310" s="115"/>
      <c r="D310" s="115"/>
      <c r="E310" s="115"/>
      <c r="F310" s="115"/>
      <c r="G310" s="115"/>
      <c r="H310" s="573" t="s">
        <v>477</v>
      </c>
      <c r="I310" s="573"/>
      <c r="J310" s="573"/>
      <c r="K310" s="574"/>
      <c r="L310" s="99">
        <f>SUMIF(G9:G308,"141017010",L9:L308)</f>
        <v>0</v>
      </c>
      <c r="M310" s="99">
        <f>SUMIF(G9:G308,"141017010",M9:M308)</f>
        <v>0</v>
      </c>
      <c r="N310" s="22"/>
    </row>
    <row r="311" spans="1:17" ht="50.1" customHeight="1" x14ac:dyDescent="0.25">
      <c r="A311" s="114"/>
      <c r="B311" s="115"/>
      <c r="C311" s="115"/>
      <c r="D311" s="115"/>
      <c r="E311" s="115"/>
      <c r="F311" s="115"/>
      <c r="G311" s="115"/>
      <c r="H311" s="573" t="s">
        <v>478</v>
      </c>
      <c r="I311" s="573"/>
      <c r="J311" s="573"/>
      <c r="K311" s="574"/>
      <c r="L311" s="99">
        <f>SUMIF(G9:G308,"241017010",L9:L308)</f>
        <v>0</v>
      </c>
      <c r="M311" s="99">
        <f>SUMIF(G9:G308,"241017010",M9:M308)</f>
        <v>0</v>
      </c>
      <c r="N311" s="22"/>
    </row>
    <row r="312" spans="1:17" ht="50.1" customHeight="1" x14ac:dyDescent="0.25">
      <c r="A312" s="572" t="s">
        <v>623</v>
      </c>
      <c r="B312" s="573"/>
      <c r="C312" s="573"/>
      <c r="D312" s="573"/>
      <c r="E312" s="573"/>
      <c r="F312" s="573"/>
      <c r="G312" s="573"/>
      <c r="H312" s="573"/>
      <c r="I312" s="573"/>
      <c r="J312" s="573"/>
      <c r="K312" s="574"/>
      <c r="L312" s="251">
        <v>0</v>
      </c>
      <c r="M312" s="251">
        <v>0</v>
      </c>
      <c r="N312" s="22"/>
    </row>
    <row r="313" spans="1:17" ht="50.1" customHeight="1" x14ac:dyDescent="0.25">
      <c r="A313" s="572" t="s">
        <v>624</v>
      </c>
      <c r="B313" s="573"/>
      <c r="C313" s="573"/>
      <c r="D313" s="573"/>
      <c r="E313" s="573"/>
      <c r="F313" s="573"/>
      <c r="G313" s="573"/>
      <c r="H313" s="573"/>
      <c r="I313" s="573"/>
      <c r="J313" s="573"/>
      <c r="K313" s="574"/>
      <c r="L313" s="251">
        <v>0</v>
      </c>
      <c r="M313" s="251">
        <v>0</v>
      </c>
      <c r="N313" s="22"/>
    </row>
    <row r="314" spans="1:17" ht="50.1" customHeight="1" x14ac:dyDescent="0.25">
      <c r="A314" s="575" t="s">
        <v>625</v>
      </c>
      <c r="B314" s="576"/>
      <c r="C314" s="576"/>
      <c r="D314" s="576"/>
      <c r="E314" s="576"/>
      <c r="F314" s="576"/>
      <c r="G314" s="576"/>
      <c r="H314" s="576"/>
      <c r="I314" s="576"/>
      <c r="J314" s="576"/>
      <c r="K314" s="577"/>
      <c r="L314" s="252">
        <f>ROUNDUP((L310-L312),0)</f>
        <v>0</v>
      </c>
      <c r="M314" s="252">
        <f>ROUNDUP((M310-M312),0)</f>
        <v>0</v>
      </c>
      <c r="N314" s="22"/>
    </row>
    <row r="315" spans="1:17" ht="50.1" customHeight="1" x14ac:dyDescent="0.25">
      <c r="A315" s="575" t="s">
        <v>626</v>
      </c>
      <c r="B315" s="576"/>
      <c r="C315" s="576"/>
      <c r="D315" s="576"/>
      <c r="E315" s="576"/>
      <c r="F315" s="576"/>
      <c r="G315" s="576"/>
      <c r="H315" s="576"/>
      <c r="I315" s="576"/>
      <c r="J315" s="576"/>
      <c r="K315" s="577"/>
      <c r="L315" s="252">
        <f>ROUNDUP((L311-L313),0)</f>
        <v>0</v>
      </c>
      <c r="M315" s="252">
        <f>ROUNDUP((M311-M313),0)</f>
        <v>0</v>
      </c>
      <c r="N315" s="22"/>
    </row>
    <row r="316" spans="1:17" ht="50.1" customHeight="1" x14ac:dyDescent="0.25">
      <c r="A316" s="572" t="s">
        <v>599</v>
      </c>
      <c r="B316" s="573"/>
      <c r="C316" s="573"/>
      <c r="D316" s="573"/>
      <c r="E316" s="573"/>
      <c r="F316" s="573"/>
      <c r="G316" s="573"/>
      <c r="H316" s="573"/>
      <c r="I316" s="573"/>
      <c r="J316" s="573"/>
      <c r="K316" s="574"/>
      <c r="L316" s="99">
        <f>SUM(L314:L315)</f>
        <v>0</v>
      </c>
      <c r="M316" s="99">
        <f>SUM(M314:M315)</f>
        <v>0</v>
      </c>
      <c r="N316" s="22"/>
    </row>
    <row r="317" spans="1:17" ht="33" x14ac:dyDescent="0.25">
      <c r="A317" s="54" t="s">
        <v>602</v>
      </c>
      <c r="L317" s="105"/>
      <c r="M317" s="105"/>
    </row>
    <row r="318" spans="1:17" ht="50.25" customHeight="1" x14ac:dyDescent="0.25">
      <c r="A318" s="54" t="s">
        <v>652</v>
      </c>
      <c r="L318" s="105"/>
      <c r="M318" s="105"/>
    </row>
    <row r="319" spans="1:17" ht="35.25" customHeight="1" x14ac:dyDescent="0.25">
      <c r="A319" s="294" t="s">
        <v>653</v>
      </c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7" ht="35.25" customHeight="1" x14ac:dyDescent="0.25">
      <c r="A320" s="54" t="s">
        <v>684</v>
      </c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ht="35.25" customHeight="1" x14ac:dyDescent="0.25">
      <c r="A321" s="22" t="s">
        <v>520</v>
      </c>
      <c r="B321" s="23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ht="35.25" customHeight="1" x14ac:dyDescent="0.25">
      <c r="A322" s="23" t="s">
        <v>542</v>
      </c>
      <c r="B322" s="24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ht="35.25" customHeight="1" x14ac:dyDescent="0.25">
      <c r="A323" s="23" t="s">
        <v>522</v>
      </c>
      <c r="B323" s="24"/>
      <c r="C323" s="23"/>
      <c r="D323" s="23"/>
      <c r="E323" s="23"/>
      <c r="F323" s="23"/>
      <c r="G323" s="23"/>
    </row>
    <row r="324" spans="1:15" ht="18.75" customHeight="1" x14ac:dyDescent="0.25">
      <c r="A324" s="24"/>
      <c r="B324" s="24"/>
      <c r="C324" s="24"/>
      <c r="D324" s="24"/>
      <c r="E324" s="24"/>
      <c r="F324" s="24"/>
      <c r="G324" s="24"/>
      <c r="N324" s="24"/>
      <c r="O324" s="24"/>
    </row>
    <row r="325" spans="1:15" ht="32.25" customHeight="1" x14ac:dyDescent="0.25">
      <c r="A325" s="580" t="s">
        <v>44</v>
      </c>
      <c r="B325" s="580"/>
      <c r="C325" s="416"/>
      <c r="D325" s="24"/>
      <c r="E325" s="24"/>
      <c r="F325" s="24"/>
      <c r="G325" s="24"/>
      <c r="L325" s="579"/>
      <c r="M325" s="579"/>
      <c r="N325" s="24"/>
    </row>
    <row r="326" spans="1:15" ht="36" customHeight="1" x14ac:dyDescent="0.25">
      <c r="A326" s="24"/>
      <c r="B326" s="24"/>
      <c r="C326" s="24"/>
      <c r="D326" s="24"/>
      <c r="E326" s="24"/>
      <c r="F326" s="24"/>
      <c r="G326" s="24"/>
      <c r="L326" s="578"/>
      <c r="M326" s="578"/>
      <c r="N326" s="24"/>
    </row>
    <row r="327" spans="1:15" ht="27" customHeight="1" x14ac:dyDescent="0.25">
      <c r="A327" s="23"/>
      <c r="B327" s="23"/>
      <c r="C327" s="23"/>
      <c r="D327" s="23"/>
      <c r="E327" s="23"/>
      <c r="F327" s="23"/>
      <c r="G327" s="23"/>
      <c r="L327" s="578"/>
      <c r="M327" s="578"/>
    </row>
    <row r="328" spans="1:15" x14ac:dyDescent="0.25">
      <c r="L328" s="24"/>
      <c r="M328" s="24"/>
    </row>
  </sheetData>
  <sheetProtection password="9D8B" sheet="1" objects="1" scenarios="1" formatRows="0" selectLockedCells="1"/>
  <dataConsolidate/>
  <mergeCells count="18">
    <mergeCell ref="L326:M326"/>
    <mergeCell ref="L327:M327"/>
    <mergeCell ref="A309:K309"/>
    <mergeCell ref="H310:K310"/>
    <mergeCell ref="H311:K311"/>
    <mergeCell ref="A312:K312"/>
    <mergeCell ref="A313:K313"/>
    <mergeCell ref="A6:B6"/>
    <mergeCell ref="L325:M325"/>
    <mergeCell ref="A314:K314"/>
    <mergeCell ref="A315:K315"/>
    <mergeCell ref="A316:K316"/>
    <mergeCell ref="A325:B325"/>
    <mergeCell ref="M2:N2"/>
    <mergeCell ref="A3:N3"/>
    <mergeCell ref="A4:N4"/>
    <mergeCell ref="A5:B5"/>
    <mergeCell ref="C5:L5"/>
  </mergeCells>
  <conditionalFormatting sqref="N9:N26">
    <cfRule type="cellIs" dxfId="3080" priority="379" operator="lessThan">
      <formula>0</formula>
    </cfRule>
    <cfRule type="cellIs" dxfId="3079" priority="380" operator="lessThan">
      <formula>0</formula>
    </cfRule>
    <cfRule type="containsErrors" dxfId="3078" priority="381">
      <formula>ISERROR(N9)</formula>
    </cfRule>
  </conditionalFormatting>
  <conditionalFormatting sqref="N33:N37 N48">
    <cfRule type="cellIs" dxfId="3077" priority="376" operator="lessThan">
      <formula>0</formula>
    </cfRule>
    <cfRule type="cellIs" dxfId="3076" priority="377" operator="lessThan">
      <formula>0</formula>
    </cfRule>
    <cfRule type="containsErrors" dxfId="3075" priority="378">
      <formula>ISERROR(N33)</formula>
    </cfRule>
  </conditionalFormatting>
  <conditionalFormatting sqref="N27:N30">
    <cfRule type="cellIs" dxfId="3074" priority="373" operator="lessThan">
      <formula>0</formula>
    </cfRule>
    <cfRule type="cellIs" dxfId="3073" priority="374" operator="lessThan">
      <formula>0</formula>
    </cfRule>
    <cfRule type="containsErrors" dxfId="3072" priority="375">
      <formula>ISERROR(N27)</formula>
    </cfRule>
  </conditionalFormatting>
  <conditionalFormatting sqref="N31:N32">
    <cfRule type="cellIs" dxfId="3071" priority="370" operator="lessThan">
      <formula>0</formula>
    </cfRule>
    <cfRule type="cellIs" dxfId="3070" priority="371" operator="lessThan">
      <formula>0</formula>
    </cfRule>
    <cfRule type="containsErrors" dxfId="3069" priority="372">
      <formula>ISERROR(N31)</formula>
    </cfRule>
  </conditionalFormatting>
  <conditionalFormatting sqref="N44:N47">
    <cfRule type="cellIs" dxfId="3068" priority="367" operator="lessThan">
      <formula>0</formula>
    </cfRule>
    <cfRule type="cellIs" dxfId="3067" priority="368" operator="lessThan">
      <formula>0</formula>
    </cfRule>
    <cfRule type="containsErrors" dxfId="3066" priority="369">
      <formula>ISERROR(N44)</formula>
    </cfRule>
  </conditionalFormatting>
  <conditionalFormatting sqref="N38:N41">
    <cfRule type="cellIs" dxfId="3065" priority="364" operator="lessThan">
      <formula>0</formula>
    </cfRule>
    <cfRule type="cellIs" dxfId="3064" priority="365" operator="lessThan">
      <formula>0</formula>
    </cfRule>
    <cfRule type="containsErrors" dxfId="3063" priority="366">
      <formula>ISERROR(N38)</formula>
    </cfRule>
  </conditionalFormatting>
  <conditionalFormatting sqref="N42:N43">
    <cfRule type="cellIs" dxfId="3062" priority="361" operator="lessThan">
      <formula>0</formula>
    </cfRule>
    <cfRule type="cellIs" dxfId="3061" priority="362" operator="lessThan">
      <formula>0</formula>
    </cfRule>
    <cfRule type="containsErrors" dxfId="3060" priority="363">
      <formula>ISERROR(N42)</formula>
    </cfRule>
  </conditionalFormatting>
  <conditionalFormatting sqref="N59">
    <cfRule type="cellIs" dxfId="3059" priority="358" operator="lessThan">
      <formula>0</formula>
    </cfRule>
    <cfRule type="cellIs" dxfId="3058" priority="359" operator="lessThan">
      <formula>0</formula>
    </cfRule>
    <cfRule type="containsErrors" dxfId="3057" priority="360">
      <formula>ISERROR(N59)</formula>
    </cfRule>
  </conditionalFormatting>
  <conditionalFormatting sqref="N55:N58">
    <cfRule type="cellIs" dxfId="3056" priority="355" operator="lessThan">
      <formula>0</formula>
    </cfRule>
    <cfRule type="cellIs" dxfId="3055" priority="356" operator="lessThan">
      <formula>0</formula>
    </cfRule>
    <cfRule type="containsErrors" dxfId="3054" priority="357">
      <formula>ISERROR(N55)</formula>
    </cfRule>
  </conditionalFormatting>
  <conditionalFormatting sqref="N49:N52">
    <cfRule type="cellIs" dxfId="3053" priority="352" operator="lessThan">
      <formula>0</formula>
    </cfRule>
    <cfRule type="cellIs" dxfId="3052" priority="353" operator="lessThan">
      <formula>0</formula>
    </cfRule>
    <cfRule type="containsErrors" dxfId="3051" priority="354">
      <formula>ISERROR(N49)</formula>
    </cfRule>
  </conditionalFormatting>
  <conditionalFormatting sqref="N53:N54">
    <cfRule type="cellIs" dxfId="3050" priority="349" operator="lessThan">
      <formula>0</formula>
    </cfRule>
    <cfRule type="cellIs" dxfId="3049" priority="350" operator="lessThan">
      <formula>0</formula>
    </cfRule>
    <cfRule type="containsErrors" dxfId="3048" priority="351">
      <formula>ISERROR(N53)</formula>
    </cfRule>
  </conditionalFormatting>
  <conditionalFormatting sqref="N70">
    <cfRule type="cellIs" dxfId="3047" priority="346" operator="lessThan">
      <formula>0</formula>
    </cfRule>
    <cfRule type="cellIs" dxfId="3046" priority="347" operator="lessThan">
      <formula>0</formula>
    </cfRule>
    <cfRule type="containsErrors" dxfId="3045" priority="348">
      <formula>ISERROR(N70)</formula>
    </cfRule>
  </conditionalFormatting>
  <conditionalFormatting sqref="N66:N69">
    <cfRule type="cellIs" dxfId="3044" priority="343" operator="lessThan">
      <formula>0</formula>
    </cfRule>
    <cfRule type="cellIs" dxfId="3043" priority="344" operator="lessThan">
      <formula>0</formula>
    </cfRule>
    <cfRule type="containsErrors" dxfId="3042" priority="345">
      <formula>ISERROR(N66)</formula>
    </cfRule>
  </conditionalFormatting>
  <conditionalFormatting sqref="N60:N63">
    <cfRule type="cellIs" dxfId="3041" priority="340" operator="lessThan">
      <formula>0</formula>
    </cfRule>
    <cfRule type="cellIs" dxfId="3040" priority="341" operator="lessThan">
      <formula>0</formula>
    </cfRule>
    <cfRule type="containsErrors" dxfId="3039" priority="342">
      <formula>ISERROR(N60)</formula>
    </cfRule>
  </conditionalFormatting>
  <conditionalFormatting sqref="N102">
    <cfRule type="cellIs" dxfId="3038" priority="322" operator="lessThan">
      <formula>0</formula>
    </cfRule>
    <cfRule type="cellIs" dxfId="3037" priority="323" operator="lessThan">
      <formula>0</formula>
    </cfRule>
    <cfRule type="containsErrors" dxfId="3036" priority="324">
      <formula>ISERROR(N102)</formula>
    </cfRule>
  </conditionalFormatting>
  <conditionalFormatting sqref="N64:N65">
    <cfRule type="cellIs" dxfId="3035" priority="337" operator="lessThan">
      <formula>0</formula>
    </cfRule>
    <cfRule type="cellIs" dxfId="3034" priority="338" operator="lessThan">
      <formula>0</formula>
    </cfRule>
    <cfRule type="containsErrors" dxfId="3033" priority="339">
      <formula>ISERROR(N64)</formula>
    </cfRule>
  </conditionalFormatting>
  <conditionalFormatting sqref="N98:N101">
    <cfRule type="cellIs" dxfId="3032" priority="319" operator="lessThan">
      <formula>0</formula>
    </cfRule>
    <cfRule type="cellIs" dxfId="3031" priority="320" operator="lessThan">
      <formula>0</formula>
    </cfRule>
    <cfRule type="containsErrors" dxfId="3030" priority="321">
      <formula>ISERROR(N98)</formula>
    </cfRule>
  </conditionalFormatting>
  <conditionalFormatting sqref="N81">
    <cfRule type="cellIs" dxfId="3029" priority="334" operator="lessThan">
      <formula>0</formula>
    </cfRule>
    <cfRule type="cellIs" dxfId="3028" priority="335" operator="lessThan">
      <formula>0</formula>
    </cfRule>
    <cfRule type="containsErrors" dxfId="3027" priority="336">
      <formula>ISERROR(N81)</formula>
    </cfRule>
  </conditionalFormatting>
  <conditionalFormatting sqref="N77:N80">
    <cfRule type="cellIs" dxfId="3026" priority="331" operator="lessThan">
      <formula>0</formula>
    </cfRule>
    <cfRule type="cellIs" dxfId="3025" priority="332" operator="lessThan">
      <formula>0</formula>
    </cfRule>
    <cfRule type="containsErrors" dxfId="3024" priority="333">
      <formula>ISERROR(N77)</formula>
    </cfRule>
  </conditionalFormatting>
  <conditionalFormatting sqref="N86 N97">
    <cfRule type="cellIs" dxfId="3023" priority="313" operator="lessThan">
      <formula>0</formula>
    </cfRule>
    <cfRule type="cellIs" dxfId="3022" priority="314" operator="lessThan">
      <formula>0</formula>
    </cfRule>
    <cfRule type="containsErrors" dxfId="3021" priority="315">
      <formula>ISERROR(N86)</formula>
    </cfRule>
  </conditionalFormatting>
  <conditionalFormatting sqref="N82:N85">
    <cfRule type="cellIs" dxfId="3020" priority="316" operator="lessThan">
      <formula>0</formula>
    </cfRule>
    <cfRule type="cellIs" dxfId="3019" priority="317" operator="lessThan">
      <formula>0</formula>
    </cfRule>
    <cfRule type="containsErrors" dxfId="3018" priority="318">
      <formula>ISERROR(N82)</formula>
    </cfRule>
  </conditionalFormatting>
  <conditionalFormatting sqref="N75:N76">
    <cfRule type="cellIs" dxfId="3017" priority="325" operator="lessThan">
      <formula>0</formula>
    </cfRule>
    <cfRule type="cellIs" dxfId="3016" priority="326" operator="lessThan">
      <formula>0</formula>
    </cfRule>
    <cfRule type="containsErrors" dxfId="3015" priority="327">
      <formula>ISERROR(N75)</formula>
    </cfRule>
  </conditionalFormatting>
  <conditionalFormatting sqref="N71:N74">
    <cfRule type="cellIs" dxfId="3014" priority="328" operator="lessThan">
      <formula>0</formula>
    </cfRule>
    <cfRule type="cellIs" dxfId="3013" priority="329" operator="lessThan">
      <formula>0</formula>
    </cfRule>
    <cfRule type="containsErrors" dxfId="3012" priority="330">
      <formula>ISERROR(N71)</formula>
    </cfRule>
  </conditionalFormatting>
  <conditionalFormatting sqref="N117:N118">
    <cfRule type="cellIs" dxfId="3011" priority="301" operator="lessThan">
      <formula>0</formula>
    </cfRule>
    <cfRule type="cellIs" dxfId="3010" priority="302" operator="lessThan">
      <formula>0</formula>
    </cfRule>
    <cfRule type="containsErrors" dxfId="3009" priority="303">
      <formula>ISERROR(N117)</formula>
    </cfRule>
  </conditionalFormatting>
  <conditionalFormatting sqref="N144">
    <cfRule type="cellIs" dxfId="3008" priority="298" operator="lessThan">
      <formula>0</formula>
    </cfRule>
    <cfRule type="cellIs" dxfId="3007" priority="299" operator="lessThan">
      <formula>0</formula>
    </cfRule>
    <cfRule type="containsErrors" dxfId="3006" priority="300">
      <formula>ISERROR(N144)</formula>
    </cfRule>
  </conditionalFormatting>
  <conditionalFormatting sqref="N123">
    <cfRule type="cellIs" dxfId="3005" priority="310" operator="lessThan">
      <formula>0</formula>
    </cfRule>
    <cfRule type="cellIs" dxfId="3004" priority="311" operator="lessThan">
      <formula>0</formula>
    </cfRule>
    <cfRule type="containsErrors" dxfId="3003" priority="312">
      <formula>ISERROR(N123)</formula>
    </cfRule>
  </conditionalFormatting>
  <conditionalFormatting sqref="N119:N122">
    <cfRule type="cellIs" dxfId="3002" priority="307" operator="lessThan">
      <formula>0</formula>
    </cfRule>
    <cfRule type="cellIs" dxfId="3001" priority="308" operator="lessThan">
      <formula>0</formula>
    </cfRule>
    <cfRule type="containsErrors" dxfId="3000" priority="309">
      <formula>ISERROR(N119)</formula>
    </cfRule>
  </conditionalFormatting>
  <conditionalFormatting sqref="N165">
    <cfRule type="cellIs" dxfId="2999" priority="286" operator="lessThan">
      <formula>0</formula>
    </cfRule>
    <cfRule type="cellIs" dxfId="2998" priority="287" operator="lessThan">
      <formula>0</formula>
    </cfRule>
    <cfRule type="containsErrors" dxfId="2997" priority="288">
      <formula>ISERROR(N165)</formula>
    </cfRule>
  </conditionalFormatting>
  <conditionalFormatting sqref="N140:N143">
    <cfRule type="cellIs" dxfId="2996" priority="295" operator="lessThan">
      <formula>0</formula>
    </cfRule>
    <cfRule type="cellIs" dxfId="2995" priority="296" operator="lessThan">
      <formula>0</formula>
    </cfRule>
    <cfRule type="containsErrors" dxfId="2994" priority="297">
      <formula>ISERROR(N140)</formula>
    </cfRule>
  </conditionalFormatting>
  <conditionalFormatting sqref="N124:N127">
    <cfRule type="cellIs" dxfId="2993" priority="292" operator="lessThan">
      <formula>0</formula>
    </cfRule>
    <cfRule type="cellIs" dxfId="2992" priority="293" operator="lessThan">
      <formula>0</formula>
    </cfRule>
    <cfRule type="containsErrors" dxfId="2991" priority="294">
      <formula>ISERROR(N124)</formula>
    </cfRule>
  </conditionalFormatting>
  <conditionalFormatting sqref="N103:N106">
    <cfRule type="cellIs" dxfId="2990" priority="304" operator="lessThan">
      <formula>0</formula>
    </cfRule>
    <cfRule type="cellIs" dxfId="2989" priority="305" operator="lessThan">
      <formula>0</formula>
    </cfRule>
    <cfRule type="containsErrors" dxfId="2988" priority="306">
      <formula>ISERROR(N103)</formula>
    </cfRule>
  </conditionalFormatting>
  <conditionalFormatting sqref="N182:N185">
    <cfRule type="cellIs" dxfId="2987" priority="271" operator="lessThan">
      <formula>0</formula>
    </cfRule>
    <cfRule type="cellIs" dxfId="2986" priority="272" operator="lessThan">
      <formula>0</formula>
    </cfRule>
    <cfRule type="containsErrors" dxfId="2985" priority="273">
      <formula>ISERROR(N182)</formula>
    </cfRule>
  </conditionalFormatting>
  <conditionalFormatting sqref="N161:N164">
    <cfRule type="cellIs" dxfId="2984" priority="283" operator="lessThan">
      <formula>0</formula>
    </cfRule>
    <cfRule type="cellIs" dxfId="2983" priority="284" operator="lessThan">
      <formula>0</formula>
    </cfRule>
    <cfRule type="containsErrors" dxfId="2982" priority="285">
      <formula>ISERROR(N161)</formula>
    </cfRule>
  </conditionalFormatting>
  <conditionalFormatting sqref="N145:N148">
    <cfRule type="cellIs" dxfId="2981" priority="280" operator="lessThan">
      <formula>0</formula>
    </cfRule>
    <cfRule type="cellIs" dxfId="2980" priority="281" operator="lessThan">
      <formula>0</formula>
    </cfRule>
    <cfRule type="containsErrors" dxfId="2979" priority="282">
      <formula>ISERROR(N145)</formula>
    </cfRule>
  </conditionalFormatting>
  <conditionalFormatting sqref="N149 N160">
    <cfRule type="cellIs" dxfId="2978" priority="277" operator="lessThan">
      <formula>0</formula>
    </cfRule>
    <cfRule type="cellIs" dxfId="2977" priority="278" operator="lessThan">
      <formula>0</formula>
    </cfRule>
    <cfRule type="containsErrors" dxfId="2976" priority="279">
      <formula>ISERROR(N149)</formula>
    </cfRule>
  </conditionalFormatting>
  <conditionalFormatting sqref="N128:N129">
    <cfRule type="cellIs" dxfId="2975" priority="289" operator="lessThan">
      <formula>0</formula>
    </cfRule>
    <cfRule type="cellIs" dxfId="2974" priority="290" operator="lessThan">
      <formula>0</formula>
    </cfRule>
    <cfRule type="containsErrors" dxfId="2973" priority="291">
      <formula>ISERROR(N128)</formula>
    </cfRule>
  </conditionalFormatting>
  <conditionalFormatting sqref="N187:N190">
    <cfRule type="cellIs" dxfId="2972" priority="256" operator="lessThan">
      <formula>0</formula>
    </cfRule>
    <cfRule type="cellIs" dxfId="2971" priority="257" operator="lessThan">
      <formula>0</formula>
    </cfRule>
    <cfRule type="containsErrors" dxfId="2970" priority="258">
      <formula>ISERROR(N187)</formula>
    </cfRule>
  </conditionalFormatting>
  <conditionalFormatting sqref="N166:N169">
    <cfRule type="cellIs" dxfId="2969" priority="268" operator="lessThan">
      <formula>0</formula>
    </cfRule>
    <cfRule type="cellIs" dxfId="2968" priority="269" operator="lessThan">
      <formula>0</formula>
    </cfRule>
    <cfRule type="containsErrors" dxfId="2967" priority="270">
      <formula>ISERROR(N166)</formula>
    </cfRule>
  </conditionalFormatting>
  <conditionalFormatting sqref="N170 N181">
    <cfRule type="cellIs" dxfId="2966" priority="265" operator="lessThan">
      <formula>0</formula>
    </cfRule>
    <cfRule type="cellIs" dxfId="2965" priority="266" operator="lessThan">
      <formula>0</formula>
    </cfRule>
    <cfRule type="containsErrors" dxfId="2964" priority="267">
      <formula>ISERROR(N170)</formula>
    </cfRule>
  </conditionalFormatting>
  <conditionalFormatting sqref="N207">
    <cfRule type="cellIs" dxfId="2963" priority="262" operator="lessThan">
      <formula>0</formula>
    </cfRule>
    <cfRule type="cellIs" dxfId="2962" priority="263" operator="lessThan">
      <formula>0</formula>
    </cfRule>
    <cfRule type="containsErrors" dxfId="2961" priority="264">
      <formula>ISERROR(N207)</formula>
    </cfRule>
  </conditionalFormatting>
  <conditionalFormatting sqref="N186">
    <cfRule type="cellIs" dxfId="2960" priority="274" operator="lessThan">
      <formula>0</formula>
    </cfRule>
    <cfRule type="cellIs" dxfId="2959" priority="275" operator="lessThan">
      <formula>0</formula>
    </cfRule>
    <cfRule type="containsErrors" dxfId="2958" priority="276">
      <formula>ISERROR(N186)</formula>
    </cfRule>
  </conditionalFormatting>
  <conditionalFormatting sqref="N212:N213">
    <cfRule type="cellIs" dxfId="2957" priority="241" operator="lessThan">
      <formula>0</formula>
    </cfRule>
    <cfRule type="cellIs" dxfId="2956" priority="242" operator="lessThan">
      <formula>0</formula>
    </cfRule>
    <cfRule type="containsErrors" dxfId="2955" priority="243">
      <formula>ISERROR(N212)</formula>
    </cfRule>
  </conditionalFormatting>
  <conditionalFormatting sqref="N191 N202">
    <cfRule type="cellIs" dxfId="2954" priority="253" operator="lessThan">
      <formula>0</formula>
    </cfRule>
    <cfRule type="cellIs" dxfId="2953" priority="254" operator="lessThan">
      <formula>0</formula>
    </cfRule>
    <cfRule type="containsErrors" dxfId="2952" priority="255">
      <formula>ISERROR(N191)</formula>
    </cfRule>
  </conditionalFormatting>
  <conditionalFormatting sqref="N228">
    <cfRule type="cellIs" dxfId="2951" priority="250" operator="lessThan">
      <formula>0</formula>
    </cfRule>
    <cfRule type="cellIs" dxfId="2950" priority="251" operator="lessThan">
      <formula>0</formula>
    </cfRule>
    <cfRule type="containsErrors" dxfId="2949" priority="252">
      <formula>ISERROR(N228)</formula>
    </cfRule>
  </conditionalFormatting>
  <conditionalFormatting sqref="N214 N225:N227">
    <cfRule type="cellIs" dxfId="2948" priority="247" operator="lessThan">
      <formula>0</formula>
    </cfRule>
    <cfRule type="cellIs" dxfId="2947" priority="248" operator="lessThan">
      <formula>0</formula>
    </cfRule>
    <cfRule type="containsErrors" dxfId="2946" priority="249">
      <formula>ISERROR(N214)</formula>
    </cfRule>
  </conditionalFormatting>
  <conditionalFormatting sqref="N203:N206">
    <cfRule type="cellIs" dxfId="2945" priority="259" operator="lessThan">
      <formula>0</formula>
    </cfRule>
    <cfRule type="cellIs" dxfId="2944" priority="260" operator="lessThan">
      <formula>0</formula>
    </cfRule>
    <cfRule type="containsErrors" dxfId="2943" priority="261">
      <formula>ISERROR(N203)</formula>
    </cfRule>
  </conditionalFormatting>
  <conditionalFormatting sqref="N249">
    <cfRule type="cellIs" dxfId="2942" priority="238" operator="lessThan">
      <formula>0</formula>
    </cfRule>
    <cfRule type="cellIs" dxfId="2941" priority="239" operator="lessThan">
      <formula>0</formula>
    </cfRule>
    <cfRule type="containsErrors" dxfId="2940" priority="240">
      <formula>ISERROR(N249)</formula>
    </cfRule>
  </conditionalFormatting>
  <conditionalFormatting sqref="N235:N237 N248">
    <cfRule type="cellIs" dxfId="2939" priority="235" operator="lessThan">
      <formula>0</formula>
    </cfRule>
    <cfRule type="cellIs" dxfId="2938" priority="236" operator="lessThan">
      <formula>0</formula>
    </cfRule>
    <cfRule type="containsErrors" dxfId="2937" priority="237">
      <formula>ISERROR(N235)</formula>
    </cfRule>
  </conditionalFormatting>
  <conditionalFormatting sqref="N229:N232">
    <cfRule type="cellIs" dxfId="2936" priority="232" operator="lessThan">
      <formula>0</formula>
    </cfRule>
    <cfRule type="cellIs" dxfId="2935" priority="233" operator="lessThan">
      <formula>0</formula>
    </cfRule>
    <cfRule type="containsErrors" dxfId="2934" priority="234">
      <formula>ISERROR(N229)</formula>
    </cfRule>
  </conditionalFormatting>
  <conditionalFormatting sqref="N208:N211">
    <cfRule type="cellIs" dxfId="2933" priority="244" operator="lessThan">
      <formula>0</formula>
    </cfRule>
    <cfRule type="cellIs" dxfId="2932" priority="245" operator="lessThan">
      <formula>0</formula>
    </cfRule>
    <cfRule type="containsErrors" dxfId="2931" priority="246">
      <formula>ISERROR(N208)</formula>
    </cfRule>
  </conditionalFormatting>
  <conditionalFormatting sqref="N233:N234">
    <cfRule type="cellIs" dxfId="2930" priority="229" operator="lessThan">
      <formula>0</formula>
    </cfRule>
    <cfRule type="cellIs" dxfId="2929" priority="230" operator="lessThan">
      <formula>0</formula>
    </cfRule>
    <cfRule type="containsErrors" dxfId="2928" priority="231">
      <formula>ISERROR(N233)</formula>
    </cfRule>
  </conditionalFormatting>
  <conditionalFormatting sqref="N238:N239">
    <cfRule type="cellIs" dxfId="2927" priority="220" operator="lessThan">
      <formula>0</formula>
    </cfRule>
    <cfRule type="cellIs" dxfId="2926" priority="221" operator="lessThan">
      <formula>0</formula>
    </cfRule>
    <cfRule type="containsErrors" dxfId="2925" priority="222">
      <formula>ISERROR(N238)</formula>
    </cfRule>
  </conditionalFormatting>
  <conditionalFormatting sqref="N240:N241">
    <cfRule type="cellIs" dxfId="2924" priority="217" operator="lessThan">
      <formula>0</formula>
    </cfRule>
    <cfRule type="cellIs" dxfId="2923" priority="218" operator="lessThan">
      <formula>0</formula>
    </cfRule>
    <cfRule type="containsErrors" dxfId="2922" priority="219">
      <formula>ISERROR(N240)</formula>
    </cfRule>
  </conditionalFormatting>
  <conditionalFormatting sqref="N224">
    <cfRule type="cellIs" dxfId="2921" priority="202" operator="lessThan">
      <formula>0</formula>
    </cfRule>
    <cfRule type="cellIs" dxfId="2920" priority="203" operator="lessThan">
      <formula>0</formula>
    </cfRule>
    <cfRule type="containsErrors" dxfId="2919" priority="204">
      <formula>ISERROR(N224)</formula>
    </cfRule>
  </conditionalFormatting>
  <conditionalFormatting sqref="N243:N244">
    <cfRule type="cellIs" dxfId="2918" priority="214" operator="lessThan">
      <formula>0</formula>
    </cfRule>
    <cfRule type="cellIs" dxfId="2917" priority="215" operator="lessThan">
      <formula>0</formula>
    </cfRule>
    <cfRule type="containsErrors" dxfId="2916" priority="216">
      <formula>ISERROR(N243)</formula>
    </cfRule>
  </conditionalFormatting>
  <conditionalFormatting sqref="N245:N246">
    <cfRule type="cellIs" dxfId="2915" priority="211" operator="lessThan">
      <formula>0</formula>
    </cfRule>
    <cfRule type="cellIs" dxfId="2914" priority="212" operator="lessThan">
      <formula>0</formula>
    </cfRule>
    <cfRule type="containsErrors" dxfId="2913" priority="213">
      <formula>ISERROR(N245)</formula>
    </cfRule>
  </conditionalFormatting>
  <conditionalFormatting sqref="N247">
    <cfRule type="cellIs" dxfId="2912" priority="226" operator="lessThan">
      <formula>0</formula>
    </cfRule>
    <cfRule type="cellIs" dxfId="2911" priority="227" operator="lessThan">
      <formula>0</formula>
    </cfRule>
    <cfRule type="containsErrors" dxfId="2910" priority="228">
      <formula>ISERROR(N247)</formula>
    </cfRule>
  </conditionalFormatting>
  <conditionalFormatting sqref="N242">
    <cfRule type="cellIs" dxfId="2909" priority="223" operator="lessThan">
      <formula>0</formula>
    </cfRule>
    <cfRule type="cellIs" dxfId="2908" priority="224" operator="lessThan">
      <formula>0</formula>
    </cfRule>
    <cfRule type="containsErrors" dxfId="2907" priority="225">
      <formula>ISERROR(N242)</formula>
    </cfRule>
  </conditionalFormatting>
  <conditionalFormatting sqref="N215:N216">
    <cfRule type="cellIs" dxfId="2906" priority="205" operator="lessThan">
      <formula>0</formula>
    </cfRule>
    <cfRule type="cellIs" dxfId="2905" priority="206" operator="lessThan">
      <formula>0</formula>
    </cfRule>
    <cfRule type="containsErrors" dxfId="2904" priority="207">
      <formula>ISERROR(N215)</formula>
    </cfRule>
  </conditionalFormatting>
  <conditionalFormatting sqref="N201">
    <cfRule type="cellIs" dxfId="2903" priority="187" operator="lessThan">
      <formula>0</formula>
    </cfRule>
    <cfRule type="cellIs" dxfId="2902" priority="188" operator="lessThan">
      <formula>0</formula>
    </cfRule>
    <cfRule type="containsErrors" dxfId="2901" priority="189">
      <formula>ISERROR(N201)</formula>
    </cfRule>
  </conditionalFormatting>
  <conditionalFormatting sqref="N220:N221">
    <cfRule type="cellIs" dxfId="2900" priority="199" operator="lessThan">
      <formula>0</formula>
    </cfRule>
    <cfRule type="cellIs" dxfId="2899" priority="200" operator="lessThan">
      <formula>0</formula>
    </cfRule>
    <cfRule type="containsErrors" dxfId="2898" priority="201">
      <formula>ISERROR(N220)</formula>
    </cfRule>
  </conditionalFormatting>
  <conditionalFormatting sqref="N222:N223">
    <cfRule type="cellIs" dxfId="2897" priority="196" operator="lessThan">
      <formula>0</formula>
    </cfRule>
    <cfRule type="cellIs" dxfId="2896" priority="197" operator="lessThan">
      <formula>0</formula>
    </cfRule>
    <cfRule type="containsErrors" dxfId="2895" priority="198">
      <formula>ISERROR(N222)</formula>
    </cfRule>
  </conditionalFormatting>
  <conditionalFormatting sqref="N217:N219">
    <cfRule type="cellIs" dxfId="2894" priority="208" operator="lessThan">
      <formula>0</formula>
    </cfRule>
    <cfRule type="cellIs" dxfId="2893" priority="209" operator="lessThan">
      <formula>0</formula>
    </cfRule>
    <cfRule type="containsErrors" dxfId="2892" priority="210">
      <formula>ISERROR(N217)</formula>
    </cfRule>
  </conditionalFormatting>
  <conditionalFormatting sqref="N192:N193">
    <cfRule type="cellIs" dxfId="2891" priority="190" operator="lessThan">
      <formula>0</formula>
    </cfRule>
    <cfRule type="cellIs" dxfId="2890" priority="191" operator="lessThan">
      <formula>0</formula>
    </cfRule>
    <cfRule type="containsErrors" dxfId="2889" priority="192">
      <formula>ISERROR(N192)</formula>
    </cfRule>
  </conditionalFormatting>
  <conditionalFormatting sqref="N197:N198">
    <cfRule type="cellIs" dxfId="2888" priority="184" operator="lessThan">
      <formula>0</formula>
    </cfRule>
    <cfRule type="cellIs" dxfId="2887" priority="185" operator="lessThan">
      <formula>0</formula>
    </cfRule>
    <cfRule type="containsErrors" dxfId="2886" priority="186">
      <formula>ISERROR(N197)</formula>
    </cfRule>
  </conditionalFormatting>
  <conditionalFormatting sqref="N199:N200">
    <cfRule type="cellIs" dxfId="2885" priority="181" operator="lessThan">
      <formula>0</formula>
    </cfRule>
    <cfRule type="cellIs" dxfId="2884" priority="182" operator="lessThan">
      <formula>0</formula>
    </cfRule>
    <cfRule type="containsErrors" dxfId="2883" priority="183">
      <formula>ISERROR(N199)</formula>
    </cfRule>
  </conditionalFormatting>
  <conditionalFormatting sqref="N180">
    <cfRule type="cellIs" dxfId="2882" priority="172" operator="lessThan">
      <formula>0</formula>
    </cfRule>
    <cfRule type="cellIs" dxfId="2881" priority="173" operator="lessThan">
      <formula>0</formula>
    </cfRule>
    <cfRule type="containsErrors" dxfId="2880" priority="174">
      <formula>ISERROR(N180)</formula>
    </cfRule>
  </conditionalFormatting>
  <conditionalFormatting sqref="N171:N172">
    <cfRule type="cellIs" dxfId="2879" priority="175" operator="lessThan">
      <formula>0</formula>
    </cfRule>
    <cfRule type="cellIs" dxfId="2878" priority="176" operator="lessThan">
      <formula>0</formula>
    </cfRule>
    <cfRule type="containsErrors" dxfId="2877" priority="177">
      <formula>ISERROR(N171)</formula>
    </cfRule>
  </conditionalFormatting>
  <conditionalFormatting sqref="N159">
    <cfRule type="cellIs" dxfId="2876" priority="157" operator="lessThan">
      <formula>0</formula>
    </cfRule>
    <cfRule type="cellIs" dxfId="2875" priority="158" operator="lessThan">
      <formula>0</formula>
    </cfRule>
    <cfRule type="containsErrors" dxfId="2874" priority="159">
      <formula>ISERROR(N159)</formula>
    </cfRule>
  </conditionalFormatting>
  <conditionalFormatting sqref="N176:N177">
    <cfRule type="cellIs" dxfId="2873" priority="169" operator="lessThan">
      <formula>0</formula>
    </cfRule>
    <cfRule type="cellIs" dxfId="2872" priority="170" operator="lessThan">
      <formula>0</formula>
    </cfRule>
    <cfRule type="containsErrors" dxfId="2871" priority="171">
      <formula>ISERROR(N176)</formula>
    </cfRule>
  </conditionalFormatting>
  <conditionalFormatting sqref="N178:N179">
    <cfRule type="cellIs" dxfId="2870" priority="166" operator="lessThan">
      <formula>0</formula>
    </cfRule>
    <cfRule type="cellIs" dxfId="2869" priority="167" operator="lessThan">
      <formula>0</formula>
    </cfRule>
    <cfRule type="containsErrors" dxfId="2868" priority="168">
      <formula>ISERROR(N178)</formula>
    </cfRule>
  </conditionalFormatting>
  <conditionalFormatting sqref="N194:N196">
    <cfRule type="cellIs" dxfId="2867" priority="193" operator="lessThan">
      <formula>0</formula>
    </cfRule>
    <cfRule type="cellIs" dxfId="2866" priority="194" operator="lessThan">
      <formula>0</formula>
    </cfRule>
    <cfRule type="containsErrors" dxfId="2865" priority="195">
      <formula>ISERROR(N194)</formula>
    </cfRule>
  </conditionalFormatting>
  <conditionalFormatting sqref="N150:N151">
    <cfRule type="cellIs" dxfId="2864" priority="160" operator="lessThan">
      <formula>0</formula>
    </cfRule>
    <cfRule type="cellIs" dxfId="2863" priority="161" operator="lessThan">
      <formula>0</formula>
    </cfRule>
    <cfRule type="containsErrors" dxfId="2862" priority="162">
      <formula>ISERROR(N150)</formula>
    </cfRule>
  </conditionalFormatting>
  <conditionalFormatting sqref="N155:N156">
    <cfRule type="cellIs" dxfId="2861" priority="154" operator="lessThan">
      <formula>0</formula>
    </cfRule>
    <cfRule type="cellIs" dxfId="2860" priority="155" operator="lessThan">
      <formula>0</formula>
    </cfRule>
    <cfRule type="containsErrors" dxfId="2859" priority="156">
      <formula>ISERROR(N155)</formula>
    </cfRule>
  </conditionalFormatting>
  <conditionalFormatting sqref="N157:N158">
    <cfRule type="cellIs" dxfId="2858" priority="151" operator="lessThan">
      <formula>0</formula>
    </cfRule>
    <cfRule type="cellIs" dxfId="2857" priority="152" operator="lessThan">
      <formula>0</formula>
    </cfRule>
    <cfRule type="containsErrors" dxfId="2856" priority="153">
      <formula>ISERROR(N157)</formula>
    </cfRule>
  </conditionalFormatting>
  <conditionalFormatting sqref="N139">
    <cfRule type="cellIs" dxfId="2855" priority="142" operator="lessThan">
      <formula>0</formula>
    </cfRule>
    <cfRule type="cellIs" dxfId="2854" priority="143" operator="lessThan">
      <formula>0</formula>
    </cfRule>
    <cfRule type="containsErrors" dxfId="2853" priority="144">
      <formula>ISERROR(N139)</formula>
    </cfRule>
  </conditionalFormatting>
  <conditionalFormatting sqref="N173:N175">
    <cfRule type="cellIs" dxfId="2852" priority="178" operator="lessThan">
      <formula>0</formula>
    </cfRule>
    <cfRule type="cellIs" dxfId="2851" priority="179" operator="lessThan">
      <formula>0</formula>
    </cfRule>
    <cfRule type="containsErrors" dxfId="2850" priority="180">
      <formula>ISERROR(N173)</formula>
    </cfRule>
  </conditionalFormatting>
  <conditionalFormatting sqref="N130:N131">
    <cfRule type="cellIs" dxfId="2849" priority="145" operator="lessThan">
      <formula>0</formula>
    </cfRule>
    <cfRule type="cellIs" dxfId="2848" priority="146" operator="lessThan">
      <formula>0</formula>
    </cfRule>
    <cfRule type="containsErrors" dxfId="2847" priority="147">
      <formula>ISERROR(N130)</formula>
    </cfRule>
  </conditionalFormatting>
  <conditionalFormatting sqref="N116">
    <cfRule type="cellIs" dxfId="2846" priority="127" operator="lessThan">
      <formula>0</formula>
    </cfRule>
    <cfRule type="cellIs" dxfId="2845" priority="128" operator="lessThan">
      <formula>0</formula>
    </cfRule>
    <cfRule type="containsErrors" dxfId="2844" priority="129">
      <formula>ISERROR(N116)</formula>
    </cfRule>
  </conditionalFormatting>
  <conditionalFormatting sqref="N135:N136">
    <cfRule type="cellIs" dxfId="2843" priority="139" operator="lessThan">
      <formula>0</formula>
    </cfRule>
    <cfRule type="cellIs" dxfId="2842" priority="140" operator="lessThan">
      <formula>0</formula>
    </cfRule>
    <cfRule type="containsErrors" dxfId="2841" priority="141">
      <formula>ISERROR(N135)</formula>
    </cfRule>
  </conditionalFormatting>
  <conditionalFormatting sqref="N137:N138">
    <cfRule type="cellIs" dxfId="2840" priority="136" operator="lessThan">
      <formula>0</formula>
    </cfRule>
    <cfRule type="cellIs" dxfId="2839" priority="137" operator="lessThan">
      <formula>0</formula>
    </cfRule>
    <cfRule type="containsErrors" dxfId="2838" priority="138">
      <formula>ISERROR(N137)</formula>
    </cfRule>
  </conditionalFormatting>
  <conditionalFormatting sqref="N152:N154">
    <cfRule type="cellIs" dxfId="2837" priority="163" operator="lessThan">
      <formula>0</formula>
    </cfRule>
    <cfRule type="cellIs" dxfId="2836" priority="164" operator="lessThan">
      <formula>0</formula>
    </cfRule>
    <cfRule type="containsErrors" dxfId="2835" priority="165">
      <formula>ISERROR(N152)</formula>
    </cfRule>
  </conditionalFormatting>
  <conditionalFormatting sqref="N107:N108">
    <cfRule type="cellIs" dxfId="2834" priority="130" operator="lessThan">
      <formula>0</formula>
    </cfRule>
    <cfRule type="cellIs" dxfId="2833" priority="131" operator="lessThan">
      <formula>0</formula>
    </cfRule>
    <cfRule type="containsErrors" dxfId="2832" priority="132">
      <formula>ISERROR(N107)</formula>
    </cfRule>
  </conditionalFormatting>
  <conditionalFormatting sqref="N112:N113">
    <cfRule type="cellIs" dxfId="2831" priority="124" operator="lessThan">
      <formula>0</formula>
    </cfRule>
    <cfRule type="cellIs" dxfId="2830" priority="125" operator="lessThan">
      <formula>0</formula>
    </cfRule>
    <cfRule type="containsErrors" dxfId="2829" priority="126">
      <formula>ISERROR(N112)</formula>
    </cfRule>
  </conditionalFormatting>
  <conditionalFormatting sqref="N114:N115">
    <cfRule type="cellIs" dxfId="2828" priority="121" operator="lessThan">
      <formula>0</formula>
    </cfRule>
    <cfRule type="cellIs" dxfId="2827" priority="122" operator="lessThan">
      <formula>0</formula>
    </cfRule>
    <cfRule type="containsErrors" dxfId="2826" priority="123">
      <formula>ISERROR(N114)</formula>
    </cfRule>
  </conditionalFormatting>
  <conditionalFormatting sqref="N132:N134">
    <cfRule type="cellIs" dxfId="2825" priority="148" operator="lessThan">
      <formula>0</formula>
    </cfRule>
    <cfRule type="cellIs" dxfId="2824" priority="149" operator="lessThan">
      <formula>0</formula>
    </cfRule>
    <cfRule type="containsErrors" dxfId="2823" priority="150">
      <formula>ISERROR(N132)</formula>
    </cfRule>
  </conditionalFormatting>
  <conditionalFormatting sqref="N87:N88">
    <cfRule type="cellIs" dxfId="2822" priority="115" operator="lessThan">
      <formula>0</formula>
    </cfRule>
    <cfRule type="cellIs" dxfId="2821" priority="116" operator="lessThan">
      <formula>0</formula>
    </cfRule>
    <cfRule type="containsErrors" dxfId="2820" priority="117">
      <formula>ISERROR(N87)</formula>
    </cfRule>
  </conditionalFormatting>
  <conditionalFormatting sqref="N96">
    <cfRule type="cellIs" dxfId="2819" priority="112" operator="lessThan">
      <formula>0</formula>
    </cfRule>
    <cfRule type="cellIs" dxfId="2818" priority="113" operator="lessThan">
      <formula>0</formula>
    </cfRule>
    <cfRule type="containsErrors" dxfId="2817" priority="114">
      <formula>ISERROR(N96)</formula>
    </cfRule>
  </conditionalFormatting>
  <conditionalFormatting sqref="N92:N93">
    <cfRule type="cellIs" dxfId="2816" priority="109" operator="lessThan">
      <formula>0</formula>
    </cfRule>
    <cfRule type="cellIs" dxfId="2815" priority="110" operator="lessThan">
      <formula>0</formula>
    </cfRule>
    <cfRule type="containsErrors" dxfId="2814" priority="111">
      <formula>ISERROR(N92)</formula>
    </cfRule>
  </conditionalFormatting>
  <conditionalFormatting sqref="N94:N95">
    <cfRule type="cellIs" dxfId="2813" priority="106" operator="lessThan">
      <formula>0</formula>
    </cfRule>
    <cfRule type="cellIs" dxfId="2812" priority="107" operator="lessThan">
      <formula>0</formula>
    </cfRule>
    <cfRule type="containsErrors" dxfId="2811" priority="108">
      <formula>ISERROR(N94)</formula>
    </cfRule>
  </conditionalFormatting>
  <conditionalFormatting sqref="N109:N111">
    <cfRule type="cellIs" dxfId="2810" priority="133" operator="lessThan">
      <formula>0</formula>
    </cfRule>
    <cfRule type="cellIs" dxfId="2809" priority="134" operator="lessThan">
      <formula>0</formula>
    </cfRule>
    <cfRule type="containsErrors" dxfId="2808" priority="135">
      <formula>ISERROR(N109)</formula>
    </cfRule>
  </conditionalFormatting>
  <conditionalFormatting sqref="N89:N91">
    <cfRule type="cellIs" dxfId="2807" priority="118" operator="lessThan">
      <formula>0</formula>
    </cfRule>
    <cfRule type="cellIs" dxfId="2806" priority="119" operator="lessThan">
      <formula>0</formula>
    </cfRule>
    <cfRule type="containsErrors" dxfId="2805" priority="120">
      <formula>ISERROR(N89)</formula>
    </cfRule>
  </conditionalFormatting>
  <conditionalFormatting sqref="N270">
    <cfRule type="cellIs" dxfId="2804" priority="103" operator="lessThan">
      <formula>0</formula>
    </cfRule>
    <cfRule type="cellIs" dxfId="2803" priority="104" operator="lessThan">
      <formula>0</formula>
    </cfRule>
    <cfRule type="containsErrors" dxfId="2802" priority="105">
      <formula>ISERROR(N270)</formula>
    </cfRule>
  </conditionalFormatting>
  <conditionalFormatting sqref="N256:N258 N269">
    <cfRule type="cellIs" dxfId="2801" priority="100" operator="lessThan">
      <formula>0</formula>
    </cfRule>
    <cfRule type="cellIs" dxfId="2800" priority="101" operator="lessThan">
      <formula>0</formula>
    </cfRule>
    <cfRule type="containsErrors" dxfId="2799" priority="102">
      <formula>ISERROR(N256)</formula>
    </cfRule>
  </conditionalFormatting>
  <conditionalFormatting sqref="N250:N253">
    <cfRule type="cellIs" dxfId="2798" priority="97" operator="lessThan">
      <formula>0</formula>
    </cfRule>
    <cfRule type="cellIs" dxfId="2797" priority="98" operator="lessThan">
      <formula>0</formula>
    </cfRule>
    <cfRule type="containsErrors" dxfId="2796" priority="99">
      <formula>ISERROR(N250)</formula>
    </cfRule>
  </conditionalFormatting>
  <conditionalFormatting sqref="N254:N255">
    <cfRule type="cellIs" dxfId="2795" priority="94" operator="lessThan">
      <formula>0</formula>
    </cfRule>
    <cfRule type="cellIs" dxfId="2794" priority="95" operator="lessThan">
      <formula>0</formula>
    </cfRule>
    <cfRule type="containsErrors" dxfId="2793" priority="96">
      <formula>ISERROR(N254)</formula>
    </cfRule>
  </conditionalFormatting>
  <conditionalFormatting sqref="N259:N260">
    <cfRule type="cellIs" dxfId="2792" priority="85" operator="lessThan">
      <formula>0</formula>
    </cfRule>
    <cfRule type="cellIs" dxfId="2791" priority="86" operator="lessThan">
      <formula>0</formula>
    </cfRule>
    <cfRule type="containsErrors" dxfId="2790" priority="87">
      <formula>ISERROR(N259)</formula>
    </cfRule>
  </conditionalFormatting>
  <conditionalFormatting sqref="N261:N262">
    <cfRule type="cellIs" dxfId="2789" priority="82" operator="lessThan">
      <formula>0</formula>
    </cfRule>
    <cfRule type="cellIs" dxfId="2788" priority="83" operator="lessThan">
      <formula>0</formula>
    </cfRule>
    <cfRule type="containsErrors" dxfId="2787" priority="84">
      <formula>ISERROR(N261)</formula>
    </cfRule>
  </conditionalFormatting>
  <conditionalFormatting sqref="N264:N265">
    <cfRule type="cellIs" dxfId="2786" priority="79" operator="lessThan">
      <formula>0</formula>
    </cfRule>
    <cfRule type="cellIs" dxfId="2785" priority="80" operator="lessThan">
      <formula>0</formula>
    </cfRule>
    <cfRule type="containsErrors" dxfId="2784" priority="81">
      <formula>ISERROR(N264)</formula>
    </cfRule>
  </conditionalFormatting>
  <conditionalFormatting sqref="N266:N267">
    <cfRule type="cellIs" dxfId="2783" priority="76" operator="lessThan">
      <formula>0</formula>
    </cfRule>
    <cfRule type="cellIs" dxfId="2782" priority="77" operator="lessThan">
      <formula>0</formula>
    </cfRule>
    <cfRule type="containsErrors" dxfId="2781" priority="78">
      <formula>ISERROR(N266)</formula>
    </cfRule>
  </conditionalFormatting>
  <conditionalFormatting sqref="N268">
    <cfRule type="cellIs" dxfId="2780" priority="91" operator="lessThan">
      <formula>0</formula>
    </cfRule>
    <cfRule type="cellIs" dxfId="2779" priority="92" operator="lessThan">
      <formula>0</formula>
    </cfRule>
    <cfRule type="containsErrors" dxfId="2778" priority="93">
      <formula>ISERROR(N268)</formula>
    </cfRule>
  </conditionalFormatting>
  <conditionalFormatting sqref="N263">
    <cfRule type="cellIs" dxfId="2777" priority="88" operator="lessThan">
      <formula>0</formula>
    </cfRule>
    <cfRule type="cellIs" dxfId="2776" priority="89" operator="lessThan">
      <formula>0</formula>
    </cfRule>
    <cfRule type="containsErrors" dxfId="2775" priority="90">
      <formula>ISERROR(N263)</formula>
    </cfRule>
  </conditionalFormatting>
  <conditionalFormatting sqref="N277:N279">
    <cfRule type="cellIs" dxfId="2774" priority="73" operator="lessThan">
      <formula>0</formula>
    </cfRule>
    <cfRule type="cellIs" dxfId="2773" priority="74" operator="lessThan">
      <formula>0</formula>
    </cfRule>
    <cfRule type="containsErrors" dxfId="2772" priority="75">
      <formula>ISERROR(N277)</formula>
    </cfRule>
  </conditionalFormatting>
  <conditionalFormatting sqref="N271:N274">
    <cfRule type="cellIs" dxfId="2771" priority="70" operator="lessThan">
      <formula>0</formula>
    </cfRule>
    <cfRule type="cellIs" dxfId="2770" priority="71" operator="lessThan">
      <formula>0</formula>
    </cfRule>
    <cfRule type="containsErrors" dxfId="2769" priority="72">
      <formula>ISERROR(N271)</formula>
    </cfRule>
  </conditionalFormatting>
  <conditionalFormatting sqref="N275:N276">
    <cfRule type="cellIs" dxfId="2768" priority="67" operator="lessThan">
      <formula>0</formula>
    </cfRule>
    <cfRule type="cellIs" dxfId="2767" priority="68" operator="lessThan">
      <formula>0</formula>
    </cfRule>
    <cfRule type="containsErrors" dxfId="2766" priority="69">
      <formula>ISERROR(N275)</formula>
    </cfRule>
  </conditionalFormatting>
  <conditionalFormatting sqref="N280:N281">
    <cfRule type="cellIs" dxfId="2765" priority="58" operator="lessThan">
      <formula>0</formula>
    </cfRule>
    <cfRule type="cellIs" dxfId="2764" priority="59" operator="lessThan">
      <formula>0</formula>
    </cfRule>
    <cfRule type="containsErrors" dxfId="2763" priority="60">
      <formula>ISERROR(N280)</formula>
    </cfRule>
  </conditionalFormatting>
  <conditionalFormatting sqref="N282 N296">
    <cfRule type="cellIs" dxfId="2762" priority="55" operator="lessThan">
      <formula>0</formula>
    </cfRule>
    <cfRule type="cellIs" dxfId="2761" priority="56" operator="lessThan">
      <formula>0</formula>
    </cfRule>
    <cfRule type="containsErrors" dxfId="2760" priority="57">
      <formula>ISERROR(N282)</formula>
    </cfRule>
  </conditionalFormatting>
  <conditionalFormatting sqref="N298:N299">
    <cfRule type="cellIs" dxfId="2759" priority="52" operator="lessThan">
      <formula>0</formula>
    </cfRule>
    <cfRule type="cellIs" dxfId="2758" priority="53" operator="lessThan">
      <formula>0</formula>
    </cfRule>
    <cfRule type="containsErrors" dxfId="2757" priority="54">
      <formula>ISERROR(N298)</formula>
    </cfRule>
  </conditionalFormatting>
  <conditionalFormatting sqref="N300:N301">
    <cfRule type="cellIs" dxfId="2756" priority="49" operator="lessThan">
      <formula>0</formula>
    </cfRule>
    <cfRule type="cellIs" dxfId="2755" priority="50" operator="lessThan">
      <formula>0</formula>
    </cfRule>
    <cfRule type="containsErrors" dxfId="2754" priority="51">
      <formula>ISERROR(N300)</formula>
    </cfRule>
  </conditionalFormatting>
  <conditionalFormatting sqref="N302">
    <cfRule type="cellIs" dxfId="2753" priority="64" operator="lessThan">
      <formula>0</formula>
    </cfRule>
    <cfRule type="cellIs" dxfId="2752" priority="65" operator="lessThan">
      <formula>0</formula>
    </cfRule>
    <cfRule type="containsErrors" dxfId="2751" priority="66">
      <formula>ISERROR(N302)</formula>
    </cfRule>
  </conditionalFormatting>
  <conditionalFormatting sqref="N297">
    <cfRule type="cellIs" dxfId="2750" priority="61" operator="lessThan">
      <formula>0</formula>
    </cfRule>
    <cfRule type="cellIs" dxfId="2749" priority="62" operator="lessThan">
      <formula>0</formula>
    </cfRule>
    <cfRule type="containsErrors" dxfId="2748" priority="63">
      <formula>ISERROR(N297)</formula>
    </cfRule>
  </conditionalFormatting>
  <conditionalFormatting sqref="N295">
    <cfRule type="cellIs" dxfId="2747" priority="46" operator="lessThan">
      <formula>0</formula>
    </cfRule>
    <cfRule type="cellIs" dxfId="2746" priority="47" operator="lessThan">
      <formula>0</formula>
    </cfRule>
    <cfRule type="containsErrors" dxfId="2745" priority="48">
      <formula>ISERROR(N295)</formula>
    </cfRule>
  </conditionalFormatting>
  <conditionalFormatting sqref="N284:N285">
    <cfRule type="cellIs" dxfId="2744" priority="37" operator="lessThan">
      <formula>0</formula>
    </cfRule>
    <cfRule type="cellIs" dxfId="2743" priority="38" operator="lessThan">
      <formula>0</formula>
    </cfRule>
    <cfRule type="containsErrors" dxfId="2742" priority="39">
      <formula>ISERROR(N284)</formula>
    </cfRule>
  </conditionalFormatting>
  <conditionalFormatting sqref="N286:N287">
    <cfRule type="cellIs" dxfId="2741" priority="34" operator="lessThan">
      <formula>0</formula>
    </cfRule>
    <cfRule type="cellIs" dxfId="2740" priority="35" operator="lessThan">
      <formula>0</formula>
    </cfRule>
    <cfRule type="containsErrors" dxfId="2739" priority="36">
      <formula>ISERROR(N286)</formula>
    </cfRule>
  </conditionalFormatting>
  <conditionalFormatting sqref="N294">
    <cfRule type="cellIs" dxfId="2738" priority="43" operator="lessThan">
      <formula>0</formula>
    </cfRule>
    <cfRule type="cellIs" dxfId="2737" priority="44" operator="lessThan">
      <formula>0</formula>
    </cfRule>
    <cfRule type="containsErrors" dxfId="2736" priority="45">
      <formula>ISERROR(N294)</formula>
    </cfRule>
  </conditionalFormatting>
  <conditionalFormatting sqref="N283">
    <cfRule type="cellIs" dxfId="2735" priority="40" operator="lessThan">
      <formula>0</formula>
    </cfRule>
    <cfRule type="cellIs" dxfId="2734" priority="41" operator="lessThan">
      <formula>0</formula>
    </cfRule>
    <cfRule type="containsErrors" dxfId="2733" priority="42">
      <formula>ISERROR(N283)</formula>
    </cfRule>
  </conditionalFormatting>
  <conditionalFormatting sqref="N290">
    <cfRule type="cellIs" dxfId="2732" priority="28" operator="lessThan">
      <formula>0</formula>
    </cfRule>
    <cfRule type="cellIs" dxfId="2731" priority="29" operator="lessThan">
      <formula>0</formula>
    </cfRule>
    <cfRule type="containsErrors" dxfId="2730" priority="30">
      <formula>ISERROR(N290)</formula>
    </cfRule>
  </conditionalFormatting>
  <conditionalFormatting sqref="N292:N293">
    <cfRule type="cellIs" dxfId="2729" priority="25" operator="lessThan">
      <formula>0</formula>
    </cfRule>
    <cfRule type="cellIs" dxfId="2728" priority="26" operator="lessThan">
      <formula>0</formula>
    </cfRule>
    <cfRule type="containsErrors" dxfId="2727" priority="27">
      <formula>ISERROR(N292)</formula>
    </cfRule>
  </conditionalFormatting>
  <conditionalFormatting sqref="N291">
    <cfRule type="cellIs" dxfId="2726" priority="31" operator="lessThan">
      <formula>0</formula>
    </cfRule>
    <cfRule type="cellIs" dxfId="2725" priority="32" operator="lessThan">
      <formula>0</formula>
    </cfRule>
    <cfRule type="containsErrors" dxfId="2724" priority="33">
      <formula>ISERROR(N291)</formula>
    </cfRule>
  </conditionalFormatting>
  <conditionalFormatting sqref="N289">
    <cfRule type="cellIs" dxfId="2723" priority="22" operator="lessThan">
      <formula>0</formula>
    </cfRule>
    <cfRule type="cellIs" dxfId="2722" priority="23" operator="lessThan">
      <formula>0</formula>
    </cfRule>
    <cfRule type="containsErrors" dxfId="2721" priority="24">
      <formula>ISERROR(N289)</formula>
    </cfRule>
  </conditionalFormatting>
  <conditionalFormatting sqref="N288">
    <cfRule type="cellIs" dxfId="2720" priority="19" operator="lessThan">
      <formula>0</formula>
    </cfRule>
    <cfRule type="cellIs" dxfId="2719" priority="20" operator="lessThan">
      <formula>0</formula>
    </cfRule>
    <cfRule type="containsErrors" dxfId="2718" priority="21">
      <formula>ISERROR(N288)</formula>
    </cfRule>
  </conditionalFormatting>
  <conditionalFormatting sqref="N303">
    <cfRule type="cellIs" dxfId="2717" priority="16" operator="lessThan">
      <formula>0</formula>
    </cfRule>
    <cfRule type="cellIs" dxfId="2716" priority="17" operator="lessThan">
      <formula>0</formula>
    </cfRule>
    <cfRule type="containsErrors" dxfId="2715" priority="18">
      <formula>ISERROR(N303)</formula>
    </cfRule>
  </conditionalFormatting>
  <conditionalFormatting sqref="N304">
    <cfRule type="cellIs" dxfId="2714" priority="10" operator="lessThan">
      <formula>0</formula>
    </cfRule>
    <cfRule type="cellIs" dxfId="2713" priority="11" operator="lessThan">
      <formula>0</formula>
    </cfRule>
    <cfRule type="containsErrors" dxfId="2712" priority="12">
      <formula>ISERROR(N304)</formula>
    </cfRule>
  </conditionalFormatting>
  <conditionalFormatting sqref="N305">
    <cfRule type="cellIs" dxfId="2711" priority="13" operator="lessThan">
      <formula>0</formula>
    </cfRule>
    <cfRule type="cellIs" dxfId="2710" priority="14" operator="lessThan">
      <formula>0</formula>
    </cfRule>
    <cfRule type="containsErrors" dxfId="2709" priority="15">
      <formula>ISERROR(N305)</formula>
    </cfRule>
  </conditionalFormatting>
  <conditionalFormatting sqref="N306">
    <cfRule type="cellIs" dxfId="2708" priority="7" operator="lessThan">
      <formula>0</formula>
    </cfRule>
    <cfRule type="cellIs" dxfId="2707" priority="8" operator="lessThan">
      <formula>0</formula>
    </cfRule>
    <cfRule type="containsErrors" dxfId="2706" priority="9">
      <formula>ISERROR(N306)</formula>
    </cfRule>
  </conditionalFormatting>
  <conditionalFormatting sqref="N307">
    <cfRule type="cellIs" dxfId="2705" priority="4" operator="lessThan">
      <formula>0</formula>
    </cfRule>
    <cfRule type="cellIs" dxfId="2704" priority="5" operator="lessThan">
      <formula>0</formula>
    </cfRule>
    <cfRule type="containsErrors" dxfId="2703" priority="6">
      <formula>ISERROR(N307)</formula>
    </cfRule>
  </conditionalFormatting>
  <conditionalFormatting sqref="N308">
    <cfRule type="cellIs" dxfId="2702" priority="1" operator="lessThan">
      <formula>0</formula>
    </cfRule>
    <cfRule type="cellIs" dxfId="2701" priority="2" operator="lessThan">
      <formula>0</formula>
    </cfRule>
    <cfRule type="containsErrors" dxfId="2700" priority="3">
      <formula>ISERROR(N308)</formula>
    </cfRule>
  </conditionalFormatting>
  <dataValidations count="15">
    <dataValidation type="whole" allowBlank="1" showErrorMessage="1" errorTitle="Tájékoztatás" error="A nettó átadott mennyiség nem lehet nagyobb a bruttó átadott mennyiségnél. _x000a__x000a_Kattintson a Mégse gombra és adja meg a helyes értéket." sqref="M312:M313">
      <formula1>0</formula1>
      <formula2>M310</formula2>
    </dataValidation>
    <dataValidation type="whole" allowBlank="1" showErrorMessage="1" errorTitle="Tájékoztatás" error="A nettó átadott mennyiség nem lehet nagyobb a bruttó átadott mennyiségnél. Valamint csak egész szám írható a cellába._x000a__x000a_Kattintson a Mégse gombra és adja meg a helyes értéket." sqref="M9:M308">
      <formula1>0</formula1>
      <formula2>L9</formula2>
    </dataValidation>
    <dataValidation type="whole" allowBlank="1" showErrorMessage="1" errorTitle="Tájékoztatás" error="Az összesen átadott mennyiségnél nem lehet nagyobb a beírt összeg. _x000a__x000a_Kattintson a Mégse gombra és adja meg a helyes értéket." sqref="L312:L313">
      <formula1>0</formula1>
      <formula2>L310</formula2>
    </dataValidation>
    <dataValidation type="list" allowBlank="1" showErrorMessage="1" errorTitle="Tájékoztatás" error="Csak hiánypótlás esetén töltendő ki!" sqref="M2">
      <formula1>"Kifizetési kérelem, Hiánypótlás"</formula1>
    </dataValidation>
    <dataValidation type="whole" operator="lessThanOrEqual" showErrorMessage="1" errorTitle="Tájékoztatás" error="Nem lehet nagyobb, mint 100%!" sqref="N9:N308">
      <formula1>100</formula1>
    </dataValidation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8">
      <formula1>0</formula1>
    </dataValidation>
    <dataValidation allowBlank="1" showErrorMessage="1" errorTitle="Tájékoztatás" error="A beírt szám 1 és 100 közé kell, hogy essen._x000a__x000a_Kattintson a Mégse gombra és adja meg a helyes értéket." sqref="A9:A308"/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L9">
      <formula1>0</formula1>
    </dataValidation>
    <dataValidation allowBlank="1" showErrorMessage="1" errorTitle="Tájékoztatás" error="A cellába egész számok írhatóak és pontosan 11 karaktert kell, hogy tartalmazzon!_x000a_" sqref="C6"/>
    <dataValidation type="whole" operator="lessThan" allowBlank="1" showErrorMessage="1" errorTitle="Tájékoztatás" error="A nettó átadott mennyiség nem lehet nagyobb a bruttó átadott mennyiségnél. _x000a__x000a_Kattintson a Mégse gombra és adja meg a helyes értéket." sqref="M309">
      <formula1>L309</formula1>
    </dataValidation>
    <dataValidation type="list" allowBlank="1" showInputMessage="1" showErrorMessage="1" sqref="G9:G308">
      <formula1>"141017010,241017010"</formula1>
    </dataValidation>
    <dataValidation operator="greaterThan" allowBlank="1" showInputMessage="1" showErrorMessage="1" sqref="O9:Q308"/>
    <dataValidation type="date" allowBlank="1" showErrorMessage="1" errorTitle="Tájékoztatás" error="A beírt dátum 2012.12.01 és 2014.12.31 közé kell, hogy essen._x000a__x000a_Kattintson a Mégse gombra és adja meg a helyes értéket." sqref="K9:K308 B9:B308">
      <formula1>41244</formula1>
      <formula2>42004</formula2>
    </dataValidation>
    <dataValidation type="date" allowBlank="1" showErrorMessage="1" errorTitle="Tájékoztatás" error="A beírt dátum 2012.01.01 és 2014.12.31 közé kell, hogy essen._x000a__x000a_Kattintson a Mégse gombra és adja meg a helyes értéket." sqref="C325">
      <formula1>40909</formula1>
      <formula2>42004</formula2>
    </dataValidation>
    <dataValidation type="list" allowBlank="1" showInputMessage="1" showErrorMessage="1" sqref="F9:F308">
      <formula1>"GYŰJTÉS,ELŐKEZELÉS,HASZNOSÍTÁS,KEZELÉS,KERESKEDÉS"</formula1>
    </dataValidation>
  </dataValidations>
  <printOptions horizontalCentered="1"/>
  <pageMargins left="0.25" right="0.25" top="0.75" bottom="0.75" header="0.3" footer="0.3"/>
  <pageSetup paperSize="9" scale="26" orientation="landscape" r:id="rId1"/>
  <headerFooter>
    <oddHeader>&amp;L&amp;"Times New Roman,Normál"&amp;20&amp;A</oddHeader>
    <oddFooter>&amp;C&amp;"Times New Roman,Félkövér"&amp;20&amp;P&amp;R&amp;28Cégszerű aláírás(P.H.):__________________________________________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249977111117893"/>
  </sheetPr>
  <dimension ref="A1:X328"/>
  <sheetViews>
    <sheetView showGridLines="0" view="pageBreakPreview" topLeftCell="A2" zoomScale="31" zoomScaleNormal="25" zoomScaleSheetLayoutView="31" zoomScalePageLayoutView="40" workbookViewId="0">
      <selection activeCell="B9" sqref="B9"/>
    </sheetView>
  </sheetViews>
  <sheetFormatPr defaultColWidth="8.85546875" defaultRowHeight="26.25" x14ac:dyDescent="0.25"/>
  <cols>
    <col min="1" max="1" width="16.140625" style="20" customWidth="1"/>
    <col min="2" max="2" width="29.5703125" style="20" customWidth="1"/>
    <col min="3" max="3" width="72.5703125" style="20" customWidth="1"/>
    <col min="4" max="4" width="45.7109375" style="20" customWidth="1"/>
    <col min="5" max="5" width="48" style="20" customWidth="1"/>
    <col min="6" max="6" width="35.5703125" style="20" customWidth="1"/>
    <col min="7" max="7" width="28.5703125" style="20" customWidth="1"/>
    <col min="8" max="8" width="36.5703125" style="20" customWidth="1"/>
    <col min="9" max="9" width="34" style="20" customWidth="1"/>
    <col min="10" max="10" width="44" style="20" customWidth="1"/>
    <col min="11" max="11" width="29.28515625" style="20" customWidth="1"/>
    <col min="12" max="12" width="35.42578125" style="20" customWidth="1"/>
    <col min="13" max="13" width="36.5703125" style="20" customWidth="1"/>
    <col min="14" max="14" width="35.85546875" style="20" customWidth="1"/>
    <col min="15" max="15" width="12.5703125" style="20" hidden="1" customWidth="1"/>
    <col min="16" max="17" width="8.85546875" style="20" hidden="1" customWidth="1"/>
    <col min="18" max="19" width="0" style="20" hidden="1" customWidth="1"/>
    <col min="20" max="16384" width="8.85546875" style="20"/>
  </cols>
  <sheetData>
    <row r="1" spans="1:24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7"/>
      <c r="L1" s="76"/>
      <c r="M1" s="77"/>
      <c r="N1" s="78"/>
    </row>
    <row r="2" spans="1:24" ht="33" x14ac:dyDescent="0.25">
      <c r="A2" s="79" t="s">
        <v>0</v>
      </c>
      <c r="B2" s="253">
        <f>FŐLAP!C8</f>
        <v>0</v>
      </c>
      <c r="C2" s="80" t="s">
        <v>1</v>
      </c>
      <c r="D2" s="253">
        <f>FŐLAP!E8</f>
        <v>0</v>
      </c>
      <c r="E2" s="76"/>
      <c r="F2" s="76"/>
      <c r="G2" s="76"/>
      <c r="H2" s="76"/>
      <c r="I2" s="76"/>
      <c r="J2" s="342" t="s">
        <v>538</v>
      </c>
      <c r="K2" s="343">
        <f>FŐLAP!G3</f>
        <v>0</v>
      </c>
      <c r="L2" s="202" t="s">
        <v>697</v>
      </c>
      <c r="M2" s="565" t="s">
        <v>119</v>
      </c>
      <c r="N2" s="566"/>
    </row>
    <row r="3" spans="1:24" ht="37.5" customHeight="1" x14ac:dyDescent="0.25">
      <c r="A3" s="567" t="s">
        <v>101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26"/>
      <c r="P3" s="26"/>
      <c r="Q3" s="26"/>
      <c r="R3" s="26"/>
      <c r="S3" s="26"/>
      <c r="T3" s="26"/>
      <c r="U3" s="26"/>
      <c r="V3" s="26"/>
      <c r="W3" s="26"/>
      <c r="X3" s="26"/>
    </row>
    <row r="4" spans="1:24" ht="37.5" customHeight="1" x14ac:dyDescent="0.25">
      <c r="A4" s="583" t="s">
        <v>669</v>
      </c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75"/>
    </row>
    <row r="5" spans="1:24" ht="35.25" thickBot="1" x14ac:dyDescent="0.3">
      <c r="A5" s="568" t="s">
        <v>84</v>
      </c>
      <c r="B5" s="568"/>
      <c r="C5" s="569">
        <f>FŐLAP!C10</f>
        <v>0</v>
      </c>
      <c r="D5" s="569"/>
      <c r="E5" s="569"/>
      <c r="F5" s="569"/>
      <c r="G5" s="569"/>
      <c r="H5" s="569"/>
      <c r="I5" s="569"/>
      <c r="J5" s="569"/>
      <c r="K5" s="569"/>
      <c r="L5" s="569"/>
      <c r="M5" s="81"/>
      <c r="N5" s="76"/>
    </row>
    <row r="6" spans="1:24" ht="35.25" thickBot="1" x14ac:dyDescent="0.3">
      <c r="A6" s="568" t="s">
        <v>34</v>
      </c>
      <c r="B6" s="568"/>
      <c r="C6" s="82">
        <f>FŐLAP!C12</f>
        <v>0</v>
      </c>
      <c r="D6" s="83"/>
      <c r="E6" s="83"/>
      <c r="F6" s="83"/>
      <c r="G6" s="83"/>
      <c r="H6" s="83"/>
      <c r="I6" s="83"/>
      <c r="J6" s="83"/>
      <c r="K6" s="83"/>
      <c r="L6" s="84"/>
      <c r="M6" s="85" t="s">
        <v>21</v>
      </c>
      <c r="N6" s="86"/>
      <c r="O6" s="21"/>
    </row>
    <row r="7" spans="1:24" x14ac:dyDescent="0.2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</row>
    <row r="8" spans="1:24" ht="136.5" customHeight="1" x14ac:dyDescent="0.25">
      <c r="A8" s="87" t="s">
        <v>25</v>
      </c>
      <c r="B8" s="87" t="s">
        <v>31</v>
      </c>
      <c r="C8" s="414" t="s">
        <v>49</v>
      </c>
      <c r="D8" s="87" t="s">
        <v>26</v>
      </c>
      <c r="E8" s="87" t="s">
        <v>27</v>
      </c>
      <c r="F8" s="87" t="s">
        <v>533</v>
      </c>
      <c r="G8" s="87" t="s">
        <v>122</v>
      </c>
      <c r="H8" s="87" t="s">
        <v>28</v>
      </c>
      <c r="I8" s="87" t="s">
        <v>29</v>
      </c>
      <c r="J8" s="87" t="s">
        <v>30</v>
      </c>
      <c r="K8" s="87" t="s">
        <v>32</v>
      </c>
      <c r="L8" s="87" t="s">
        <v>33</v>
      </c>
      <c r="M8" s="397" t="s">
        <v>20</v>
      </c>
      <c r="N8" s="87" t="s">
        <v>48</v>
      </c>
      <c r="O8" s="320" t="s">
        <v>540</v>
      </c>
      <c r="P8" s="320" t="s">
        <v>537</v>
      </c>
      <c r="Q8" s="320" t="s">
        <v>541</v>
      </c>
    </row>
    <row r="9" spans="1:24" ht="49.5" customHeight="1" x14ac:dyDescent="0.25">
      <c r="A9" s="102" t="s">
        <v>125</v>
      </c>
      <c r="B9" s="242"/>
      <c r="C9" s="415"/>
      <c r="D9" s="243"/>
      <c r="E9" s="243"/>
      <c r="F9" s="306"/>
      <c r="G9" s="244"/>
      <c r="H9" s="433"/>
      <c r="I9" s="433"/>
      <c r="J9" s="245"/>
      <c r="K9" s="242"/>
      <c r="L9" s="246"/>
      <c r="M9" s="247"/>
      <c r="N9" s="98" t="e">
        <f>IF(M9&lt;0,0,1-(M9/L9))</f>
        <v>#DIV/0!</v>
      </c>
      <c r="O9" s="321">
        <f>FŐLAP!$E$8</f>
        <v>0</v>
      </c>
      <c r="P9" s="320">
        <f>FŐLAP!$C$10</f>
        <v>0</v>
      </c>
      <c r="Q9" s="322" t="s">
        <v>545</v>
      </c>
    </row>
    <row r="10" spans="1:24" ht="50.1" customHeight="1" x14ac:dyDescent="0.25">
      <c r="A10" s="100" t="s">
        <v>126</v>
      </c>
      <c r="B10" s="398"/>
      <c r="C10" s="412"/>
      <c r="D10" s="244"/>
      <c r="E10" s="244"/>
      <c r="F10" s="244"/>
      <c r="G10" s="244"/>
      <c r="H10" s="434"/>
      <c r="I10" s="245"/>
      <c r="J10" s="245"/>
      <c r="K10" s="398"/>
      <c r="L10" s="249"/>
      <c r="M10" s="250"/>
      <c r="N10" s="98" t="e">
        <f t="shared" ref="N10:N73" si="0">IF(M10&lt;0,0,1-(M10/L10))</f>
        <v>#DIV/0!</v>
      </c>
      <c r="O10" s="321">
        <f>FŐLAP!$E$8</f>
        <v>0</v>
      </c>
      <c r="P10" s="320">
        <f>FŐLAP!$C$10</f>
        <v>0</v>
      </c>
      <c r="Q10" s="322" t="s">
        <v>545</v>
      </c>
    </row>
    <row r="11" spans="1:24" ht="50.1" customHeight="1" x14ac:dyDescent="0.25">
      <c r="A11" s="101" t="s">
        <v>127</v>
      </c>
      <c r="B11" s="398"/>
      <c r="C11" s="412"/>
      <c r="D11" s="244"/>
      <c r="E11" s="244"/>
      <c r="F11" s="244"/>
      <c r="G11" s="244"/>
      <c r="H11" s="434"/>
      <c r="I11" s="245"/>
      <c r="J11" s="245"/>
      <c r="K11" s="398"/>
      <c r="L11" s="249"/>
      <c r="M11" s="250"/>
      <c r="N11" s="98" t="e">
        <f t="shared" si="0"/>
        <v>#DIV/0!</v>
      </c>
      <c r="O11" s="321">
        <f>FŐLAP!$E$8</f>
        <v>0</v>
      </c>
      <c r="P11" s="320">
        <f>FŐLAP!$C$10</f>
        <v>0</v>
      </c>
      <c r="Q11" s="322" t="s">
        <v>545</v>
      </c>
    </row>
    <row r="12" spans="1:24" ht="50.1" customHeight="1" x14ac:dyDescent="0.25">
      <c r="A12" s="100" t="s">
        <v>128</v>
      </c>
      <c r="B12" s="398"/>
      <c r="C12" s="412"/>
      <c r="D12" s="244"/>
      <c r="E12" s="244"/>
      <c r="F12" s="244"/>
      <c r="G12" s="244"/>
      <c r="H12" s="434"/>
      <c r="I12" s="245"/>
      <c r="J12" s="245"/>
      <c r="K12" s="398"/>
      <c r="L12" s="249"/>
      <c r="M12" s="250"/>
      <c r="N12" s="98" t="e">
        <f t="shared" si="0"/>
        <v>#DIV/0!</v>
      </c>
      <c r="O12" s="321">
        <f>FŐLAP!$E$8</f>
        <v>0</v>
      </c>
      <c r="P12" s="320">
        <f>FŐLAP!$C$10</f>
        <v>0</v>
      </c>
      <c r="Q12" s="322" t="s">
        <v>545</v>
      </c>
    </row>
    <row r="13" spans="1:24" ht="50.1" customHeight="1" x14ac:dyDescent="0.25">
      <c r="A13" s="100" t="s">
        <v>129</v>
      </c>
      <c r="B13" s="398"/>
      <c r="C13" s="412"/>
      <c r="D13" s="244"/>
      <c r="E13" s="244"/>
      <c r="F13" s="244"/>
      <c r="G13" s="244"/>
      <c r="H13" s="434"/>
      <c r="I13" s="245"/>
      <c r="J13" s="245"/>
      <c r="K13" s="398"/>
      <c r="L13" s="249"/>
      <c r="M13" s="250"/>
      <c r="N13" s="98" t="e">
        <f t="shared" si="0"/>
        <v>#DIV/0!</v>
      </c>
      <c r="O13" s="321">
        <f>FŐLAP!$E$8</f>
        <v>0</v>
      </c>
      <c r="P13" s="320">
        <f>FŐLAP!$C$10</f>
        <v>0</v>
      </c>
      <c r="Q13" s="322" t="s">
        <v>545</v>
      </c>
    </row>
    <row r="14" spans="1:24" ht="50.1" customHeight="1" x14ac:dyDescent="0.25">
      <c r="A14" s="101" t="s">
        <v>130</v>
      </c>
      <c r="B14" s="398"/>
      <c r="C14" s="412"/>
      <c r="D14" s="244"/>
      <c r="E14" s="244"/>
      <c r="F14" s="244"/>
      <c r="G14" s="244"/>
      <c r="H14" s="434"/>
      <c r="I14" s="245"/>
      <c r="J14" s="245"/>
      <c r="K14" s="398"/>
      <c r="L14" s="249"/>
      <c r="M14" s="250"/>
      <c r="N14" s="98" t="e">
        <f t="shared" si="0"/>
        <v>#DIV/0!</v>
      </c>
      <c r="O14" s="321">
        <f>FŐLAP!$E$8</f>
        <v>0</v>
      </c>
      <c r="P14" s="320">
        <f>FŐLAP!$C$10</f>
        <v>0</v>
      </c>
      <c r="Q14" s="322" t="s">
        <v>545</v>
      </c>
    </row>
    <row r="15" spans="1:24" ht="50.1" customHeight="1" x14ac:dyDescent="0.25">
      <c r="A15" s="100" t="s">
        <v>131</v>
      </c>
      <c r="B15" s="398"/>
      <c r="C15" s="412"/>
      <c r="D15" s="244"/>
      <c r="E15" s="244"/>
      <c r="F15" s="244"/>
      <c r="G15" s="244"/>
      <c r="H15" s="434"/>
      <c r="I15" s="245"/>
      <c r="J15" s="245"/>
      <c r="K15" s="398"/>
      <c r="L15" s="249"/>
      <c r="M15" s="250"/>
      <c r="N15" s="98" t="e">
        <f t="shared" si="0"/>
        <v>#DIV/0!</v>
      </c>
      <c r="O15" s="321">
        <f>FŐLAP!$E$8</f>
        <v>0</v>
      </c>
      <c r="P15" s="320">
        <f>FŐLAP!$C$10</f>
        <v>0</v>
      </c>
      <c r="Q15" s="322" t="s">
        <v>545</v>
      </c>
    </row>
    <row r="16" spans="1:24" ht="50.1" customHeight="1" x14ac:dyDescent="0.25">
      <c r="A16" s="100" t="s">
        <v>132</v>
      </c>
      <c r="B16" s="398"/>
      <c r="C16" s="412"/>
      <c r="D16" s="244"/>
      <c r="E16" s="244"/>
      <c r="F16" s="244"/>
      <c r="G16" s="244"/>
      <c r="H16" s="434"/>
      <c r="I16" s="245"/>
      <c r="J16" s="245"/>
      <c r="K16" s="398"/>
      <c r="L16" s="249"/>
      <c r="M16" s="250"/>
      <c r="N16" s="98" t="e">
        <f t="shared" si="0"/>
        <v>#DIV/0!</v>
      </c>
      <c r="O16" s="321">
        <f>FŐLAP!$E$8</f>
        <v>0</v>
      </c>
      <c r="P16" s="320">
        <f>FŐLAP!$C$10</f>
        <v>0</v>
      </c>
      <c r="Q16" s="322" t="s">
        <v>545</v>
      </c>
    </row>
    <row r="17" spans="1:17" ht="50.1" customHeight="1" x14ac:dyDescent="0.25">
      <c r="A17" s="101" t="s">
        <v>133</v>
      </c>
      <c r="B17" s="398"/>
      <c r="C17" s="412"/>
      <c r="D17" s="244"/>
      <c r="E17" s="244"/>
      <c r="F17" s="244"/>
      <c r="G17" s="244"/>
      <c r="H17" s="434"/>
      <c r="I17" s="245"/>
      <c r="J17" s="245"/>
      <c r="K17" s="398"/>
      <c r="L17" s="249"/>
      <c r="M17" s="250"/>
      <c r="N17" s="98" t="e">
        <f t="shared" si="0"/>
        <v>#DIV/0!</v>
      </c>
      <c r="O17" s="321">
        <f>FŐLAP!$E$8</f>
        <v>0</v>
      </c>
      <c r="P17" s="320">
        <f>FŐLAP!$C$10</f>
        <v>0</v>
      </c>
      <c r="Q17" s="322" t="s">
        <v>545</v>
      </c>
    </row>
    <row r="18" spans="1:17" ht="50.1" customHeight="1" x14ac:dyDescent="0.25">
      <c r="A18" s="100" t="s">
        <v>120</v>
      </c>
      <c r="B18" s="398"/>
      <c r="C18" s="412"/>
      <c r="D18" s="244"/>
      <c r="E18" s="244"/>
      <c r="F18" s="244"/>
      <c r="G18" s="244"/>
      <c r="H18" s="434"/>
      <c r="I18" s="245"/>
      <c r="J18" s="245"/>
      <c r="K18" s="398"/>
      <c r="L18" s="249"/>
      <c r="M18" s="250"/>
      <c r="N18" s="98" t="e">
        <f t="shared" si="0"/>
        <v>#DIV/0!</v>
      </c>
      <c r="O18" s="321">
        <f>FŐLAP!$E$8</f>
        <v>0</v>
      </c>
      <c r="P18" s="320">
        <f>FŐLAP!$C$10</f>
        <v>0</v>
      </c>
      <c r="Q18" s="322" t="s">
        <v>545</v>
      </c>
    </row>
    <row r="19" spans="1:17" ht="50.1" customHeight="1" x14ac:dyDescent="0.25">
      <c r="A19" s="100" t="s">
        <v>134</v>
      </c>
      <c r="B19" s="398"/>
      <c r="C19" s="412"/>
      <c r="D19" s="244"/>
      <c r="E19" s="244"/>
      <c r="F19" s="244"/>
      <c r="G19" s="244"/>
      <c r="H19" s="434"/>
      <c r="I19" s="245"/>
      <c r="J19" s="245"/>
      <c r="K19" s="398"/>
      <c r="L19" s="249"/>
      <c r="M19" s="250"/>
      <c r="N19" s="98" t="e">
        <f t="shared" si="0"/>
        <v>#DIV/0!</v>
      </c>
      <c r="O19" s="321">
        <f>FŐLAP!$E$8</f>
        <v>0</v>
      </c>
      <c r="P19" s="320">
        <f>FŐLAP!$C$10</f>
        <v>0</v>
      </c>
      <c r="Q19" s="322" t="s">
        <v>545</v>
      </c>
    </row>
    <row r="20" spans="1:17" ht="49.5" customHeight="1" x14ac:dyDescent="0.25">
      <c r="A20" s="101" t="s">
        <v>135</v>
      </c>
      <c r="B20" s="398"/>
      <c r="C20" s="412"/>
      <c r="D20" s="244"/>
      <c r="E20" s="244"/>
      <c r="F20" s="244"/>
      <c r="G20" s="244"/>
      <c r="H20" s="434"/>
      <c r="I20" s="245"/>
      <c r="J20" s="245"/>
      <c r="K20" s="398"/>
      <c r="L20" s="249"/>
      <c r="M20" s="250"/>
      <c r="N20" s="98" t="e">
        <f t="shared" si="0"/>
        <v>#DIV/0!</v>
      </c>
      <c r="O20" s="321">
        <f>FŐLAP!$E$8</f>
        <v>0</v>
      </c>
      <c r="P20" s="320">
        <f>FŐLAP!$C$10</f>
        <v>0</v>
      </c>
      <c r="Q20" s="322" t="s">
        <v>545</v>
      </c>
    </row>
    <row r="21" spans="1:17" ht="43.5" customHeight="1" x14ac:dyDescent="0.25">
      <c r="A21" s="100" t="s">
        <v>136</v>
      </c>
      <c r="B21" s="398"/>
      <c r="C21" s="412"/>
      <c r="D21" s="244"/>
      <c r="E21" s="244"/>
      <c r="F21" s="244"/>
      <c r="G21" s="244"/>
      <c r="H21" s="434"/>
      <c r="I21" s="245"/>
      <c r="J21" s="245"/>
      <c r="K21" s="398"/>
      <c r="L21" s="249"/>
      <c r="M21" s="250"/>
      <c r="N21" s="98" t="e">
        <f t="shared" si="0"/>
        <v>#DIV/0!</v>
      </c>
      <c r="O21" s="321">
        <f>FŐLAP!$E$8</f>
        <v>0</v>
      </c>
      <c r="P21" s="320">
        <f>FŐLAP!$C$10</f>
        <v>0</v>
      </c>
      <c r="Q21" s="322" t="s">
        <v>545</v>
      </c>
    </row>
    <row r="22" spans="1:17" ht="50.1" hidden="1" customHeight="1" x14ac:dyDescent="0.25">
      <c r="A22" s="100" t="s">
        <v>137</v>
      </c>
      <c r="B22" s="398"/>
      <c r="C22" s="412"/>
      <c r="D22" s="244"/>
      <c r="E22" s="244"/>
      <c r="F22" s="244"/>
      <c r="G22" s="244"/>
      <c r="H22" s="434"/>
      <c r="I22" s="245"/>
      <c r="J22" s="245"/>
      <c r="K22" s="398"/>
      <c r="L22" s="249"/>
      <c r="M22" s="250"/>
      <c r="N22" s="98" t="e">
        <f t="shared" si="0"/>
        <v>#DIV/0!</v>
      </c>
      <c r="O22" s="321">
        <f>FŐLAP!$E$8</f>
        <v>0</v>
      </c>
      <c r="P22" s="320">
        <f>FŐLAP!$C$10</f>
        <v>0</v>
      </c>
      <c r="Q22" s="322" t="s">
        <v>545</v>
      </c>
    </row>
    <row r="23" spans="1:17" ht="50.1" hidden="1" customHeight="1" x14ac:dyDescent="0.25">
      <c r="A23" s="101" t="s">
        <v>138</v>
      </c>
      <c r="B23" s="398"/>
      <c r="C23" s="412"/>
      <c r="D23" s="244"/>
      <c r="E23" s="244"/>
      <c r="F23" s="244"/>
      <c r="G23" s="244"/>
      <c r="H23" s="434"/>
      <c r="I23" s="245"/>
      <c r="J23" s="245"/>
      <c r="K23" s="398"/>
      <c r="L23" s="249"/>
      <c r="M23" s="250"/>
      <c r="N23" s="98" t="e">
        <f t="shared" si="0"/>
        <v>#DIV/0!</v>
      </c>
      <c r="O23" s="321">
        <f>FŐLAP!$E$8</f>
        <v>0</v>
      </c>
      <c r="P23" s="320">
        <f>FŐLAP!$C$10</f>
        <v>0</v>
      </c>
      <c r="Q23" s="322" t="s">
        <v>545</v>
      </c>
    </row>
    <row r="24" spans="1:17" ht="50.1" hidden="1" customHeight="1" x14ac:dyDescent="0.25">
      <c r="A24" s="100" t="s">
        <v>139</v>
      </c>
      <c r="B24" s="398"/>
      <c r="C24" s="412"/>
      <c r="D24" s="244"/>
      <c r="E24" s="244"/>
      <c r="F24" s="244"/>
      <c r="G24" s="244"/>
      <c r="H24" s="434"/>
      <c r="I24" s="245"/>
      <c r="J24" s="245"/>
      <c r="K24" s="398"/>
      <c r="L24" s="249"/>
      <c r="M24" s="250"/>
      <c r="N24" s="98" t="e">
        <f t="shared" si="0"/>
        <v>#DIV/0!</v>
      </c>
      <c r="O24" s="321">
        <f>FŐLAP!$E$8</f>
        <v>0</v>
      </c>
      <c r="P24" s="320">
        <f>FŐLAP!$C$10</f>
        <v>0</v>
      </c>
      <c r="Q24" s="322" t="s">
        <v>545</v>
      </c>
    </row>
    <row r="25" spans="1:17" ht="50.1" hidden="1" customHeight="1" x14ac:dyDescent="0.25">
      <c r="A25" s="100" t="s">
        <v>140</v>
      </c>
      <c r="B25" s="398"/>
      <c r="C25" s="412"/>
      <c r="D25" s="244"/>
      <c r="E25" s="244"/>
      <c r="F25" s="244"/>
      <c r="G25" s="244"/>
      <c r="H25" s="434"/>
      <c r="I25" s="245"/>
      <c r="J25" s="245"/>
      <c r="K25" s="398"/>
      <c r="L25" s="249"/>
      <c r="M25" s="250"/>
      <c r="N25" s="98" t="e">
        <f t="shared" si="0"/>
        <v>#DIV/0!</v>
      </c>
      <c r="O25" s="321">
        <f>FŐLAP!$E$8</f>
        <v>0</v>
      </c>
      <c r="P25" s="320">
        <f>FŐLAP!$C$10</f>
        <v>0</v>
      </c>
      <c r="Q25" s="322" t="s">
        <v>545</v>
      </c>
    </row>
    <row r="26" spans="1:17" ht="50.1" hidden="1" customHeight="1" x14ac:dyDescent="0.25">
      <c r="A26" s="100" t="s">
        <v>141</v>
      </c>
      <c r="B26" s="398"/>
      <c r="C26" s="412"/>
      <c r="D26" s="244"/>
      <c r="E26" s="244"/>
      <c r="F26" s="244"/>
      <c r="G26" s="244"/>
      <c r="H26" s="434"/>
      <c r="I26" s="245"/>
      <c r="J26" s="245"/>
      <c r="K26" s="398"/>
      <c r="L26" s="249"/>
      <c r="M26" s="250"/>
      <c r="N26" s="98" t="e">
        <f t="shared" si="0"/>
        <v>#DIV/0!</v>
      </c>
      <c r="O26" s="321">
        <f>FŐLAP!$E$8</f>
        <v>0</v>
      </c>
      <c r="P26" s="320">
        <f>FŐLAP!$C$10</f>
        <v>0</v>
      </c>
      <c r="Q26" s="322" t="s">
        <v>545</v>
      </c>
    </row>
    <row r="27" spans="1:17" ht="50.1" hidden="1" customHeight="1" x14ac:dyDescent="0.25">
      <c r="A27" s="100" t="s">
        <v>142</v>
      </c>
      <c r="B27" s="398"/>
      <c r="C27" s="412"/>
      <c r="D27" s="244"/>
      <c r="E27" s="244"/>
      <c r="F27" s="244"/>
      <c r="G27" s="244"/>
      <c r="H27" s="434"/>
      <c r="I27" s="245"/>
      <c r="J27" s="245"/>
      <c r="K27" s="398"/>
      <c r="L27" s="249"/>
      <c r="M27" s="250"/>
      <c r="N27" s="98" t="e">
        <f t="shared" si="0"/>
        <v>#DIV/0!</v>
      </c>
      <c r="O27" s="321">
        <f>FŐLAP!$E$8</f>
        <v>0</v>
      </c>
      <c r="P27" s="320">
        <f>FŐLAP!$C$10</f>
        <v>0</v>
      </c>
      <c r="Q27" s="322" t="s">
        <v>545</v>
      </c>
    </row>
    <row r="28" spans="1:17" ht="50.1" hidden="1" customHeight="1" x14ac:dyDescent="0.25">
      <c r="A28" s="101" t="s">
        <v>121</v>
      </c>
      <c r="B28" s="398"/>
      <c r="C28" s="412"/>
      <c r="D28" s="244"/>
      <c r="E28" s="244"/>
      <c r="F28" s="244"/>
      <c r="G28" s="244"/>
      <c r="H28" s="434"/>
      <c r="I28" s="245"/>
      <c r="J28" s="245"/>
      <c r="K28" s="398"/>
      <c r="L28" s="249"/>
      <c r="M28" s="250"/>
      <c r="N28" s="98" t="e">
        <f t="shared" si="0"/>
        <v>#DIV/0!</v>
      </c>
      <c r="O28" s="321">
        <f>FŐLAP!$E$8</f>
        <v>0</v>
      </c>
      <c r="P28" s="320">
        <f>FŐLAP!$C$10</f>
        <v>0</v>
      </c>
      <c r="Q28" s="322" t="s">
        <v>545</v>
      </c>
    </row>
    <row r="29" spans="1:17" ht="50.1" hidden="1" customHeight="1" x14ac:dyDescent="0.25">
      <c r="A29" s="100" t="s">
        <v>143</v>
      </c>
      <c r="B29" s="398"/>
      <c r="C29" s="412"/>
      <c r="D29" s="244"/>
      <c r="E29" s="244"/>
      <c r="F29" s="244"/>
      <c r="G29" s="244"/>
      <c r="H29" s="434"/>
      <c r="I29" s="245"/>
      <c r="J29" s="245"/>
      <c r="K29" s="398"/>
      <c r="L29" s="249"/>
      <c r="M29" s="250"/>
      <c r="N29" s="98" t="e">
        <f t="shared" si="0"/>
        <v>#DIV/0!</v>
      </c>
      <c r="O29" s="321">
        <f>FŐLAP!$E$8</f>
        <v>0</v>
      </c>
      <c r="P29" s="320">
        <f>FŐLAP!$C$10</f>
        <v>0</v>
      </c>
      <c r="Q29" s="322" t="s">
        <v>545</v>
      </c>
    </row>
    <row r="30" spans="1:17" ht="50.1" hidden="1" customHeight="1" x14ac:dyDescent="0.25">
      <c r="A30" s="100" t="s">
        <v>144</v>
      </c>
      <c r="B30" s="398"/>
      <c r="C30" s="412"/>
      <c r="D30" s="244"/>
      <c r="E30" s="244"/>
      <c r="F30" s="244"/>
      <c r="G30" s="244"/>
      <c r="H30" s="434"/>
      <c r="I30" s="245"/>
      <c r="J30" s="245"/>
      <c r="K30" s="398"/>
      <c r="L30" s="249"/>
      <c r="M30" s="250"/>
      <c r="N30" s="98" t="e">
        <f t="shared" si="0"/>
        <v>#DIV/0!</v>
      </c>
      <c r="O30" s="321">
        <f>FŐLAP!$E$8</f>
        <v>0</v>
      </c>
      <c r="P30" s="320">
        <f>FŐLAP!$C$10</f>
        <v>0</v>
      </c>
      <c r="Q30" s="322" t="s">
        <v>545</v>
      </c>
    </row>
    <row r="31" spans="1:17" ht="50.1" hidden="1" customHeight="1" x14ac:dyDescent="0.25">
      <c r="A31" s="101" t="s">
        <v>145</v>
      </c>
      <c r="B31" s="398"/>
      <c r="C31" s="413"/>
      <c r="D31" s="244"/>
      <c r="E31" s="244"/>
      <c r="F31" s="244"/>
      <c r="G31" s="244"/>
      <c r="H31" s="434"/>
      <c r="I31" s="245"/>
      <c r="J31" s="245"/>
      <c r="K31" s="398"/>
      <c r="L31" s="249"/>
      <c r="M31" s="250"/>
      <c r="N31" s="98" t="e">
        <f t="shared" si="0"/>
        <v>#DIV/0!</v>
      </c>
      <c r="O31" s="321">
        <f>FŐLAP!$E$8</f>
        <v>0</v>
      </c>
      <c r="P31" s="320">
        <f>FŐLAP!$C$10</f>
        <v>0</v>
      </c>
      <c r="Q31" s="322" t="s">
        <v>545</v>
      </c>
    </row>
    <row r="32" spans="1:17" ht="50.1" hidden="1" customHeight="1" x14ac:dyDescent="0.25">
      <c r="A32" s="100" t="s">
        <v>146</v>
      </c>
      <c r="B32" s="398"/>
      <c r="C32" s="413"/>
      <c r="D32" s="244"/>
      <c r="E32" s="244"/>
      <c r="F32" s="244"/>
      <c r="G32" s="244"/>
      <c r="H32" s="434"/>
      <c r="I32" s="245"/>
      <c r="J32" s="245"/>
      <c r="K32" s="398"/>
      <c r="L32" s="249"/>
      <c r="M32" s="250"/>
      <c r="N32" s="98" t="e">
        <f t="shared" si="0"/>
        <v>#DIV/0!</v>
      </c>
      <c r="O32" s="321">
        <f>FŐLAP!$E$8</f>
        <v>0</v>
      </c>
      <c r="P32" s="320">
        <f>FŐLAP!$C$10</f>
        <v>0</v>
      </c>
      <c r="Q32" s="322" t="s">
        <v>545</v>
      </c>
    </row>
    <row r="33" spans="1:17" ht="50.1" hidden="1" customHeight="1" x14ac:dyDescent="0.25">
      <c r="A33" s="100" t="s">
        <v>147</v>
      </c>
      <c r="B33" s="398"/>
      <c r="C33" s="413"/>
      <c r="D33" s="244"/>
      <c r="E33" s="244"/>
      <c r="F33" s="244"/>
      <c r="G33" s="244"/>
      <c r="H33" s="434"/>
      <c r="I33" s="245"/>
      <c r="J33" s="245"/>
      <c r="K33" s="398"/>
      <c r="L33" s="249"/>
      <c r="M33" s="250"/>
      <c r="N33" s="98" t="e">
        <f t="shared" si="0"/>
        <v>#DIV/0!</v>
      </c>
      <c r="O33" s="321">
        <f>FŐLAP!$E$8</f>
        <v>0</v>
      </c>
      <c r="P33" s="320">
        <f>FŐLAP!$C$10</f>
        <v>0</v>
      </c>
      <c r="Q33" s="322" t="s">
        <v>545</v>
      </c>
    </row>
    <row r="34" spans="1:17" ht="50.1" hidden="1" customHeight="1" x14ac:dyDescent="0.25">
      <c r="A34" s="101" t="s">
        <v>148</v>
      </c>
      <c r="B34" s="398"/>
      <c r="C34" s="413"/>
      <c r="D34" s="244"/>
      <c r="E34" s="244"/>
      <c r="F34" s="244"/>
      <c r="G34" s="244"/>
      <c r="H34" s="434"/>
      <c r="I34" s="245"/>
      <c r="J34" s="245"/>
      <c r="K34" s="398"/>
      <c r="L34" s="249"/>
      <c r="M34" s="250"/>
      <c r="N34" s="98" t="e">
        <f t="shared" si="0"/>
        <v>#DIV/0!</v>
      </c>
      <c r="O34" s="321">
        <f>FŐLAP!$E$8</f>
        <v>0</v>
      </c>
      <c r="P34" s="320">
        <f>FŐLAP!$C$10</f>
        <v>0</v>
      </c>
      <c r="Q34" s="322" t="s">
        <v>545</v>
      </c>
    </row>
    <row r="35" spans="1:17" ht="50.1" hidden="1" customHeight="1" x14ac:dyDescent="0.25">
      <c r="A35" s="100" t="s">
        <v>149</v>
      </c>
      <c r="B35" s="398"/>
      <c r="C35" s="413"/>
      <c r="D35" s="244"/>
      <c r="E35" s="244"/>
      <c r="F35" s="244"/>
      <c r="G35" s="244"/>
      <c r="H35" s="434"/>
      <c r="I35" s="245"/>
      <c r="J35" s="245"/>
      <c r="K35" s="398"/>
      <c r="L35" s="249"/>
      <c r="M35" s="250"/>
      <c r="N35" s="98" t="e">
        <f t="shared" si="0"/>
        <v>#DIV/0!</v>
      </c>
      <c r="O35" s="321">
        <f>FŐLAP!$E$8</f>
        <v>0</v>
      </c>
      <c r="P35" s="320">
        <f>FŐLAP!$C$10</f>
        <v>0</v>
      </c>
      <c r="Q35" s="322" t="s">
        <v>545</v>
      </c>
    </row>
    <row r="36" spans="1:17" ht="50.1" hidden="1" customHeight="1" x14ac:dyDescent="0.25">
      <c r="A36" s="100" t="s">
        <v>150</v>
      </c>
      <c r="B36" s="398"/>
      <c r="C36" s="413"/>
      <c r="D36" s="244"/>
      <c r="E36" s="244"/>
      <c r="F36" s="244"/>
      <c r="G36" s="244"/>
      <c r="H36" s="434"/>
      <c r="I36" s="245"/>
      <c r="J36" s="245"/>
      <c r="K36" s="398"/>
      <c r="L36" s="249"/>
      <c r="M36" s="250"/>
      <c r="N36" s="98" t="e">
        <f t="shared" si="0"/>
        <v>#DIV/0!</v>
      </c>
      <c r="O36" s="321">
        <f>FŐLAP!$E$8</f>
        <v>0</v>
      </c>
      <c r="P36" s="320">
        <f>FŐLAP!$C$10</f>
        <v>0</v>
      </c>
      <c r="Q36" s="322" t="s">
        <v>545</v>
      </c>
    </row>
    <row r="37" spans="1:17" ht="50.1" hidden="1" customHeight="1" collapsed="1" x14ac:dyDescent="0.25">
      <c r="A37" s="101" t="s">
        <v>151</v>
      </c>
      <c r="B37" s="398"/>
      <c r="C37" s="413"/>
      <c r="D37" s="244"/>
      <c r="E37" s="244"/>
      <c r="F37" s="244"/>
      <c r="G37" s="244"/>
      <c r="H37" s="434"/>
      <c r="I37" s="245"/>
      <c r="J37" s="245"/>
      <c r="K37" s="398"/>
      <c r="L37" s="249"/>
      <c r="M37" s="250"/>
      <c r="N37" s="98" t="e">
        <f t="shared" si="0"/>
        <v>#DIV/0!</v>
      </c>
      <c r="O37" s="321">
        <f>FŐLAP!$E$8</f>
        <v>0</v>
      </c>
      <c r="P37" s="320">
        <f>FŐLAP!$C$10</f>
        <v>0</v>
      </c>
      <c r="Q37" s="322" t="s">
        <v>545</v>
      </c>
    </row>
    <row r="38" spans="1:17" ht="50.1" hidden="1" customHeight="1" x14ac:dyDescent="0.25">
      <c r="A38" s="100" t="s">
        <v>152</v>
      </c>
      <c r="B38" s="398"/>
      <c r="C38" s="413"/>
      <c r="D38" s="244"/>
      <c r="E38" s="244"/>
      <c r="F38" s="244"/>
      <c r="G38" s="244"/>
      <c r="H38" s="434"/>
      <c r="I38" s="245"/>
      <c r="J38" s="245"/>
      <c r="K38" s="398"/>
      <c r="L38" s="249"/>
      <c r="M38" s="250"/>
      <c r="N38" s="98" t="e">
        <f t="shared" si="0"/>
        <v>#DIV/0!</v>
      </c>
      <c r="O38" s="321">
        <f>FŐLAP!$E$8</f>
        <v>0</v>
      </c>
      <c r="P38" s="320">
        <f>FŐLAP!$C$10</f>
        <v>0</v>
      </c>
      <c r="Q38" s="322" t="s">
        <v>545</v>
      </c>
    </row>
    <row r="39" spans="1:17" ht="50.1" hidden="1" customHeight="1" x14ac:dyDescent="0.25">
      <c r="A39" s="100" t="s">
        <v>153</v>
      </c>
      <c r="B39" s="398"/>
      <c r="C39" s="413"/>
      <c r="D39" s="244"/>
      <c r="E39" s="244"/>
      <c r="F39" s="244"/>
      <c r="G39" s="244"/>
      <c r="H39" s="434"/>
      <c r="I39" s="245"/>
      <c r="J39" s="245"/>
      <c r="K39" s="398"/>
      <c r="L39" s="249"/>
      <c r="M39" s="250"/>
      <c r="N39" s="98" t="e">
        <f t="shared" si="0"/>
        <v>#DIV/0!</v>
      </c>
      <c r="O39" s="321">
        <f>FŐLAP!$E$8</f>
        <v>0</v>
      </c>
      <c r="P39" s="320">
        <f>FŐLAP!$C$10</f>
        <v>0</v>
      </c>
      <c r="Q39" s="322" t="s">
        <v>545</v>
      </c>
    </row>
    <row r="40" spans="1:17" ht="50.1" hidden="1" customHeight="1" x14ac:dyDescent="0.25">
      <c r="A40" s="101" t="s">
        <v>154</v>
      </c>
      <c r="B40" s="398"/>
      <c r="C40" s="413"/>
      <c r="D40" s="244"/>
      <c r="E40" s="244"/>
      <c r="F40" s="244"/>
      <c r="G40" s="244"/>
      <c r="H40" s="434"/>
      <c r="I40" s="245"/>
      <c r="J40" s="245"/>
      <c r="K40" s="398"/>
      <c r="L40" s="249"/>
      <c r="M40" s="250"/>
      <c r="N40" s="98" t="e">
        <f t="shared" si="0"/>
        <v>#DIV/0!</v>
      </c>
      <c r="O40" s="321">
        <f>FŐLAP!$E$8</f>
        <v>0</v>
      </c>
      <c r="P40" s="320">
        <f>FŐLAP!$C$10</f>
        <v>0</v>
      </c>
      <c r="Q40" s="322" t="s">
        <v>545</v>
      </c>
    </row>
    <row r="41" spans="1:17" ht="50.1" hidden="1" customHeight="1" x14ac:dyDescent="0.25">
      <c r="A41" s="100" t="s">
        <v>155</v>
      </c>
      <c r="B41" s="398"/>
      <c r="C41" s="413"/>
      <c r="D41" s="244"/>
      <c r="E41" s="244"/>
      <c r="F41" s="244"/>
      <c r="G41" s="244"/>
      <c r="H41" s="434"/>
      <c r="I41" s="245"/>
      <c r="J41" s="245"/>
      <c r="K41" s="398"/>
      <c r="L41" s="249"/>
      <c r="M41" s="250"/>
      <c r="N41" s="98" t="e">
        <f t="shared" si="0"/>
        <v>#DIV/0!</v>
      </c>
      <c r="O41" s="321">
        <f>FŐLAP!$E$8</f>
        <v>0</v>
      </c>
      <c r="P41" s="320">
        <f>FŐLAP!$C$10</f>
        <v>0</v>
      </c>
      <c r="Q41" s="322" t="s">
        <v>545</v>
      </c>
    </row>
    <row r="42" spans="1:17" ht="50.1" hidden="1" customHeight="1" x14ac:dyDescent="0.25">
      <c r="A42" s="100" t="s">
        <v>156</v>
      </c>
      <c r="B42" s="398"/>
      <c r="C42" s="413"/>
      <c r="D42" s="244"/>
      <c r="E42" s="244"/>
      <c r="F42" s="244"/>
      <c r="G42" s="244"/>
      <c r="H42" s="434"/>
      <c r="I42" s="245"/>
      <c r="J42" s="245"/>
      <c r="K42" s="398"/>
      <c r="L42" s="249"/>
      <c r="M42" s="250"/>
      <c r="N42" s="98" t="e">
        <f t="shared" si="0"/>
        <v>#DIV/0!</v>
      </c>
      <c r="O42" s="321">
        <f>FŐLAP!$E$8</f>
        <v>0</v>
      </c>
      <c r="P42" s="320">
        <f>FŐLAP!$C$10</f>
        <v>0</v>
      </c>
      <c r="Q42" s="322" t="s">
        <v>545</v>
      </c>
    </row>
    <row r="43" spans="1:17" ht="50.1" hidden="1" customHeight="1" x14ac:dyDescent="0.25">
      <c r="A43" s="100" t="s">
        <v>157</v>
      </c>
      <c r="B43" s="398"/>
      <c r="C43" s="413"/>
      <c r="D43" s="244"/>
      <c r="E43" s="244"/>
      <c r="F43" s="244"/>
      <c r="G43" s="244"/>
      <c r="H43" s="434"/>
      <c r="I43" s="245"/>
      <c r="J43" s="245"/>
      <c r="K43" s="398"/>
      <c r="L43" s="249"/>
      <c r="M43" s="250"/>
      <c r="N43" s="98" t="e">
        <f t="shared" si="0"/>
        <v>#DIV/0!</v>
      </c>
      <c r="O43" s="321">
        <f>FŐLAP!$E$8</f>
        <v>0</v>
      </c>
      <c r="P43" s="320">
        <f>FŐLAP!$C$10</f>
        <v>0</v>
      </c>
      <c r="Q43" s="322" t="s">
        <v>545</v>
      </c>
    </row>
    <row r="44" spans="1:17" ht="50.1" hidden="1" customHeight="1" x14ac:dyDescent="0.25">
      <c r="A44" s="100" t="s">
        <v>158</v>
      </c>
      <c r="B44" s="398"/>
      <c r="C44" s="413"/>
      <c r="D44" s="244"/>
      <c r="E44" s="244"/>
      <c r="F44" s="244"/>
      <c r="G44" s="244"/>
      <c r="H44" s="434"/>
      <c r="I44" s="245"/>
      <c r="J44" s="245"/>
      <c r="K44" s="398"/>
      <c r="L44" s="249"/>
      <c r="M44" s="250"/>
      <c r="N44" s="98" t="e">
        <f t="shared" si="0"/>
        <v>#DIV/0!</v>
      </c>
      <c r="O44" s="321">
        <f>FŐLAP!$E$8</f>
        <v>0</v>
      </c>
      <c r="P44" s="320">
        <f>FŐLAP!$C$10</f>
        <v>0</v>
      </c>
      <c r="Q44" s="322" t="s">
        <v>545</v>
      </c>
    </row>
    <row r="45" spans="1:17" ht="50.1" hidden="1" customHeight="1" x14ac:dyDescent="0.25">
      <c r="A45" s="101" t="s">
        <v>159</v>
      </c>
      <c r="B45" s="398"/>
      <c r="C45" s="413"/>
      <c r="D45" s="244"/>
      <c r="E45" s="244"/>
      <c r="F45" s="244"/>
      <c r="G45" s="244"/>
      <c r="H45" s="434"/>
      <c r="I45" s="245"/>
      <c r="J45" s="245"/>
      <c r="K45" s="398"/>
      <c r="L45" s="249"/>
      <c r="M45" s="250"/>
      <c r="N45" s="98" t="e">
        <f t="shared" si="0"/>
        <v>#DIV/0!</v>
      </c>
      <c r="O45" s="321">
        <f>FŐLAP!$E$8</f>
        <v>0</v>
      </c>
      <c r="P45" s="320">
        <f>FŐLAP!$C$10</f>
        <v>0</v>
      </c>
      <c r="Q45" s="322" t="s">
        <v>545</v>
      </c>
    </row>
    <row r="46" spans="1:17" ht="50.1" hidden="1" customHeight="1" x14ac:dyDescent="0.25">
      <c r="A46" s="100" t="s">
        <v>160</v>
      </c>
      <c r="B46" s="398"/>
      <c r="C46" s="413"/>
      <c r="D46" s="244"/>
      <c r="E46" s="244"/>
      <c r="F46" s="244"/>
      <c r="G46" s="244"/>
      <c r="H46" s="434"/>
      <c r="I46" s="245"/>
      <c r="J46" s="245"/>
      <c r="K46" s="398"/>
      <c r="L46" s="249"/>
      <c r="M46" s="250"/>
      <c r="N46" s="98" t="e">
        <f t="shared" si="0"/>
        <v>#DIV/0!</v>
      </c>
      <c r="O46" s="321">
        <f>FŐLAP!$E$8</f>
        <v>0</v>
      </c>
      <c r="P46" s="320">
        <f>FŐLAP!$C$10</f>
        <v>0</v>
      </c>
      <c r="Q46" s="322" t="s">
        <v>545</v>
      </c>
    </row>
    <row r="47" spans="1:17" ht="50.1" hidden="1" customHeight="1" x14ac:dyDescent="0.25">
      <c r="A47" s="100" t="s">
        <v>161</v>
      </c>
      <c r="B47" s="398"/>
      <c r="C47" s="413"/>
      <c r="D47" s="244"/>
      <c r="E47" s="244"/>
      <c r="F47" s="244"/>
      <c r="G47" s="244"/>
      <c r="H47" s="434"/>
      <c r="I47" s="245"/>
      <c r="J47" s="245"/>
      <c r="K47" s="398"/>
      <c r="L47" s="249"/>
      <c r="M47" s="250"/>
      <c r="N47" s="98" t="e">
        <f t="shared" si="0"/>
        <v>#DIV/0!</v>
      </c>
      <c r="O47" s="321">
        <f>FŐLAP!$E$8</f>
        <v>0</v>
      </c>
      <c r="P47" s="320">
        <f>FŐLAP!$C$10</f>
        <v>0</v>
      </c>
      <c r="Q47" s="322" t="s">
        <v>545</v>
      </c>
    </row>
    <row r="48" spans="1:17" ht="50.1" hidden="1" customHeight="1" collapsed="1" x14ac:dyDescent="0.25">
      <c r="A48" s="101" t="s">
        <v>162</v>
      </c>
      <c r="B48" s="398"/>
      <c r="C48" s="413"/>
      <c r="D48" s="244"/>
      <c r="E48" s="244"/>
      <c r="F48" s="244"/>
      <c r="G48" s="244"/>
      <c r="H48" s="434"/>
      <c r="I48" s="245"/>
      <c r="J48" s="245"/>
      <c r="K48" s="398"/>
      <c r="L48" s="249"/>
      <c r="M48" s="250"/>
      <c r="N48" s="98" t="e">
        <f t="shared" si="0"/>
        <v>#DIV/0!</v>
      </c>
      <c r="O48" s="321">
        <f>FŐLAP!$E$8</f>
        <v>0</v>
      </c>
      <c r="P48" s="320">
        <f>FŐLAP!$C$10</f>
        <v>0</v>
      </c>
      <c r="Q48" s="322" t="s">
        <v>545</v>
      </c>
    </row>
    <row r="49" spans="1:17" ht="50.1" hidden="1" customHeight="1" x14ac:dyDescent="0.25">
      <c r="A49" s="100" t="s">
        <v>163</v>
      </c>
      <c r="B49" s="398"/>
      <c r="C49" s="413"/>
      <c r="D49" s="244"/>
      <c r="E49" s="244"/>
      <c r="F49" s="244"/>
      <c r="G49" s="244"/>
      <c r="H49" s="434"/>
      <c r="I49" s="245"/>
      <c r="J49" s="245"/>
      <c r="K49" s="398"/>
      <c r="L49" s="249"/>
      <c r="M49" s="250"/>
      <c r="N49" s="98" t="e">
        <f t="shared" si="0"/>
        <v>#DIV/0!</v>
      </c>
      <c r="O49" s="321">
        <f>FŐLAP!$E$8</f>
        <v>0</v>
      </c>
      <c r="P49" s="320">
        <f>FŐLAP!$C$10</f>
        <v>0</v>
      </c>
      <c r="Q49" s="322" t="s">
        <v>545</v>
      </c>
    </row>
    <row r="50" spans="1:17" ht="50.1" hidden="1" customHeight="1" x14ac:dyDescent="0.25">
      <c r="A50" s="100" t="s">
        <v>164</v>
      </c>
      <c r="B50" s="398"/>
      <c r="C50" s="413"/>
      <c r="D50" s="244"/>
      <c r="E50" s="244"/>
      <c r="F50" s="244"/>
      <c r="G50" s="244"/>
      <c r="H50" s="434"/>
      <c r="I50" s="245"/>
      <c r="J50" s="245"/>
      <c r="K50" s="398"/>
      <c r="L50" s="249"/>
      <c r="M50" s="250"/>
      <c r="N50" s="98" t="e">
        <f t="shared" si="0"/>
        <v>#DIV/0!</v>
      </c>
      <c r="O50" s="321">
        <f>FŐLAP!$E$8</f>
        <v>0</v>
      </c>
      <c r="P50" s="320">
        <f>FŐLAP!$C$10</f>
        <v>0</v>
      </c>
      <c r="Q50" s="322" t="s">
        <v>545</v>
      </c>
    </row>
    <row r="51" spans="1:17" ht="50.1" hidden="1" customHeight="1" x14ac:dyDescent="0.25">
      <c r="A51" s="101" t="s">
        <v>165</v>
      </c>
      <c r="B51" s="398"/>
      <c r="C51" s="413"/>
      <c r="D51" s="244"/>
      <c r="E51" s="244"/>
      <c r="F51" s="244"/>
      <c r="G51" s="244"/>
      <c r="H51" s="434"/>
      <c r="I51" s="245"/>
      <c r="J51" s="245"/>
      <c r="K51" s="398"/>
      <c r="L51" s="249"/>
      <c r="M51" s="250"/>
      <c r="N51" s="98" t="e">
        <f t="shared" si="0"/>
        <v>#DIV/0!</v>
      </c>
      <c r="O51" s="321">
        <f>FŐLAP!$E$8</f>
        <v>0</v>
      </c>
      <c r="P51" s="320">
        <f>FŐLAP!$C$10</f>
        <v>0</v>
      </c>
      <c r="Q51" s="322" t="s">
        <v>545</v>
      </c>
    </row>
    <row r="52" spans="1:17" ht="50.1" hidden="1" customHeight="1" x14ac:dyDescent="0.25">
      <c r="A52" s="100" t="s">
        <v>166</v>
      </c>
      <c r="B52" s="398"/>
      <c r="C52" s="413"/>
      <c r="D52" s="244"/>
      <c r="E52" s="244"/>
      <c r="F52" s="244"/>
      <c r="G52" s="244"/>
      <c r="H52" s="434"/>
      <c r="I52" s="245"/>
      <c r="J52" s="245"/>
      <c r="K52" s="398"/>
      <c r="L52" s="249"/>
      <c r="M52" s="250"/>
      <c r="N52" s="98" t="e">
        <f t="shared" si="0"/>
        <v>#DIV/0!</v>
      </c>
      <c r="O52" s="321">
        <f>FŐLAP!$E$8</f>
        <v>0</v>
      </c>
      <c r="P52" s="320">
        <f>FŐLAP!$C$10</f>
        <v>0</v>
      </c>
      <c r="Q52" s="322" t="s">
        <v>545</v>
      </c>
    </row>
    <row r="53" spans="1:17" ht="50.1" hidden="1" customHeight="1" x14ac:dyDescent="0.25">
      <c r="A53" s="100" t="s">
        <v>167</v>
      </c>
      <c r="B53" s="398"/>
      <c r="C53" s="413"/>
      <c r="D53" s="244"/>
      <c r="E53" s="244"/>
      <c r="F53" s="244"/>
      <c r="G53" s="244"/>
      <c r="H53" s="434"/>
      <c r="I53" s="245"/>
      <c r="J53" s="245"/>
      <c r="K53" s="398"/>
      <c r="L53" s="249"/>
      <c r="M53" s="250"/>
      <c r="N53" s="98" t="e">
        <f t="shared" si="0"/>
        <v>#DIV/0!</v>
      </c>
      <c r="O53" s="321">
        <f>FŐLAP!$E$8</f>
        <v>0</v>
      </c>
      <c r="P53" s="320">
        <f>FŐLAP!$C$10</f>
        <v>0</v>
      </c>
      <c r="Q53" s="322" t="s">
        <v>545</v>
      </c>
    </row>
    <row r="54" spans="1:17" ht="50.1" hidden="1" customHeight="1" x14ac:dyDescent="0.25">
      <c r="A54" s="101" t="s">
        <v>168</v>
      </c>
      <c r="B54" s="398"/>
      <c r="C54" s="413"/>
      <c r="D54" s="244"/>
      <c r="E54" s="244"/>
      <c r="F54" s="244"/>
      <c r="G54" s="244"/>
      <c r="H54" s="434"/>
      <c r="I54" s="245"/>
      <c r="J54" s="245"/>
      <c r="K54" s="398"/>
      <c r="L54" s="249"/>
      <c r="M54" s="250"/>
      <c r="N54" s="98" t="e">
        <f t="shared" si="0"/>
        <v>#DIV/0!</v>
      </c>
      <c r="O54" s="321">
        <f>FŐLAP!$E$8</f>
        <v>0</v>
      </c>
      <c r="P54" s="320">
        <f>FŐLAP!$C$10</f>
        <v>0</v>
      </c>
      <c r="Q54" s="322" t="s">
        <v>545</v>
      </c>
    </row>
    <row r="55" spans="1:17" ht="50.1" hidden="1" customHeight="1" x14ac:dyDescent="0.25">
      <c r="A55" s="100" t="s">
        <v>169</v>
      </c>
      <c r="B55" s="398"/>
      <c r="C55" s="413"/>
      <c r="D55" s="244"/>
      <c r="E55" s="244"/>
      <c r="F55" s="244"/>
      <c r="G55" s="244"/>
      <c r="H55" s="434"/>
      <c r="I55" s="245"/>
      <c r="J55" s="245"/>
      <c r="K55" s="398"/>
      <c r="L55" s="249"/>
      <c r="M55" s="250"/>
      <c r="N55" s="98" t="e">
        <f t="shared" si="0"/>
        <v>#DIV/0!</v>
      </c>
      <c r="O55" s="321">
        <f>FŐLAP!$E$8</f>
        <v>0</v>
      </c>
      <c r="P55" s="320">
        <f>FŐLAP!$C$10</f>
        <v>0</v>
      </c>
      <c r="Q55" s="322" t="s">
        <v>545</v>
      </c>
    </row>
    <row r="56" spans="1:17" ht="50.1" hidden="1" customHeight="1" x14ac:dyDescent="0.25">
      <c r="A56" s="100" t="s">
        <v>170</v>
      </c>
      <c r="B56" s="398"/>
      <c r="C56" s="413"/>
      <c r="D56" s="244"/>
      <c r="E56" s="244"/>
      <c r="F56" s="244"/>
      <c r="G56" s="244"/>
      <c r="H56" s="434"/>
      <c r="I56" s="245"/>
      <c r="J56" s="245"/>
      <c r="K56" s="398"/>
      <c r="L56" s="249"/>
      <c r="M56" s="250"/>
      <c r="N56" s="98" t="e">
        <f t="shared" si="0"/>
        <v>#DIV/0!</v>
      </c>
      <c r="O56" s="321">
        <f>FŐLAP!$E$8</f>
        <v>0</v>
      </c>
      <c r="P56" s="320">
        <f>FŐLAP!$C$10</f>
        <v>0</v>
      </c>
      <c r="Q56" s="322" t="s">
        <v>545</v>
      </c>
    </row>
    <row r="57" spans="1:17" ht="50.1" hidden="1" customHeight="1" x14ac:dyDescent="0.25">
      <c r="A57" s="101" t="s">
        <v>171</v>
      </c>
      <c r="B57" s="398"/>
      <c r="C57" s="413"/>
      <c r="D57" s="244"/>
      <c r="E57" s="244"/>
      <c r="F57" s="244"/>
      <c r="G57" s="244"/>
      <c r="H57" s="434"/>
      <c r="I57" s="245"/>
      <c r="J57" s="245"/>
      <c r="K57" s="398"/>
      <c r="L57" s="249"/>
      <c r="M57" s="250"/>
      <c r="N57" s="98" t="e">
        <f t="shared" si="0"/>
        <v>#DIV/0!</v>
      </c>
      <c r="O57" s="321">
        <f>FŐLAP!$E$8</f>
        <v>0</v>
      </c>
      <c r="P57" s="320">
        <f>FŐLAP!$C$10</f>
        <v>0</v>
      </c>
      <c r="Q57" s="322" t="s">
        <v>545</v>
      </c>
    </row>
    <row r="58" spans="1:17" ht="50.1" hidden="1" customHeight="1" x14ac:dyDescent="0.25">
      <c r="A58" s="100" t="s">
        <v>172</v>
      </c>
      <c r="B58" s="398"/>
      <c r="C58" s="413"/>
      <c r="D58" s="244"/>
      <c r="E58" s="244"/>
      <c r="F58" s="244"/>
      <c r="G58" s="244"/>
      <c r="H58" s="434"/>
      <c r="I58" s="245"/>
      <c r="J58" s="245"/>
      <c r="K58" s="398"/>
      <c r="L58" s="249"/>
      <c r="M58" s="250"/>
      <c r="N58" s="98" t="e">
        <f t="shared" si="0"/>
        <v>#DIV/0!</v>
      </c>
      <c r="O58" s="321">
        <f>FŐLAP!$E$8</f>
        <v>0</v>
      </c>
      <c r="P58" s="320">
        <f>FŐLAP!$C$10</f>
        <v>0</v>
      </c>
      <c r="Q58" s="322" t="s">
        <v>545</v>
      </c>
    </row>
    <row r="59" spans="1:17" ht="50.1" hidden="1" customHeight="1" collapsed="1" x14ac:dyDescent="0.25">
      <c r="A59" s="100" t="s">
        <v>173</v>
      </c>
      <c r="B59" s="398"/>
      <c r="C59" s="413"/>
      <c r="D59" s="244"/>
      <c r="E59" s="244"/>
      <c r="F59" s="244"/>
      <c r="G59" s="244"/>
      <c r="H59" s="434"/>
      <c r="I59" s="245"/>
      <c r="J59" s="245"/>
      <c r="K59" s="398"/>
      <c r="L59" s="249"/>
      <c r="M59" s="250"/>
      <c r="N59" s="98" t="e">
        <f t="shared" si="0"/>
        <v>#DIV/0!</v>
      </c>
      <c r="O59" s="321">
        <f>FŐLAP!$E$8</f>
        <v>0</v>
      </c>
      <c r="P59" s="320">
        <f>FŐLAP!$C$10</f>
        <v>0</v>
      </c>
      <c r="Q59" s="322" t="s">
        <v>545</v>
      </c>
    </row>
    <row r="60" spans="1:17" ht="50.1" hidden="1" customHeight="1" x14ac:dyDescent="0.25">
      <c r="A60" s="100" t="s">
        <v>174</v>
      </c>
      <c r="B60" s="398"/>
      <c r="C60" s="413"/>
      <c r="D60" s="244"/>
      <c r="E60" s="244"/>
      <c r="F60" s="244"/>
      <c r="G60" s="244"/>
      <c r="H60" s="434"/>
      <c r="I60" s="245"/>
      <c r="J60" s="245"/>
      <c r="K60" s="398"/>
      <c r="L60" s="249"/>
      <c r="M60" s="250"/>
      <c r="N60" s="98" t="e">
        <f t="shared" si="0"/>
        <v>#DIV/0!</v>
      </c>
      <c r="O60" s="321">
        <f>FŐLAP!$E$8</f>
        <v>0</v>
      </c>
      <c r="P60" s="320">
        <f>FŐLAP!$C$10</f>
        <v>0</v>
      </c>
      <c r="Q60" s="322" t="s">
        <v>545</v>
      </c>
    </row>
    <row r="61" spans="1:17" ht="50.1" hidden="1" customHeight="1" x14ac:dyDescent="0.25">
      <c r="A61" s="100" t="s">
        <v>175</v>
      </c>
      <c r="B61" s="398"/>
      <c r="C61" s="413"/>
      <c r="D61" s="244"/>
      <c r="E61" s="244"/>
      <c r="F61" s="244"/>
      <c r="G61" s="244"/>
      <c r="H61" s="434"/>
      <c r="I61" s="245"/>
      <c r="J61" s="245"/>
      <c r="K61" s="398"/>
      <c r="L61" s="249"/>
      <c r="M61" s="250"/>
      <c r="N61" s="98" t="e">
        <f t="shared" si="0"/>
        <v>#DIV/0!</v>
      </c>
      <c r="O61" s="321">
        <f>FŐLAP!$E$8</f>
        <v>0</v>
      </c>
      <c r="P61" s="320">
        <f>FŐLAP!$C$10</f>
        <v>0</v>
      </c>
      <c r="Q61" s="322" t="s">
        <v>545</v>
      </c>
    </row>
    <row r="62" spans="1:17" ht="50.1" hidden="1" customHeight="1" x14ac:dyDescent="0.25">
      <c r="A62" s="101" t="s">
        <v>176</v>
      </c>
      <c r="B62" s="398"/>
      <c r="C62" s="413"/>
      <c r="D62" s="244"/>
      <c r="E62" s="244"/>
      <c r="F62" s="244"/>
      <c r="G62" s="244"/>
      <c r="H62" s="434"/>
      <c r="I62" s="245"/>
      <c r="J62" s="245"/>
      <c r="K62" s="398"/>
      <c r="L62" s="249"/>
      <c r="M62" s="250"/>
      <c r="N62" s="98" t="e">
        <f t="shared" si="0"/>
        <v>#DIV/0!</v>
      </c>
      <c r="O62" s="321">
        <f>FŐLAP!$E$8</f>
        <v>0</v>
      </c>
      <c r="P62" s="320">
        <f>FŐLAP!$C$10</f>
        <v>0</v>
      </c>
      <c r="Q62" s="322" t="s">
        <v>545</v>
      </c>
    </row>
    <row r="63" spans="1:17" ht="50.1" hidden="1" customHeight="1" x14ac:dyDescent="0.25">
      <c r="A63" s="100" t="s">
        <v>177</v>
      </c>
      <c r="B63" s="398"/>
      <c r="C63" s="413"/>
      <c r="D63" s="244"/>
      <c r="E63" s="244"/>
      <c r="F63" s="244"/>
      <c r="G63" s="244"/>
      <c r="H63" s="434"/>
      <c r="I63" s="245"/>
      <c r="J63" s="245"/>
      <c r="K63" s="398"/>
      <c r="L63" s="249"/>
      <c r="M63" s="250"/>
      <c r="N63" s="98" t="e">
        <f t="shared" si="0"/>
        <v>#DIV/0!</v>
      </c>
      <c r="O63" s="321">
        <f>FŐLAP!$E$8</f>
        <v>0</v>
      </c>
      <c r="P63" s="320">
        <f>FŐLAP!$C$10</f>
        <v>0</v>
      </c>
      <c r="Q63" s="322" t="s">
        <v>545</v>
      </c>
    </row>
    <row r="64" spans="1:17" ht="50.1" hidden="1" customHeight="1" x14ac:dyDescent="0.25">
      <c r="A64" s="100" t="s">
        <v>178</v>
      </c>
      <c r="B64" s="398"/>
      <c r="C64" s="413"/>
      <c r="D64" s="244"/>
      <c r="E64" s="244"/>
      <c r="F64" s="244"/>
      <c r="G64" s="244"/>
      <c r="H64" s="434"/>
      <c r="I64" s="245"/>
      <c r="J64" s="245"/>
      <c r="K64" s="398"/>
      <c r="L64" s="249"/>
      <c r="M64" s="250"/>
      <c r="N64" s="98" t="e">
        <f t="shared" si="0"/>
        <v>#DIV/0!</v>
      </c>
      <c r="O64" s="321">
        <f>FŐLAP!$E$8</f>
        <v>0</v>
      </c>
      <c r="P64" s="320">
        <f>FŐLAP!$C$10</f>
        <v>0</v>
      </c>
      <c r="Q64" s="322" t="s">
        <v>545</v>
      </c>
    </row>
    <row r="65" spans="1:17" ht="50.1" hidden="1" customHeight="1" x14ac:dyDescent="0.25">
      <c r="A65" s="101" t="s">
        <v>179</v>
      </c>
      <c r="B65" s="398"/>
      <c r="C65" s="413"/>
      <c r="D65" s="244"/>
      <c r="E65" s="244"/>
      <c r="F65" s="244"/>
      <c r="G65" s="244"/>
      <c r="H65" s="434"/>
      <c r="I65" s="245"/>
      <c r="J65" s="245"/>
      <c r="K65" s="398"/>
      <c r="L65" s="249"/>
      <c r="M65" s="250"/>
      <c r="N65" s="98" t="e">
        <f t="shared" si="0"/>
        <v>#DIV/0!</v>
      </c>
      <c r="O65" s="321">
        <f>FŐLAP!$E$8</f>
        <v>0</v>
      </c>
      <c r="P65" s="320">
        <f>FŐLAP!$C$10</f>
        <v>0</v>
      </c>
      <c r="Q65" s="322" t="s">
        <v>545</v>
      </c>
    </row>
    <row r="66" spans="1:17" ht="50.1" hidden="1" customHeight="1" x14ac:dyDescent="0.25">
      <c r="A66" s="100" t="s">
        <v>180</v>
      </c>
      <c r="B66" s="398"/>
      <c r="C66" s="413"/>
      <c r="D66" s="244"/>
      <c r="E66" s="244"/>
      <c r="F66" s="244"/>
      <c r="G66" s="244"/>
      <c r="H66" s="434"/>
      <c r="I66" s="245"/>
      <c r="J66" s="245"/>
      <c r="K66" s="398"/>
      <c r="L66" s="249"/>
      <c r="M66" s="250"/>
      <c r="N66" s="98" t="e">
        <f t="shared" si="0"/>
        <v>#DIV/0!</v>
      </c>
      <c r="O66" s="321">
        <f>FŐLAP!$E$8</f>
        <v>0</v>
      </c>
      <c r="P66" s="320">
        <f>FŐLAP!$C$10</f>
        <v>0</v>
      </c>
      <c r="Q66" s="322" t="s">
        <v>545</v>
      </c>
    </row>
    <row r="67" spans="1:17" ht="50.1" hidden="1" customHeight="1" x14ac:dyDescent="0.25">
      <c r="A67" s="100" t="s">
        <v>181</v>
      </c>
      <c r="B67" s="398"/>
      <c r="C67" s="413"/>
      <c r="D67" s="244"/>
      <c r="E67" s="244"/>
      <c r="F67" s="244"/>
      <c r="G67" s="244"/>
      <c r="H67" s="434"/>
      <c r="I67" s="245"/>
      <c r="J67" s="245"/>
      <c r="K67" s="398"/>
      <c r="L67" s="249"/>
      <c r="M67" s="250"/>
      <c r="N67" s="98" t="e">
        <f t="shared" si="0"/>
        <v>#DIV/0!</v>
      </c>
      <c r="O67" s="321">
        <f>FŐLAP!$E$8</f>
        <v>0</v>
      </c>
      <c r="P67" s="320">
        <f>FŐLAP!$C$10</f>
        <v>0</v>
      </c>
      <c r="Q67" s="322" t="s">
        <v>545</v>
      </c>
    </row>
    <row r="68" spans="1:17" ht="50.1" hidden="1" customHeight="1" x14ac:dyDescent="0.25">
      <c r="A68" s="101" t="s">
        <v>182</v>
      </c>
      <c r="B68" s="398"/>
      <c r="C68" s="413"/>
      <c r="D68" s="244"/>
      <c r="E68" s="244"/>
      <c r="F68" s="244"/>
      <c r="G68" s="244"/>
      <c r="H68" s="434"/>
      <c r="I68" s="245"/>
      <c r="J68" s="245"/>
      <c r="K68" s="398"/>
      <c r="L68" s="249"/>
      <c r="M68" s="250"/>
      <c r="N68" s="98" t="e">
        <f t="shared" si="0"/>
        <v>#DIV/0!</v>
      </c>
      <c r="O68" s="321">
        <f>FŐLAP!$E$8</f>
        <v>0</v>
      </c>
      <c r="P68" s="320">
        <f>FŐLAP!$C$10</f>
        <v>0</v>
      </c>
      <c r="Q68" s="322" t="s">
        <v>545</v>
      </c>
    </row>
    <row r="69" spans="1:17" ht="50.1" hidden="1" customHeight="1" x14ac:dyDescent="0.25">
      <c r="A69" s="100" t="s">
        <v>183</v>
      </c>
      <c r="B69" s="398"/>
      <c r="C69" s="413"/>
      <c r="D69" s="244"/>
      <c r="E69" s="244"/>
      <c r="F69" s="244"/>
      <c r="G69" s="244"/>
      <c r="H69" s="434"/>
      <c r="I69" s="245"/>
      <c r="J69" s="245"/>
      <c r="K69" s="398"/>
      <c r="L69" s="249"/>
      <c r="M69" s="250"/>
      <c r="N69" s="98" t="e">
        <f t="shared" si="0"/>
        <v>#DIV/0!</v>
      </c>
      <c r="O69" s="321">
        <f>FŐLAP!$E$8</f>
        <v>0</v>
      </c>
      <c r="P69" s="320">
        <f>FŐLAP!$C$10</f>
        <v>0</v>
      </c>
      <c r="Q69" s="322" t="s">
        <v>545</v>
      </c>
    </row>
    <row r="70" spans="1:17" ht="50.1" hidden="1" customHeight="1" collapsed="1" x14ac:dyDescent="0.25">
      <c r="A70" s="100" t="s">
        <v>184</v>
      </c>
      <c r="B70" s="398"/>
      <c r="C70" s="413"/>
      <c r="D70" s="244"/>
      <c r="E70" s="244"/>
      <c r="F70" s="244"/>
      <c r="G70" s="244"/>
      <c r="H70" s="434"/>
      <c r="I70" s="245"/>
      <c r="J70" s="245"/>
      <c r="K70" s="398"/>
      <c r="L70" s="249"/>
      <c r="M70" s="250"/>
      <c r="N70" s="98" t="e">
        <f t="shared" si="0"/>
        <v>#DIV/0!</v>
      </c>
      <c r="O70" s="321">
        <f>FŐLAP!$E$8</f>
        <v>0</v>
      </c>
      <c r="P70" s="320">
        <f>FŐLAP!$C$10</f>
        <v>0</v>
      </c>
      <c r="Q70" s="322" t="s">
        <v>545</v>
      </c>
    </row>
    <row r="71" spans="1:17" ht="50.1" hidden="1" customHeight="1" x14ac:dyDescent="0.25">
      <c r="A71" s="101" t="s">
        <v>185</v>
      </c>
      <c r="B71" s="398"/>
      <c r="C71" s="413"/>
      <c r="D71" s="244"/>
      <c r="E71" s="244"/>
      <c r="F71" s="244"/>
      <c r="G71" s="244"/>
      <c r="H71" s="434"/>
      <c r="I71" s="245"/>
      <c r="J71" s="245"/>
      <c r="K71" s="398"/>
      <c r="L71" s="249"/>
      <c r="M71" s="250"/>
      <c r="N71" s="98" t="e">
        <f t="shared" si="0"/>
        <v>#DIV/0!</v>
      </c>
      <c r="O71" s="321">
        <f>FŐLAP!$E$8</f>
        <v>0</v>
      </c>
      <c r="P71" s="320">
        <f>FŐLAP!$C$10</f>
        <v>0</v>
      </c>
      <c r="Q71" s="322" t="s">
        <v>545</v>
      </c>
    </row>
    <row r="72" spans="1:17" ht="50.1" hidden="1" customHeight="1" x14ac:dyDescent="0.25">
      <c r="A72" s="100" t="s">
        <v>186</v>
      </c>
      <c r="B72" s="398"/>
      <c r="C72" s="413"/>
      <c r="D72" s="244"/>
      <c r="E72" s="244"/>
      <c r="F72" s="244"/>
      <c r="G72" s="244"/>
      <c r="H72" s="434"/>
      <c r="I72" s="245"/>
      <c r="J72" s="245"/>
      <c r="K72" s="398"/>
      <c r="L72" s="249"/>
      <c r="M72" s="250"/>
      <c r="N72" s="98" t="e">
        <f t="shared" si="0"/>
        <v>#DIV/0!</v>
      </c>
      <c r="O72" s="321">
        <f>FŐLAP!$E$8</f>
        <v>0</v>
      </c>
      <c r="P72" s="320">
        <f>FŐLAP!$C$10</f>
        <v>0</v>
      </c>
      <c r="Q72" s="322" t="s">
        <v>545</v>
      </c>
    </row>
    <row r="73" spans="1:17" ht="50.1" hidden="1" customHeight="1" x14ac:dyDescent="0.25">
      <c r="A73" s="100" t="s">
        <v>187</v>
      </c>
      <c r="B73" s="398"/>
      <c r="C73" s="413"/>
      <c r="D73" s="244"/>
      <c r="E73" s="244"/>
      <c r="F73" s="244"/>
      <c r="G73" s="244"/>
      <c r="H73" s="434"/>
      <c r="I73" s="245"/>
      <c r="J73" s="245"/>
      <c r="K73" s="398"/>
      <c r="L73" s="249"/>
      <c r="M73" s="250"/>
      <c r="N73" s="98" t="e">
        <f t="shared" si="0"/>
        <v>#DIV/0!</v>
      </c>
      <c r="O73" s="321">
        <f>FŐLAP!$E$8</f>
        <v>0</v>
      </c>
      <c r="P73" s="320">
        <f>FŐLAP!$C$10</f>
        <v>0</v>
      </c>
      <c r="Q73" s="322" t="s">
        <v>545</v>
      </c>
    </row>
    <row r="74" spans="1:17" ht="50.1" hidden="1" customHeight="1" x14ac:dyDescent="0.25">
      <c r="A74" s="101" t="s">
        <v>188</v>
      </c>
      <c r="B74" s="398"/>
      <c r="C74" s="413"/>
      <c r="D74" s="244"/>
      <c r="E74" s="244"/>
      <c r="F74" s="244"/>
      <c r="G74" s="244"/>
      <c r="H74" s="434"/>
      <c r="I74" s="245"/>
      <c r="J74" s="245"/>
      <c r="K74" s="398"/>
      <c r="L74" s="249"/>
      <c r="M74" s="250"/>
      <c r="N74" s="98" t="e">
        <f t="shared" ref="N74:N137" si="1">IF(M74&lt;0,0,1-(M74/L74))</f>
        <v>#DIV/0!</v>
      </c>
      <c r="O74" s="321">
        <f>FŐLAP!$E$8</f>
        <v>0</v>
      </c>
      <c r="P74" s="320">
        <f>FŐLAP!$C$10</f>
        <v>0</v>
      </c>
      <c r="Q74" s="322" t="s">
        <v>545</v>
      </c>
    </row>
    <row r="75" spans="1:17" ht="50.1" hidden="1" customHeight="1" x14ac:dyDescent="0.25">
      <c r="A75" s="100" t="s">
        <v>189</v>
      </c>
      <c r="B75" s="398"/>
      <c r="C75" s="413"/>
      <c r="D75" s="244"/>
      <c r="E75" s="244"/>
      <c r="F75" s="244"/>
      <c r="G75" s="244"/>
      <c r="H75" s="434"/>
      <c r="I75" s="245"/>
      <c r="J75" s="245"/>
      <c r="K75" s="398"/>
      <c r="L75" s="249"/>
      <c r="M75" s="250"/>
      <c r="N75" s="98" t="e">
        <f t="shared" si="1"/>
        <v>#DIV/0!</v>
      </c>
      <c r="O75" s="321">
        <f>FŐLAP!$E$8</f>
        <v>0</v>
      </c>
      <c r="P75" s="320">
        <f>FŐLAP!$C$10</f>
        <v>0</v>
      </c>
      <c r="Q75" s="322" t="s">
        <v>545</v>
      </c>
    </row>
    <row r="76" spans="1:17" ht="50.1" hidden="1" customHeight="1" x14ac:dyDescent="0.25">
      <c r="A76" s="100" t="s">
        <v>190</v>
      </c>
      <c r="B76" s="398"/>
      <c r="C76" s="413"/>
      <c r="D76" s="244"/>
      <c r="E76" s="244"/>
      <c r="F76" s="244"/>
      <c r="G76" s="244"/>
      <c r="H76" s="434"/>
      <c r="I76" s="245"/>
      <c r="J76" s="245"/>
      <c r="K76" s="398"/>
      <c r="L76" s="249"/>
      <c r="M76" s="250"/>
      <c r="N76" s="98" t="e">
        <f t="shared" si="1"/>
        <v>#DIV/0!</v>
      </c>
      <c r="O76" s="321">
        <f>FŐLAP!$E$8</f>
        <v>0</v>
      </c>
      <c r="P76" s="320">
        <f>FŐLAP!$C$10</f>
        <v>0</v>
      </c>
      <c r="Q76" s="322" t="s">
        <v>545</v>
      </c>
    </row>
    <row r="77" spans="1:17" ht="50.1" hidden="1" customHeight="1" x14ac:dyDescent="0.25">
      <c r="A77" s="100" t="s">
        <v>191</v>
      </c>
      <c r="B77" s="398"/>
      <c r="C77" s="413"/>
      <c r="D77" s="244"/>
      <c r="E77" s="244"/>
      <c r="F77" s="244"/>
      <c r="G77" s="244"/>
      <c r="H77" s="434"/>
      <c r="I77" s="245"/>
      <c r="J77" s="245"/>
      <c r="K77" s="398"/>
      <c r="L77" s="249"/>
      <c r="M77" s="250"/>
      <c r="N77" s="98" t="e">
        <f t="shared" si="1"/>
        <v>#DIV/0!</v>
      </c>
      <c r="O77" s="321">
        <f>FŐLAP!$E$8</f>
        <v>0</v>
      </c>
      <c r="P77" s="320">
        <f>FŐLAP!$C$10</f>
        <v>0</v>
      </c>
      <c r="Q77" s="322" t="s">
        <v>545</v>
      </c>
    </row>
    <row r="78" spans="1:17" ht="50.1" hidden="1" customHeight="1" x14ac:dyDescent="0.25">
      <c r="A78" s="100" t="s">
        <v>192</v>
      </c>
      <c r="B78" s="398"/>
      <c r="C78" s="413"/>
      <c r="D78" s="244"/>
      <c r="E78" s="244"/>
      <c r="F78" s="244"/>
      <c r="G78" s="244"/>
      <c r="H78" s="434"/>
      <c r="I78" s="245"/>
      <c r="J78" s="245"/>
      <c r="K78" s="398"/>
      <c r="L78" s="249"/>
      <c r="M78" s="250"/>
      <c r="N78" s="98" t="e">
        <f t="shared" si="1"/>
        <v>#DIV/0!</v>
      </c>
      <c r="O78" s="321">
        <f>FŐLAP!$E$8</f>
        <v>0</v>
      </c>
      <c r="P78" s="320">
        <f>FŐLAP!$C$10</f>
        <v>0</v>
      </c>
      <c r="Q78" s="322" t="s">
        <v>545</v>
      </c>
    </row>
    <row r="79" spans="1:17" ht="50.1" hidden="1" customHeight="1" x14ac:dyDescent="0.25">
      <c r="A79" s="101" t="s">
        <v>193</v>
      </c>
      <c r="B79" s="398"/>
      <c r="C79" s="413"/>
      <c r="D79" s="244"/>
      <c r="E79" s="244"/>
      <c r="F79" s="244"/>
      <c r="G79" s="244"/>
      <c r="H79" s="434"/>
      <c r="I79" s="245"/>
      <c r="J79" s="245"/>
      <c r="K79" s="398"/>
      <c r="L79" s="249"/>
      <c r="M79" s="250"/>
      <c r="N79" s="98" t="e">
        <f t="shared" si="1"/>
        <v>#DIV/0!</v>
      </c>
      <c r="O79" s="321">
        <f>FŐLAP!$E$8</f>
        <v>0</v>
      </c>
      <c r="P79" s="320">
        <f>FŐLAP!$C$10</f>
        <v>0</v>
      </c>
      <c r="Q79" s="322" t="s">
        <v>545</v>
      </c>
    </row>
    <row r="80" spans="1:17" ht="50.1" hidden="1" customHeight="1" x14ac:dyDescent="0.25">
      <c r="A80" s="100" t="s">
        <v>194</v>
      </c>
      <c r="B80" s="398"/>
      <c r="C80" s="413"/>
      <c r="D80" s="244"/>
      <c r="E80" s="244"/>
      <c r="F80" s="244"/>
      <c r="G80" s="244"/>
      <c r="H80" s="434"/>
      <c r="I80" s="245"/>
      <c r="J80" s="245"/>
      <c r="K80" s="398"/>
      <c r="L80" s="249"/>
      <c r="M80" s="250"/>
      <c r="N80" s="98" t="e">
        <f t="shared" si="1"/>
        <v>#DIV/0!</v>
      </c>
      <c r="O80" s="321">
        <f>FŐLAP!$E$8</f>
        <v>0</v>
      </c>
      <c r="P80" s="320">
        <f>FŐLAP!$C$10</f>
        <v>0</v>
      </c>
      <c r="Q80" s="322" t="s">
        <v>545</v>
      </c>
    </row>
    <row r="81" spans="1:17" ht="50.1" hidden="1" customHeight="1" collapsed="1" x14ac:dyDescent="0.25">
      <c r="A81" s="100" t="s">
        <v>195</v>
      </c>
      <c r="B81" s="398"/>
      <c r="C81" s="413"/>
      <c r="D81" s="244"/>
      <c r="E81" s="244"/>
      <c r="F81" s="244"/>
      <c r="G81" s="244"/>
      <c r="H81" s="434"/>
      <c r="I81" s="245"/>
      <c r="J81" s="245"/>
      <c r="K81" s="398"/>
      <c r="L81" s="249"/>
      <c r="M81" s="250"/>
      <c r="N81" s="98" t="e">
        <f t="shared" si="1"/>
        <v>#DIV/0!</v>
      </c>
      <c r="O81" s="321">
        <f>FŐLAP!$E$8</f>
        <v>0</v>
      </c>
      <c r="P81" s="320">
        <f>FŐLAP!$C$10</f>
        <v>0</v>
      </c>
      <c r="Q81" s="322" t="s">
        <v>545</v>
      </c>
    </row>
    <row r="82" spans="1:17" ht="50.1" hidden="1" customHeight="1" x14ac:dyDescent="0.25">
      <c r="A82" s="101" t="s">
        <v>196</v>
      </c>
      <c r="B82" s="398"/>
      <c r="C82" s="413"/>
      <c r="D82" s="244"/>
      <c r="E82" s="244"/>
      <c r="F82" s="244"/>
      <c r="G82" s="244"/>
      <c r="H82" s="434"/>
      <c r="I82" s="245"/>
      <c r="J82" s="245"/>
      <c r="K82" s="398"/>
      <c r="L82" s="249"/>
      <c r="M82" s="250"/>
      <c r="N82" s="98" t="e">
        <f t="shared" si="1"/>
        <v>#DIV/0!</v>
      </c>
      <c r="O82" s="321">
        <f>FŐLAP!$E$8</f>
        <v>0</v>
      </c>
      <c r="P82" s="320">
        <f>FŐLAP!$C$10</f>
        <v>0</v>
      </c>
      <c r="Q82" s="322" t="s">
        <v>545</v>
      </c>
    </row>
    <row r="83" spans="1:17" ht="50.1" hidden="1" customHeight="1" x14ac:dyDescent="0.25">
      <c r="A83" s="100" t="s">
        <v>197</v>
      </c>
      <c r="B83" s="398"/>
      <c r="C83" s="413"/>
      <c r="D83" s="244"/>
      <c r="E83" s="244"/>
      <c r="F83" s="244"/>
      <c r="G83" s="244"/>
      <c r="H83" s="434"/>
      <c r="I83" s="245"/>
      <c r="J83" s="245"/>
      <c r="K83" s="398"/>
      <c r="L83" s="249"/>
      <c r="M83" s="250"/>
      <c r="N83" s="98" t="e">
        <f t="shared" si="1"/>
        <v>#DIV/0!</v>
      </c>
      <c r="O83" s="321">
        <f>FŐLAP!$E$8</f>
        <v>0</v>
      </c>
      <c r="P83" s="320">
        <f>FŐLAP!$C$10</f>
        <v>0</v>
      </c>
      <c r="Q83" s="322" t="s">
        <v>545</v>
      </c>
    </row>
    <row r="84" spans="1:17" ht="50.1" hidden="1" customHeight="1" x14ac:dyDescent="0.25">
      <c r="A84" s="100" t="s">
        <v>198</v>
      </c>
      <c r="B84" s="398"/>
      <c r="C84" s="413"/>
      <c r="D84" s="244"/>
      <c r="E84" s="244"/>
      <c r="F84" s="244"/>
      <c r="G84" s="244"/>
      <c r="H84" s="434"/>
      <c r="I84" s="245"/>
      <c r="J84" s="245"/>
      <c r="K84" s="398"/>
      <c r="L84" s="249"/>
      <c r="M84" s="250"/>
      <c r="N84" s="98" t="e">
        <f t="shared" si="1"/>
        <v>#DIV/0!</v>
      </c>
      <c r="O84" s="321">
        <f>FŐLAP!$E$8</f>
        <v>0</v>
      </c>
      <c r="P84" s="320">
        <f>FŐLAP!$C$10</f>
        <v>0</v>
      </c>
      <c r="Q84" s="322" t="s">
        <v>545</v>
      </c>
    </row>
    <row r="85" spans="1:17" ht="50.1" hidden="1" customHeight="1" x14ac:dyDescent="0.25">
      <c r="A85" s="101" t="s">
        <v>199</v>
      </c>
      <c r="B85" s="398"/>
      <c r="C85" s="413"/>
      <c r="D85" s="244"/>
      <c r="E85" s="244"/>
      <c r="F85" s="244"/>
      <c r="G85" s="244"/>
      <c r="H85" s="434"/>
      <c r="I85" s="245"/>
      <c r="J85" s="245"/>
      <c r="K85" s="398"/>
      <c r="L85" s="249"/>
      <c r="M85" s="250"/>
      <c r="N85" s="98" t="e">
        <f t="shared" si="1"/>
        <v>#DIV/0!</v>
      </c>
      <c r="O85" s="321">
        <f>FŐLAP!$E$8</f>
        <v>0</v>
      </c>
      <c r="P85" s="320">
        <f>FŐLAP!$C$10</f>
        <v>0</v>
      </c>
      <c r="Q85" s="322" t="s">
        <v>545</v>
      </c>
    </row>
    <row r="86" spans="1:17" ht="50.1" hidden="1" customHeight="1" x14ac:dyDescent="0.25">
      <c r="A86" s="100" t="s">
        <v>200</v>
      </c>
      <c r="B86" s="398"/>
      <c r="C86" s="413"/>
      <c r="D86" s="244"/>
      <c r="E86" s="244"/>
      <c r="F86" s="244"/>
      <c r="G86" s="244"/>
      <c r="H86" s="434"/>
      <c r="I86" s="245"/>
      <c r="J86" s="245"/>
      <c r="K86" s="398"/>
      <c r="L86" s="249"/>
      <c r="M86" s="250"/>
      <c r="N86" s="98" t="e">
        <f t="shared" si="1"/>
        <v>#DIV/0!</v>
      </c>
      <c r="O86" s="321">
        <f>FŐLAP!$E$8</f>
        <v>0</v>
      </c>
      <c r="P86" s="320">
        <f>FŐLAP!$C$10</f>
        <v>0</v>
      </c>
      <c r="Q86" s="322" t="s">
        <v>545</v>
      </c>
    </row>
    <row r="87" spans="1:17" ht="50.1" hidden="1" customHeight="1" x14ac:dyDescent="0.25">
      <c r="A87" s="100" t="s">
        <v>201</v>
      </c>
      <c r="B87" s="398"/>
      <c r="C87" s="413"/>
      <c r="D87" s="244"/>
      <c r="E87" s="244"/>
      <c r="F87" s="244"/>
      <c r="G87" s="244"/>
      <c r="H87" s="434"/>
      <c r="I87" s="245"/>
      <c r="J87" s="245"/>
      <c r="K87" s="398"/>
      <c r="L87" s="249"/>
      <c r="M87" s="250"/>
      <c r="N87" s="98" t="e">
        <f t="shared" si="1"/>
        <v>#DIV/0!</v>
      </c>
      <c r="O87" s="321">
        <f>FŐLAP!$E$8</f>
        <v>0</v>
      </c>
      <c r="P87" s="320">
        <f>FŐLAP!$C$10</f>
        <v>0</v>
      </c>
      <c r="Q87" s="322" t="s">
        <v>545</v>
      </c>
    </row>
    <row r="88" spans="1:17" ht="50.1" hidden="1" customHeight="1" x14ac:dyDescent="0.25">
      <c r="A88" s="101" t="s">
        <v>202</v>
      </c>
      <c r="B88" s="398"/>
      <c r="C88" s="413"/>
      <c r="D88" s="244"/>
      <c r="E88" s="244"/>
      <c r="F88" s="244"/>
      <c r="G88" s="244"/>
      <c r="H88" s="434"/>
      <c r="I88" s="245"/>
      <c r="J88" s="245"/>
      <c r="K88" s="398"/>
      <c r="L88" s="249"/>
      <c r="M88" s="250"/>
      <c r="N88" s="98" t="e">
        <f t="shared" si="1"/>
        <v>#DIV/0!</v>
      </c>
      <c r="O88" s="321">
        <f>FŐLAP!$E$8</f>
        <v>0</v>
      </c>
      <c r="P88" s="320">
        <f>FŐLAP!$C$10</f>
        <v>0</v>
      </c>
      <c r="Q88" s="322" t="s">
        <v>545</v>
      </c>
    </row>
    <row r="89" spans="1:17" ht="50.1" hidden="1" customHeight="1" x14ac:dyDescent="0.25">
      <c r="A89" s="100" t="s">
        <v>203</v>
      </c>
      <c r="B89" s="398"/>
      <c r="C89" s="413"/>
      <c r="D89" s="244"/>
      <c r="E89" s="244"/>
      <c r="F89" s="244"/>
      <c r="G89" s="244"/>
      <c r="H89" s="434"/>
      <c r="I89" s="245"/>
      <c r="J89" s="245"/>
      <c r="K89" s="398"/>
      <c r="L89" s="249"/>
      <c r="M89" s="250"/>
      <c r="N89" s="98" t="e">
        <f t="shared" si="1"/>
        <v>#DIV/0!</v>
      </c>
      <c r="O89" s="321">
        <f>FŐLAP!$E$8</f>
        <v>0</v>
      </c>
      <c r="P89" s="320">
        <f>FŐLAP!$C$10</f>
        <v>0</v>
      </c>
      <c r="Q89" s="322" t="s">
        <v>545</v>
      </c>
    </row>
    <row r="90" spans="1:17" ht="50.1" hidden="1" customHeight="1" x14ac:dyDescent="0.25">
      <c r="A90" s="100" t="s">
        <v>204</v>
      </c>
      <c r="B90" s="398"/>
      <c r="C90" s="413"/>
      <c r="D90" s="244"/>
      <c r="E90" s="244"/>
      <c r="F90" s="244"/>
      <c r="G90" s="244"/>
      <c r="H90" s="434"/>
      <c r="I90" s="245"/>
      <c r="J90" s="245"/>
      <c r="K90" s="398"/>
      <c r="L90" s="249"/>
      <c r="M90" s="250"/>
      <c r="N90" s="98" t="e">
        <f t="shared" si="1"/>
        <v>#DIV/0!</v>
      </c>
      <c r="O90" s="321">
        <f>FŐLAP!$E$8</f>
        <v>0</v>
      </c>
      <c r="P90" s="320">
        <f>FŐLAP!$C$10</f>
        <v>0</v>
      </c>
      <c r="Q90" s="322" t="s">
        <v>545</v>
      </c>
    </row>
    <row r="91" spans="1:17" ht="50.1" hidden="1" customHeight="1" x14ac:dyDescent="0.25">
      <c r="A91" s="101" t="s">
        <v>205</v>
      </c>
      <c r="B91" s="398"/>
      <c r="C91" s="413"/>
      <c r="D91" s="244"/>
      <c r="E91" s="244"/>
      <c r="F91" s="244"/>
      <c r="G91" s="244"/>
      <c r="H91" s="434"/>
      <c r="I91" s="245"/>
      <c r="J91" s="245"/>
      <c r="K91" s="398"/>
      <c r="L91" s="249"/>
      <c r="M91" s="250"/>
      <c r="N91" s="98" t="e">
        <f t="shared" si="1"/>
        <v>#DIV/0!</v>
      </c>
      <c r="O91" s="321">
        <f>FŐLAP!$E$8</f>
        <v>0</v>
      </c>
      <c r="P91" s="320">
        <f>FŐLAP!$C$10</f>
        <v>0</v>
      </c>
      <c r="Q91" s="322" t="s">
        <v>545</v>
      </c>
    </row>
    <row r="92" spans="1:17" ht="50.1" hidden="1" customHeight="1" x14ac:dyDescent="0.25">
      <c r="A92" s="100" t="s">
        <v>206</v>
      </c>
      <c r="B92" s="398"/>
      <c r="C92" s="413"/>
      <c r="D92" s="244"/>
      <c r="E92" s="244"/>
      <c r="F92" s="244"/>
      <c r="G92" s="244"/>
      <c r="H92" s="434"/>
      <c r="I92" s="245"/>
      <c r="J92" s="245"/>
      <c r="K92" s="398"/>
      <c r="L92" s="249"/>
      <c r="M92" s="250"/>
      <c r="N92" s="98" t="e">
        <f t="shared" si="1"/>
        <v>#DIV/0!</v>
      </c>
      <c r="O92" s="321">
        <f>FŐLAP!$E$8</f>
        <v>0</v>
      </c>
      <c r="P92" s="320">
        <f>FŐLAP!$C$10</f>
        <v>0</v>
      </c>
      <c r="Q92" s="322" t="s">
        <v>545</v>
      </c>
    </row>
    <row r="93" spans="1:17" ht="50.1" hidden="1" customHeight="1" x14ac:dyDescent="0.25">
      <c r="A93" s="100" t="s">
        <v>207</v>
      </c>
      <c r="B93" s="398"/>
      <c r="C93" s="413"/>
      <c r="D93" s="244"/>
      <c r="E93" s="244"/>
      <c r="F93" s="244"/>
      <c r="G93" s="244"/>
      <c r="H93" s="434"/>
      <c r="I93" s="245"/>
      <c r="J93" s="245"/>
      <c r="K93" s="398"/>
      <c r="L93" s="249"/>
      <c r="M93" s="250"/>
      <c r="N93" s="98" t="e">
        <f t="shared" si="1"/>
        <v>#DIV/0!</v>
      </c>
      <c r="O93" s="321">
        <f>FŐLAP!$E$8</f>
        <v>0</v>
      </c>
      <c r="P93" s="320">
        <f>FŐLAP!$C$10</f>
        <v>0</v>
      </c>
      <c r="Q93" s="322" t="s">
        <v>545</v>
      </c>
    </row>
    <row r="94" spans="1:17" ht="50.1" hidden="1" customHeight="1" x14ac:dyDescent="0.25">
      <c r="A94" s="100" t="s">
        <v>208</v>
      </c>
      <c r="B94" s="398"/>
      <c r="C94" s="413"/>
      <c r="D94" s="244"/>
      <c r="E94" s="244"/>
      <c r="F94" s="244"/>
      <c r="G94" s="244"/>
      <c r="H94" s="434"/>
      <c r="I94" s="245"/>
      <c r="J94" s="245"/>
      <c r="K94" s="398"/>
      <c r="L94" s="249"/>
      <c r="M94" s="250"/>
      <c r="N94" s="98" t="e">
        <f t="shared" si="1"/>
        <v>#DIV/0!</v>
      </c>
      <c r="O94" s="321">
        <f>FŐLAP!$E$8</f>
        <v>0</v>
      </c>
      <c r="P94" s="320">
        <f>FŐLAP!$C$10</f>
        <v>0</v>
      </c>
      <c r="Q94" s="322" t="s">
        <v>545</v>
      </c>
    </row>
    <row r="95" spans="1:17" ht="50.1" hidden="1" customHeight="1" x14ac:dyDescent="0.25">
      <c r="A95" s="100" t="s">
        <v>209</v>
      </c>
      <c r="B95" s="398"/>
      <c r="C95" s="413"/>
      <c r="D95" s="244"/>
      <c r="E95" s="244"/>
      <c r="F95" s="244"/>
      <c r="G95" s="244"/>
      <c r="H95" s="434"/>
      <c r="I95" s="245"/>
      <c r="J95" s="245"/>
      <c r="K95" s="398"/>
      <c r="L95" s="249"/>
      <c r="M95" s="250"/>
      <c r="N95" s="98" t="e">
        <f t="shared" si="1"/>
        <v>#DIV/0!</v>
      </c>
      <c r="O95" s="321">
        <f>FŐLAP!$E$8</f>
        <v>0</v>
      </c>
      <c r="P95" s="320">
        <f>FŐLAP!$C$10</f>
        <v>0</v>
      </c>
      <c r="Q95" s="322" t="s">
        <v>545</v>
      </c>
    </row>
    <row r="96" spans="1:17" ht="50.1" hidden="1" customHeight="1" x14ac:dyDescent="0.25">
      <c r="A96" s="101" t="s">
        <v>210</v>
      </c>
      <c r="B96" s="398"/>
      <c r="C96" s="413"/>
      <c r="D96" s="244"/>
      <c r="E96" s="244"/>
      <c r="F96" s="244"/>
      <c r="G96" s="244"/>
      <c r="H96" s="434"/>
      <c r="I96" s="245"/>
      <c r="J96" s="245"/>
      <c r="K96" s="398"/>
      <c r="L96" s="249"/>
      <c r="M96" s="250"/>
      <c r="N96" s="98" t="e">
        <f t="shared" si="1"/>
        <v>#DIV/0!</v>
      </c>
      <c r="O96" s="321">
        <f>FŐLAP!$E$8</f>
        <v>0</v>
      </c>
      <c r="P96" s="320">
        <f>FŐLAP!$C$10</f>
        <v>0</v>
      </c>
      <c r="Q96" s="322" t="s">
        <v>545</v>
      </c>
    </row>
    <row r="97" spans="1:17" ht="50.1" hidden="1" customHeight="1" x14ac:dyDescent="0.25">
      <c r="A97" s="100" t="s">
        <v>211</v>
      </c>
      <c r="B97" s="398"/>
      <c r="C97" s="413"/>
      <c r="D97" s="244"/>
      <c r="E97" s="244"/>
      <c r="F97" s="244"/>
      <c r="G97" s="244"/>
      <c r="H97" s="434"/>
      <c r="I97" s="245"/>
      <c r="J97" s="245"/>
      <c r="K97" s="398"/>
      <c r="L97" s="249"/>
      <c r="M97" s="250"/>
      <c r="N97" s="98" t="e">
        <f t="shared" si="1"/>
        <v>#DIV/0!</v>
      </c>
      <c r="O97" s="321">
        <f>FŐLAP!$E$8</f>
        <v>0</v>
      </c>
      <c r="P97" s="320">
        <f>FŐLAP!$C$10</f>
        <v>0</v>
      </c>
      <c r="Q97" s="322" t="s">
        <v>545</v>
      </c>
    </row>
    <row r="98" spans="1:17" ht="50.1" hidden="1" customHeight="1" x14ac:dyDescent="0.25">
      <c r="A98" s="100" t="s">
        <v>212</v>
      </c>
      <c r="B98" s="398"/>
      <c r="C98" s="413"/>
      <c r="D98" s="244"/>
      <c r="E98" s="244"/>
      <c r="F98" s="244"/>
      <c r="G98" s="244"/>
      <c r="H98" s="434"/>
      <c r="I98" s="245"/>
      <c r="J98" s="245"/>
      <c r="K98" s="398"/>
      <c r="L98" s="249"/>
      <c r="M98" s="250"/>
      <c r="N98" s="98" t="e">
        <f t="shared" si="1"/>
        <v>#DIV/0!</v>
      </c>
      <c r="O98" s="321">
        <f>FŐLAP!$E$8</f>
        <v>0</v>
      </c>
      <c r="P98" s="320">
        <f>FŐLAP!$C$10</f>
        <v>0</v>
      </c>
      <c r="Q98" s="322" t="s">
        <v>545</v>
      </c>
    </row>
    <row r="99" spans="1:17" ht="50.1" hidden="1" customHeight="1" x14ac:dyDescent="0.25">
      <c r="A99" s="101" t="s">
        <v>213</v>
      </c>
      <c r="B99" s="398"/>
      <c r="C99" s="413"/>
      <c r="D99" s="244"/>
      <c r="E99" s="244"/>
      <c r="F99" s="244"/>
      <c r="G99" s="244"/>
      <c r="H99" s="434"/>
      <c r="I99" s="245"/>
      <c r="J99" s="245"/>
      <c r="K99" s="398"/>
      <c r="L99" s="249"/>
      <c r="M99" s="250"/>
      <c r="N99" s="98" t="e">
        <f t="shared" si="1"/>
        <v>#DIV/0!</v>
      </c>
      <c r="O99" s="321">
        <f>FŐLAP!$E$8</f>
        <v>0</v>
      </c>
      <c r="P99" s="320">
        <f>FŐLAP!$C$10</f>
        <v>0</v>
      </c>
      <c r="Q99" s="322" t="s">
        <v>545</v>
      </c>
    </row>
    <row r="100" spans="1:17" ht="50.1" hidden="1" customHeight="1" x14ac:dyDescent="0.25">
      <c r="A100" s="100" t="s">
        <v>214</v>
      </c>
      <c r="B100" s="398"/>
      <c r="C100" s="413"/>
      <c r="D100" s="244"/>
      <c r="E100" s="244"/>
      <c r="F100" s="244"/>
      <c r="G100" s="244"/>
      <c r="H100" s="434"/>
      <c r="I100" s="245"/>
      <c r="J100" s="245"/>
      <c r="K100" s="398"/>
      <c r="L100" s="249"/>
      <c r="M100" s="250"/>
      <c r="N100" s="98" t="e">
        <f t="shared" si="1"/>
        <v>#DIV/0!</v>
      </c>
      <c r="O100" s="321">
        <f>FŐLAP!$E$8</f>
        <v>0</v>
      </c>
      <c r="P100" s="320">
        <f>FŐLAP!$C$10</f>
        <v>0</v>
      </c>
      <c r="Q100" s="322" t="s">
        <v>545</v>
      </c>
    </row>
    <row r="101" spans="1:17" ht="50.1" hidden="1" customHeight="1" x14ac:dyDescent="0.25">
      <c r="A101" s="100" t="s">
        <v>215</v>
      </c>
      <c r="B101" s="398"/>
      <c r="C101" s="413"/>
      <c r="D101" s="244"/>
      <c r="E101" s="244"/>
      <c r="F101" s="244"/>
      <c r="G101" s="244"/>
      <c r="H101" s="434"/>
      <c r="I101" s="245"/>
      <c r="J101" s="245"/>
      <c r="K101" s="398"/>
      <c r="L101" s="249"/>
      <c r="M101" s="250"/>
      <c r="N101" s="98" t="e">
        <f t="shared" si="1"/>
        <v>#DIV/0!</v>
      </c>
      <c r="O101" s="321">
        <f>FŐLAP!$E$8</f>
        <v>0</v>
      </c>
      <c r="P101" s="320">
        <f>FŐLAP!$C$10</f>
        <v>0</v>
      </c>
      <c r="Q101" s="322" t="s">
        <v>545</v>
      </c>
    </row>
    <row r="102" spans="1:17" ht="50.1" hidden="1" customHeight="1" collapsed="1" x14ac:dyDescent="0.25">
      <c r="A102" s="101" t="s">
        <v>216</v>
      </c>
      <c r="B102" s="398"/>
      <c r="C102" s="413"/>
      <c r="D102" s="244"/>
      <c r="E102" s="244"/>
      <c r="F102" s="244"/>
      <c r="G102" s="244"/>
      <c r="H102" s="434"/>
      <c r="I102" s="245"/>
      <c r="J102" s="245"/>
      <c r="K102" s="398"/>
      <c r="L102" s="249"/>
      <c r="M102" s="250"/>
      <c r="N102" s="98" t="e">
        <f t="shared" si="1"/>
        <v>#DIV/0!</v>
      </c>
      <c r="O102" s="321">
        <f>FŐLAP!$E$8</f>
        <v>0</v>
      </c>
      <c r="P102" s="320">
        <f>FŐLAP!$C$10</f>
        <v>0</v>
      </c>
      <c r="Q102" s="322" t="s">
        <v>545</v>
      </c>
    </row>
    <row r="103" spans="1:17" ht="50.1" hidden="1" customHeight="1" x14ac:dyDescent="0.25">
      <c r="A103" s="100" t="s">
        <v>217</v>
      </c>
      <c r="B103" s="398"/>
      <c r="C103" s="413"/>
      <c r="D103" s="244"/>
      <c r="E103" s="244"/>
      <c r="F103" s="244"/>
      <c r="G103" s="244"/>
      <c r="H103" s="434"/>
      <c r="I103" s="245"/>
      <c r="J103" s="245"/>
      <c r="K103" s="398"/>
      <c r="L103" s="249"/>
      <c r="M103" s="250"/>
      <c r="N103" s="98" t="e">
        <f t="shared" si="1"/>
        <v>#DIV/0!</v>
      </c>
      <c r="O103" s="321">
        <f>FŐLAP!$E$8</f>
        <v>0</v>
      </c>
      <c r="P103" s="320">
        <f>FŐLAP!$C$10</f>
        <v>0</v>
      </c>
      <c r="Q103" s="322" t="s">
        <v>545</v>
      </c>
    </row>
    <row r="104" spans="1:17" ht="50.1" hidden="1" customHeight="1" x14ac:dyDescent="0.25">
      <c r="A104" s="100" t="s">
        <v>218</v>
      </c>
      <c r="B104" s="398"/>
      <c r="C104" s="413"/>
      <c r="D104" s="244"/>
      <c r="E104" s="244"/>
      <c r="F104" s="244"/>
      <c r="G104" s="244"/>
      <c r="H104" s="434"/>
      <c r="I104" s="245"/>
      <c r="J104" s="245"/>
      <c r="K104" s="398"/>
      <c r="L104" s="249"/>
      <c r="M104" s="250"/>
      <c r="N104" s="98" t="e">
        <f t="shared" si="1"/>
        <v>#DIV/0!</v>
      </c>
      <c r="O104" s="321">
        <f>FŐLAP!$E$8</f>
        <v>0</v>
      </c>
      <c r="P104" s="320">
        <f>FŐLAP!$C$10</f>
        <v>0</v>
      </c>
      <c r="Q104" s="322" t="s">
        <v>545</v>
      </c>
    </row>
    <row r="105" spans="1:17" ht="50.1" hidden="1" customHeight="1" x14ac:dyDescent="0.25">
      <c r="A105" s="101" t="s">
        <v>219</v>
      </c>
      <c r="B105" s="398"/>
      <c r="C105" s="413"/>
      <c r="D105" s="244"/>
      <c r="E105" s="244"/>
      <c r="F105" s="244"/>
      <c r="G105" s="244"/>
      <c r="H105" s="434"/>
      <c r="I105" s="245"/>
      <c r="J105" s="245"/>
      <c r="K105" s="398"/>
      <c r="L105" s="249"/>
      <c r="M105" s="250"/>
      <c r="N105" s="98" t="e">
        <f t="shared" si="1"/>
        <v>#DIV/0!</v>
      </c>
      <c r="O105" s="321">
        <f>FŐLAP!$E$8</f>
        <v>0</v>
      </c>
      <c r="P105" s="320">
        <f>FŐLAP!$C$10</f>
        <v>0</v>
      </c>
      <c r="Q105" s="322" t="s">
        <v>545</v>
      </c>
    </row>
    <row r="106" spans="1:17" ht="50.1" hidden="1" customHeight="1" x14ac:dyDescent="0.25">
      <c r="A106" s="100" t="s">
        <v>220</v>
      </c>
      <c r="B106" s="398"/>
      <c r="C106" s="413"/>
      <c r="D106" s="244"/>
      <c r="E106" s="244"/>
      <c r="F106" s="244"/>
      <c r="G106" s="244"/>
      <c r="H106" s="434"/>
      <c r="I106" s="245"/>
      <c r="J106" s="245"/>
      <c r="K106" s="398"/>
      <c r="L106" s="249"/>
      <c r="M106" s="250"/>
      <c r="N106" s="98" t="e">
        <f t="shared" si="1"/>
        <v>#DIV/0!</v>
      </c>
      <c r="O106" s="321">
        <f>FŐLAP!$E$8</f>
        <v>0</v>
      </c>
      <c r="P106" s="320">
        <f>FŐLAP!$C$10</f>
        <v>0</v>
      </c>
      <c r="Q106" s="322" t="s">
        <v>545</v>
      </c>
    </row>
    <row r="107" spans="1:17" ht="50.1" hidden="1" customHeight="1" x14ac:dyDescent="0.25">
      <c r="A107" s="100" t="s">
        <v>221</v>
      </c>
      <c r="B107" s="398"/>
      <c r="C107" s="413"/>
      <c r="D107" s="244"/>
      <c r="E107" s="244"/>
      <c r="F107" s="244"/>
      <c r="G107" s="244"/>
      <c r="H107" s="434"/>
      <c r="I107" s="245"/>
      <c r="J107" s="245"/>
      <c r="K107" s="398"/>
      <c r="L107" s="249"/>
      <c r="M107" s="250"/>
      <c r="N107" s="98" t="e">
        <f t="shared" si="1"/>
        <v>#DIV/0!</v>
      </c>
      <c r="O107" s="321">
        <f>FŐLAP!$E$8</f>
        <v>0</v>
      </c>
      <c r="P107" s="320">
        <f>FŐLAP!$C$10</f>
        <v>0</v>
      </c>
      <c r="Q107" s="322" t="s">
        <v>545</v>
      </c>
    </row>
    <row r="108" spans="1:17" ht="50.1" hidden="1" customHeight="1" x14ac:dyDescent="0.25">
      <c r="A108" s="101" t="s">
        <v>222</v>
      </c>
      <c r="B108" s="398"/>
      <c r="C108" s="413"/>
      <c r="D108" s="244"/>
      <c r="E108" s="244"/>
      <c r="F108" s="244"/>
      <c r="G108" s="244"/>
      <c r="H108" s="434"/>
      <c r="I108" s="245"/>
      <c r="J108" s="245"/>
      <c r="K108" s="398"/>
      <c r="L108" s="249"/>
      <c r="M108" s="250"/>
      <c r="N108" s="98" t="e">
        <f t="shared" si="1"/>
        <v>#DIV/0!</v>
      </c>
      <c r="O108" s="321">
        <f>FŐLAP!$E$8</f>
        <v>0</v>
      </c>
      <c r="P108" s="320">
        <f>FŐLAP!$C$10</f>
        <v>0</v>
      </c>
      <c r="Q108" s="322" t="s">
        <v>545</v>
      </c>
    </row>
    <row r="109" spans="1:17" ht="50.1" hidden="1" customHeight="1" x14ac:dyDescent="0.25">
      <c r="A109" s="100" t="s">
        <v>223</v>
      </c>
      <c r="B109" s="398"/>
      <c r="C109" s="413"/>
      <c r="D109" s="244"/>
      <c r="E109" s="244"/>
      <c r="F109" s="244"/>
      <c r="G109" s="244"/>
      <c r="H109" s="434"/>
      <c r="I109" s="245"/>
      <c r="J109" s="245"/>
      <c r="K109" s="398"/>
      <c r="L109" s="249"/>
      <c r="M109" s="250"/>
      <c r="N109" s="98" t="e">
        <f t="shared" si="1"/>
        <v>#DIV/0!</v>
      </c>
      <c r="O109" s="321">
        <f>FŐLAP!$E$8</f>
        <v>0</v>
      </c>
      <c r="P109" s="320">
        <f>FŐLAP!$C$10</f>
        <v>0</v>
      </c>
      <c r="Q109" s="322" t="s">
        <v>545</v>
      </c>
    </row>
    <row r="110" spans="1:17" ht="50.1" hidden="1" customHeight="1" x14ac:dyDescent="0.25">
      <c r="A110" s="100" t="s">
        <v>224</v>
      </c>
      <c r="B110" s="398"/>
      <c r="C110" s="413"/>
      <c r="D110" s="244"/>
      <c r="E110" s="244"/>
      <c r="F110" s="244"/>
      <c r="G110" s="244"/>
      <c r="H110" s="434"/>
      <c r="I110" s="245"/>
      <c r="J110" s="245"/>
      <c r="K110" s="398"/>
      <c r="L110" s="249"/>
      <c r="M110" s="250"/>
      <c r="N110" s="98" t="e">
        <f t="shared" si="1"/>
        <v>#DIV/0!</v>
      </c>
      <c r="O110" s="321">
        <f>FŐLAP!$E$8</f>
        <v>0</v>
      </c>
      <c r="P110" s="320">
        <f>FŐLAP!$C$10</f>
        <v>0</v>
      </c>
      <c r="Q110" s="322" t="s">
        <v>545</v>
      </c>
    </row>
    <row r="111" spans="1:17" ht="50.1" hidden="1" customHeight="1" x14ac:dyDescent="0.25">
      <c r="A111" s="100" t="s">
        <v>225</v>
      </c>
      <c r="B111" s="398"/>
      <c r="C111" s="413"/>
      <c r="D111" s="244"/>
      <c r="E111" s="244"/>
      <c r="F111" s="244"/>
      <c r="G111" s="244"/>
      <c r="H111" s="434"/>
      <c r="I111" s="245"/>
      <c r="J111" s="245"/>
      <c r="K111" s="398"/>
      <c r="L111" s="249"/>
      <c r="M111" s="250"/>
      <c r="N111" s="98" t="e">
        <f t="shared" si="1"/>
        <v>#DIV/0!</v>
      </c>
      <c r="O111" s="321">
        <f>FŐLAP!$E$8</f>
        <v>0</v>
      </c>
      <c r="P111" s="320">
        <f>FŐLAP!$C$10</f>
        <v>0</v>
      </c>
      <c r="Q111" s="322" t="s">
        <v>545</v>
      </c>
    </row>
    <row r="112" spans="1:17" ht="50.1" hidden="1" customHeight="1" x14ac:dyDescent="0.25">
      <c r="A112" s="100" t="s">
        <v>226</v>
      </c>
      <c r="B112" s="398"/>
      <c r="C112" s="413"/>
      <c r="D112" s="244"/>
      <c r="E112" s="244"/>
      <c r="F112" s="244"/>
      <c r="G112" s="244"/>
      <c r="H112" s="434"/>
      <c r="I112" s="245"/>
      <c r="J112" s="245"/>
      <c r="K112" s="398"/>
      <c r="L112" s="249"/>
      <c r="M112" s="250"/>
      <c r="N112" s="98" t="e">
        <f t="shared" si="1"/>
        <v>#DIV/0!</v>
      </c>
      <c r="O112" s="321">
        <f>FŐLAP!$E$8</f>
        <v>0</v>
      </c>
      <c r="P112" s="320">
        <f>FŐLAP!$C$10</f>
        <v>0</v>
      </c>
      <c r="Q112" s="322" t="s">
        <v>545</v>
      </c>
    </row>
    <row r="113" spans="1:17" ht="50.1" hidden="1" customHeight="1" x14ac:dyDescent="0.25">
      <c r="A113" s="101" t="s">
        <v>227</v>
      </c>
      <c r="B113" s="398"/>
      <c r="C113" s="413"/>
      <c r="D113" s="244"/>
      <c r="E113" s="244"/>
      <c r="F113" s="244"/>
      <c r="G113" s="244"/>
      <c r="H113" s="434"/>
      <c r="I113" s="245"/>
      <c r="J113" s="245"/>
      <c r="K113" s="398"/>
      <c r="L113" s="249"/>
      <c r="M113" s="250"/>
      <c r="N113" s="98" t="e">
        <f t="shared" si="1"/>
        <v>#DIV/0!</v>
      </c>
      <c r="O113" s="321">
        <f>FŐLAP!$E$8</f>
        <v>0</v>
      </c>
      <c r="P113" s="320">
        <f>FŐLAP!$C$10</f>
        <v>0</v>
      </c>
      <c r="Q113" s="322" t="s">
        <v>545</v>
      </c>
    </row>
    <row r="114" spans="1:17" ht="50.1" hidden="1" customHeight="1" x14ac:dyDescent="0.25">
      <c r="A114" s="100" t="s">
        <v>228</v>
      </c>
      <c r="B114" s="398"/>
      <c r="C114" s="413"/>
      <c r="D114" s="244"/>
      <c r="E114" s="244"/>
      <c r="F114" s="244"/>
      <c r="G114" s="244"/>
      <c r="H114" s="434"/>
      <c r="I114" s="245"/>
      <c r="J114" s="245"/>
      <c r="K114" s="398"/>
      <c r="L114" s="249"/>
      <c r="M114" s="250"/>
      <c r="N114" s="98" t="e">
        <f t="shared" si="1"/>
        <v>#DIV/0!</v>
      </c>
      <c r="O114" s="321">
        <f>FŐLAP!$E$8</f>
        <v>0</v>
      </c>
      <c r="P114" s="320">
        <f>FŐLAP!$C$10</f>
        <v>0</v>
      </c>
      <c r="Q114" s="322" t="s">
        <v>545</v>
      </c>
    </row>
    <row r="115" spans="1:17" ht="50.1" hidden="1" customHeight="1" x14ac:dyDescent="0.25">
      <c r="A115" s="100" t="s">
        <v>229</v>
      </c>
      <c r="B115" s="398"/>
      <c r="C115" s="413"/>
      <c r="D115" s="244"/>
      <c r="E115" s="244"/>
      <c r="F115" s="244"/>
      <c r="G115" s="244"/>
      <c r="H115" s="434"/>
      <c r="I115" s="245"/>
      <c r="J115" s="245"/>
      <c r="K115" s="398"/>
      <c r="L115" s="249"/>
      <c r="M115" s="250"/>
      <c r="N115" s="98" t="e">
        <f t="shared" si="1"/>
        <v>#DIV/0!</v>
      </c>
      <c r="O115" s="321">
        <f>FŐLAP!$E$8</f>
        <v>0</v>
      </c>
      <c r="P115" s="320">
        <f>FŐLAP!$C$10</f>
        <v>0</v>
      </c>
      <c r="Q115" s="322" t="s">
        <v>545</v>
      </c>
    </row>
    <row r="116" spans="1:17" ht="50.1" hidden="1" customHeight="1" x14ac:dyDescent="0.25">
      <c r="A116" s="101" t="s">
        <v>230</v>
      </c>
      <c r="B116" s="398"/>
      <c r="C116" s="413"/>
      <c r="D116" s="244"/>
      <c r="E116" s="244"/>
      <c r="F116" s="244"/>
      <c r="G116" s="244"/>
      <c r="H116" s="434"/>
      <c r="I116" s="245"/>
      <c r="J116" s="245"/>
      <c r="K116" s="398"/>
      <c r="L116" s="249"/>
      <c r="M116" s="250"/>
      <c r="N116" s="98" t="e">
        <f t="shared" si="1"/>
        <v>#DIV/0!</v>
      </c>
      <c r="O116" s="321">
        <f>FŐLAP!$E$8</f>
        <v>0</v>
      </c>
      <c r="P116" s="320">
        <f>FŐLAP!$C$10</f>
        <v>0</v>
      </c>
      <c r="Q116" s="322" t="s">
        <v>545</v>
      </c>
    </row>
    <row r="117" spans="1:17" ht="50.1" hidden="1" customHeight="1" x14ac:dyDescent="0.25">
      <c r="A117" s="100" t="s">
        <v>231</v>
      </c>
      <c r="B117" s="398"/>
      <c r="C117" s="413"/>
      <c r="D117" s="244"/>
      <c r="E117" s="244"/>
      <c r="F117" s="244"/>
      <c r="G117" s="244"/>
      <c r="H117" s="434"/>
      <c r="I117" s="245"/>
      <c r="J117" s="245"/>
      <c r="K117" s="398"/>
      <c r="L117" s="249"/>
      <c r="M117" s="250"/>
      <c r="N117" s="98" t="e">
        <f t="shared" si="1"/>
        <v>#DIV/0!</v>
      </c>
      <c r="O117" s="321">
        <f>FŐLAP!$E$8</f>
        <v>0</v>
      </c>
      <c r="P117" s="320">
        <f>FŐLAP!$C$10</f>
        <v>0</v>
      </c>
      <c r="Q117" s="322" t="s">
        <v>545</v>
      </c>
    </row>
    <row r="118" spans="1:17" ht="50.1" hidden="1" customHeight="1" x14ac:dyDescent="0.25">
      <c r="A118" s="100" t="s">
        <v>232</v>
      </c>
      <c r="B118" s="398"/>
      <c r="C118" s="413"/>
      <c r="D118" s="244"/>
      <c r="E118" s="244"/>
      <c r="F118" s="244"/>
      <c r="G118" s="244"/>
      <c r="H118" s="434"/>
      <c r="I118" s="245"/>
      <c r="J118" s="245"/>
      <c r="K118" s="398"/>
      <c r="L118" s="249"/>
      <c r="M118" s="250"/>
      <c r="N118" s="98" t="e">
        <f t="shared" si="1"/>
        <v>#DIV/0!</v>
      </c>
      <c r="O118" s="321">
        <f>FŐLAP!$E$8</f>
        <v>0</v>
      </c>
      <c r="P118" s="320">
        <f>FŐLAP!$C$10</f>
        <v>0</v>
      </c>
      <c r="Q118" s="322" t="s">
        <v>545</v>
      </c>
    </row>
    <row r="119" spans="1:17" ht="50.1" hidden="1" customHeight="1" x14ac:dyDescent="0.25">
      <c r="A119" s="101" t="s">
        <v>233</v>
      </c>
      <c r="B119" s="398"/>
      <c r="C119" s="413"/>
      <c r="D119" s="244"/>
      <c r="E119" s="244"/>
      <c r="F119" s="244"/>
      <c r="G119" s="244"/>
      <c r="H119" s="434"/>
      <c r="I119" s="245"/>
      <c r="J119" s="245"/>
      <c r="K119" s="398"/>
      <c r="L119" s="249"/>
      <c r="M119" s="250"/>
      <c r="N119" s="98" t="e">
        <f t="shared" si="1"/>
        <v>#DIV/0!</v>
      </c>
      <c r="O119" s="321">
        <f>FŐLAP!$E$8</f>
        <v>0</v>
      </c>
      <c r="P119" s="320">
        <f>FŐLAP!$C$10</f>
        <v>0</v>
      </c>
      <c r="Q119" s="322" t="s">
        <v>545</v>
      </c>
    </row>
    <row r="120" spans="1:17" ht="50.1" hidden="1" customHeight="1" x14ac:dyDescent="0.25">
      <c r="A120" s="100" t="s">
        <v>234</v>
      </c>
      <c r="B120" s="398"/>
      <c r="C120" s="413"/>
      <c r="D120" s="244"/>
      <c r="E120" s="244"/>
      <c r="F120" s="244"/>
      <c r="G120" s="244"/>
      <c r="H120" s="434"/>
      <c r="I120" s="245"/>
      <c r="J120" s="245"/>
      <c r="K120" s="398"/>
      <c r="L120" s="249"/>
      <c r="M120" s="250"/>
      <c r="N120" s="98" t="e">
        <f t="shared" si="1"/>
        <v>#DIV/0!</v>
      </c>
      <c r="O120" s="321">
        <f>FŐLAP!$E$8</f>
        <v>0</v>
      </c>
      <c r="P120" s="320">
        <f>FŐLAP!$C$10</f>
        <v>0</v>
      </c>
      <c r="Q120" s="322" t="s">
        <v>545</v>
      </c>
    </row>
    <row r="121" spans="1:17" ht="50.1" hidden="1" customHeight="1" x14ac:dyDescent="0.25">
      <c r="A121" s="100" t="s">
        <v>235</v>
      </c>
      <c r="B121" s="398"/>
      <c r="C121" s="413"/>
      <c r="D121" s="244"/>
      <c r="E121" s="244"/>
      <c r="F121" s="244"/>
      <c r="G121" s="244"/>
      <c r="H121" s="434"/>
      <c r="I121" s="245"/>
      <c r="J121" s="245"/>
      <c r="K121" s="398"/>
      <c r="L121" s="249"/>
      <c r="M121" s="250"/>
      <c r="N121" s="98" t="e">
        <f t="shared" si="1"/>
        <v>#DIV/0!</v>
      </c>
      <c r="O121" s="321">
        <f>FŐLAP!$E$8</f>
        <v>0</v>
      </c>
      <c r="P121" s="320">
        <f>FŐLAP!$C$10</f>
        <v>0</v>
      </c>
      <c r="Q121" s="322" t="s">
        <v>545</v>
      </c>
    </row>
    <row r="122" spans="1:17" ht="50.1" hidden="1" customHeight="1" x14ac:dyDescent="0.25">
      <c r="A122" s="101" t="s">
        <v>236</v>
      </c>
      <c r="B122" s="398"/>
      <c r="C122" s="413"/>
      <c r="D122" s="244"/>
      <c r="E122" s="244"/>
      <c r="F122" s="244"/>
      <c r="G122" s="244"/>
      <c r="H122" s="434"/>
      <c r="I122" s="245"/>
      <c r="J122" s="245"/>
      <c r="K122" s="398"/>
      <c r="L122" s="249"/>
      <c r="M122" s="250"/>
      <c r="N122" s="98" t="e">
        <f t="shared" si="1"/>
        <v>#DIV/0!</v>
      </c>
      <c r="O122" s="321">
        <f>FŐLAP!$E$8</f>
        <v>0</v>
      </c>
      <c r="P122" s="320">
        <f>FŐLAP!$C$10</f>
        <v>0</v>
      </c>
      <c r="Q122" s="322" t="s">
        <v>545</v>
      </c>
    </row>
    <row r="123" spans="1:17" ht="50.1" hidden="1" customHeight="1" collapsed="1" x14ac:dyDescent="0.25">
      <c r="A123" s="100" t="s">
        <v>237</v>
      </c>
      <c r="B123" s="398"/>
      <c r="C123" s="413"/>
      <c r="D123" s="244"/>
      <c r="E123" s="244"/>
      <c r="F123" s="244"/>
      <c r="G123" s="244"/>
      <c r="H123" s="434"/>
      <c r="I123" s="245"/>
      <c r="J123" s="245"/>
      <c r="K123" s="398"/>
      <c r="L123" s="249"/>
      <c r="M123" s="250"/>
      <c r="N123" s="98" t="e">
        <f t="shared" si="1"/>
        <v>#DIV/0!</v>
      </c>
      <c r="O123" s="321">
        <f>FŐLAP!$E$8</f>
        <v>0</v>
      </c>
      <c r="P123" s="320">
        <f>FŐLAP!$C$10</f>
        <v>0</v>
      </c>
      <c r="Q123" s="322" t="s">
        <v>545</v>
      </c>
    </row>
    <row r="124" spans="1:17" ht="50.1" hidden="1" customHeight="1" x14ac:dyDescent="0.25">
      <c r="A124" s="100" t="s">
        <v>238</v>
      </c>
      <c r="B124" s="398"/>
      <c r="C124" s="413"/>
      <c r="D124" s="244"/>
      <c r="E124" s="244"/>
      <c r="F124" s="244"/>
      <c r="G124" s="244"/>
      <c r="H124" s="434"/>
      <c r="I124" s="245"/>
      <c r="J124" s="245"/>
      <c r="K124" s="398"/>
      <c r="L124" s="249"/>
      <c r="M124" s="250"/>
      <c r="N124" s="98" t="e">
        <f t="shared" si="1"/>
        <v>#DIV/0!</v>
      </c>
      <c r="O124" s="321">
        <f>FŐLAP!$E$8</f>
        <v>0</v>
      </c>
      <c r="P124" s="320">
        <f>FŐLAP!$C$10</f>
        <v>0</v>
      </c>
      <c r="Q124" s="322" t="s">
        <v>545</v>
      </c>
    </row>
    <row r="125" spans="1:17" ht="50.1" hidden="1" customHeight="1" x14ac:dyDescent="0.25">
      <c r="A125" s="101" t="s">
        <v>239</v>
      </c>
      <c r="B125" s="398"/>
      <c r="C125" s="413"/>
      <c r="D125" s="244"/>
      <c r="E125" s="244"/>
      <c r="F125" s="244"/>
      <c r="G125" s="244"/>
      <c r="H125" s="434"/>
      <c r="I125" s="245"/>
      <c r="J125" s="245"/>
      <c r="K125" s="398"/>
      <c r="L125" s="249"/>
      <c r="M125" s="250"/>
      <c r="N125" s="98" t="e">
        <f t="shared" si="1"/>
        <v>#DIV/0!</v>
      </c>
      <c r="O125" s="321">
        <f>FŐLAP!$E$8</f>
        <v>0</v>
      </c>
      <c r="P125" s="320">
        <f>FŐLAP!$C$10</f>
        <v>0</v>
      </c>
      <c r="Q125" s="322" t="s">
        <v>545</v>
      </c>
    </row>
    <row r="126" spans="1:17" ht="50.1" hidden="1" customHeight="1" x14ac:dyDescent="0.25">
      <c r="A126" s="100" t="s">
        <v>240</v>
      </c>
      <c r="B126" s="398"/>
      <c r="C126" s="413"/>
      <c r="D126" s="244"/>
      <c r="E126" s="244"/>
      <c r="F126" s="244"/>
      <c r="G126" s="244"/>
      <c r="H126" s="434"/>
      <c r="I126" s="245"/>
      <c r="J126" s="245"/>
      <c r="K126" s="398"/>
      <c r="L126" s="249"/>
      <c r="M126" s="250"/>
      <c r="N126" s="98" t="e">
        <f t="shared" si="1"/>
        <v>#DIV/0!</v>
      </c>
      <c r="O126" s="321">
        <f>FŐLAP!$E$8</f>
        <v>0</v>
      </c>
      <c r="P126" s="320">
        <f>FŐLAP!$C$10</f>
        <v>0</v>
      </c>
      <c r="Q126" s="322" t="s">
        <v>545</v>
      </c>
    </row>
    <row r="127" spans="1:17" ht="50.1" hidden="1" customHeight="1" x14ac:dyDescent="0.25">
      <c r="A127" s="100" t="s">
        <v>241</v>
      </c>
      <c r="B127" s="398"/>
      <c r="C127" s="413"/>
      <c r="D127" s="244"/>
      <c r="E127" s="244"/>
      <c r="F127" s="244"/>
      <c r="G127" s="244"/>
      <c r="H127" s="434"/>
      <c r="I127" s="245"/>
      <c r="J127" s="245"/>
      <c r="K127" s="398"/>
      <c r="L127" s="249"/>
      <c r="M127" s="250"/>
      <c r="N127" s="98" t="e">
        <f t="shared" si="1"/>
        <v>#DIV/0!</v>
      </c>
      <c r="O127" s="321">
        <f>FŐLAP!$E$8</f>
        <v>0</v>
      </c>
      <c r="P127" s="320">
        <f>FŐLAP!$C$10</f>
        <v>0</v>
      </c>
      <c r="Q127" s="322" t="s">
        <v>545</v>
      </c>
    </row>
    <row r="128" spans="1:17" ht="50.1" hidden="1" customHeight="1" x14ac:dyDescent="0.25">
      <c r="A128" s="100" t="s">
        <v>242</v>
      </c>
      <c r="B128" s="398"/>
      <c r="C128" s="413"/>
      <c r="D128" s="244"/>
      <c r="E128" s="244"/>
      <c r="F128" s="244"/>
      <c r="G128" s="244"/>
      <c r="H128" s="434"/>
      <c r="I128" s="245"/>
      <c r="J128" s="245"/>
      <c r="K128" s="398"/>
      <c r="L128" s="249"/>
      <c r="M128" s="250"/>
      <c r="N128" s="98" t="e">
        <f t="shared" si="1"/>
        <v>#DIV/0!</v>
      </c>
      <c r="O128" s="321">
        <f>FŐLAP!$E$8</f>
        <v>0</v>
      </c>
      <c r="P128" s="320">
        <f>FŐLAP!$C$10</f>
        <v>0</v>
      </c>
      <c r="Q128" s="322" t="s">
        <v>545</v>
      </c>
    </row>
    <row r="129" spans="1:17" ht="50.1" hidden="1" customHeight="1" x14ac:dyDescent="0.25">
      <c r="A129" s="100" t="s">
        <v>243</v>
      </c>
      <c r="B129" s="398"/>
      <c r="C129" s="413"/>
      <c r="D129" s="244"/>
      <c r="E129" s="244"/>
      <c r="F129" s="244"/>
      <c r="G129" s="244"/>
      <c r="H129" s="434"/>
      <c r="I129" s="245"/>
      <c r="J129" s="245"/>
      <c r="K129" s="398"/>
      <c r="L129" s="249"/>
      <c r="M129" s="250"/>
      <c r="N129" s="98" t="e">
        <f t="shared" si="1"/>
        <v>#DIV/0!</v>
      </c>
      <c r="O129" s="321">
        <f>FŐLAP!$E$8</f>
        <v>0</v>
      </c>
      <c r="P129" s="320">
        <f>FŐLAP!$C$10</f>
        <v>0</v>
      </c>
      <c r="Q129" s="322" t="s">
        <v>545</v>
      </c>
    </row>
    <row r="130" spans="1:17" ht="50.1" hidden="1" customHeight="1" x14ac:dyDescent="0.25">
      <c r="A130" s="101" t="s">
        <v>244</v>
      </c>
      <c r="B130" s="398"/>
      <c r="C130" s="413"/>
      <c r="D130" s="244"/>
      <c r="E130" s="244"/>
      <c r="F130" s="244"/>
      <c r="G130" s="244"/>
      <c r="H130" s="434"/>
      <c r="I130" s="245"/>
      <c r="J130" s="245"/>
      <c r="K130" s="398"/>
      <c r="L130" s="249"/>
      <c r="M130" s="250"/>
      <c r="N130" s="98" t="e">
        <f t="shared" si="1"/>
        <v>#DIV/0!</v>
      </c>
      <c r="O130" s="321">
        <f>FŐLAP!$E$8</f>
        <v>0</v>
      </c>
      <c r="P130" s="320">
        <f>FŐLAP!$C$10</f>
        <v>0</v>
      </c>
      <c r="Q130" s="322" t="s">
        <v>545</v>
      </c>
    </row>
    <row r="131" spans="1:17" ht="50.1" hidden="1" customHeight="1" x14ac:dyDescent="0.25">
      <c r="A131" s="100" t="s">
        <v>245</v>
      </c>
      <c r="B131" s="398"/>
      <c r="C131" s="413"/>
      <c r="D131" s="244"/>
      <c r="E131" s="244"/>
      <c r="F131" s="244"/>
      <c r="G131" s="244"/>
      <c r="H131" s="434"/>
      <c r="I131" s="245"/>
      <c r="J131" s="245"/>
      <c r="K131" s="398"/>
      <c r="L131" s="249"/>
      <c r="M131" s="250"/>
      <c r="N131" s="98" t="e">
        <f t="shared" si="1"/>
        <v>#DIV/0!</v>
      </c>
      <c r="O131" s="321">
        <f>FŐLAP!$E$8</f>
        <v>0</v>
      </c>
      <c r="P131" s="320">
        <f>FŐLAP!$C$10</f>
        <v>0</v>
      </c>
      <c r="Q131" s="322" t="s">
        <v>545</v>
      </c>
    </row>
    <row r="132" spans="1:17" ht="50.1" hidden="1" customHeight="1" x14ac:dyDescent="0.25">
      <c r="A132" s="100" t="s">
        <v>246</v>
      </c>
      <c r="B132" s="398"/>
      <c r="C132" s="413"/>
      <c r="D132" s="244"/>
      <c r="E132" s="244"/>
      <c r="F132" s="244"/>
      <c r="G132" s="244"/>
      <c r="H132" s="434"/>
      <c r="I132" s="245"/>
      <c r="J132" s="245"/>
      <c r="K132" s="398"/>
      <c r="L132" s="249"/>
      <c r="M132" s="250"/>
      <c r="N132" s="98" t="e">
        <f t="shared" si="1"/>
        <v>#DIV/0!</v>
      </c>
      <c r="O132" s="321">
        <f>FŐLAP!$E$8</f>
        <v>0</v>
      </c>
      <c r="P132" s="320">
        <f>FŐLAP!$C$10</f>
        <v>0</v>
      </c>
      <c r="Q132" s="322" t="s">
        <v>545</v>
      </c>
    </row>
    <row r="133" spans="1:17" ht="50.1" hidden="1" customHeight="1" x14ac:dyDescent="0.25">
      <c r="A133" s="101" t="s">
        <v>247</v>
      </c>
      <c r="B133" s="398"/>
      <c r="C133" s="413"/>
      <c r="D133" s="244"/>
      <c r="E133" s="244"/>
      <c r="F133" s="244"/>
      <c r="G133" s="244"/>
      <c r="H133" s="434"/>
      <c r="I133" s="245"/>
      <c r="J133" s="245"/>
      <c r="K133" s="398"/>
      <c r="L133" s="249"/>
      <c r="M133" s="250"/>
      <c r="N133" s="98" t="e">
        <f t="shared" si="1"/>
        <v>#DIV/0!</v>
      </c>
      <c r="O133" s="321">
        <f>FŐLAP!$E$8</f>
        <v>0</v>
      </c>
      <c r="P133" s="320">
        <f>FŐLAP!$C$10</f>
        <v>0</v>
      </c>
      <c r="Q133" s="322" t="s">
        <v>545</v>
      </c>
    </row>
    <row r="134" spans="1:17" ht="50.1" hidden="1" customHeight="1" x14ac:dyDescent="0.25">
      <c r="A134" s="100" t="s">
        <v>248</v>
      </c>
      <c r="B134" s="398"/>
      <c r="C134" s="413"/>
      <c r="D134" s="244"/>
      <c r="E134" s="244"/>
      <c r="F134" s="244"/>
      <c r="G134" s="244"/>
      <c r="H134" s="434"/>
      <c r="I134" s="245"/>
      <c r="J134" s="245"/>
      <c r="K134" s="398"/>
      <c r="L134" s="249"/>
      <c r="M134" s="250"/>
      <c r="N134" s="98" t="e">
        <f t="shared" si="1"/>
        <v>#DIV/0!</v>
      </c>
      <c r="O134" s="321">
        <f>FŐLAP!$E$8</f>
        <v>0</v>
      </c>
      <c r="P134" s="320">
        <f>FŐLAP!$C$10</f>
        <v>0</v>
      </c>
      <c r="Q134" s="322" t="s">
        <v>545</v>
      </c>
    </row>
    <row r="135" spans="1:17" ht="50.1" hidden="1" customHeight="1" x14ac:dyDescent="0.25">
      <c r="A135" s="100" t="s">
        <v>249</v>
      </c>
      <c r="B135" s="398"/>
      <c r="C135" s="413"/>
      <c r="D135" s="244"/>
      <c r="E135" s="244"/>
      <c r="F135" s="244"/>
      <c r="G135" s="244"/>
      <c r="H135" s="434"/>
      <c r="I135" s="245"/>
      <c r="J135" s="245"/>
      <c r="K135" s="398"/>
      <c r="L135" s="249"/>
      <c r="M135" s="250"/>
      <c r="N135" s="98" t="e">
        <f t="shared" si="1"/>
        <v>#DIV/0!</v>
      </c>
      <c r="O135" s="321">
        <f>FŐLAP!$E$8</f>
        <v>0</v>
      </c>
      <c r="P135" s="320">
        <f>FŐLAP!$C$10</f>
        <v>0</v>
      </c>
      <c r="Q135" s="322" t="s">
        <v>545</v>
      </c>
    </row>
    <row r="136" spans="1:17" ht="50.1" hidden="1" customHeight="1" x14ac:dyDescent="0.25">
      <c r="A136" s="101" t="s">
        <v>250</v>
      </c>
      <c r="B136" s="398"/>
      <c r="C136" s="413"/>
      <c r="D136" s="244"/>
      <c r="E136" s="244"/>
      <c r="F136" s="244"/>
      <c r="G136" s="244"/>
      <c r="H136" s="434"/>
      <c r="I136" s="245"/>
      <c r="J136" s="245"/>
      <c r="K136" s="398"/>
      <c r="L136" s="249"/>
      <c r="M136" s="250"/>
      <c r="N136" s="98" t="e">
        <f t="shared" si="1"/>
        <v>#DIV/0!</v>
      </c>
      <c r="O136" s="321">
        <f>FŐLAP!$E$8</f>
        <v>0</v>
      </c>
      <c r="P136" s="320">
        <f>FŐLAP!$C$10</f>
        <v>0</v>
      </c>
      <c r="Q136" s="322" t="s">
        <v>545</v>
      </c>
    </row>
    <row r="137" spans="1:17" ht="50.1" hidden="1" customHeight="1" x14ac:dyDescent="0.25">
      <c r="A137" s="100" t="s">
        <v>251</v>
      </c>
      <c r="B137" s="398"/>
      <c r="C137" s="413"/>
      <c r="D137" s="244"/>
      <c r="E137" s="244"/>
      <c r="F137" s="244"/>
      <c r="G137" s="244"/>
      <c r="H137" s="434"/>
      <c r="I137" s="245"/>
      <c r="J137" s="245"/>
      <c r="K137" s="398"/>
      <c r="L137" s="249"/>
      <c r="M137" s="250"/>
      <c r="N137" s="98" t="e">
        <f t="shared" si="1"/>
        <v>#DIV/0!</v>
      </c>
      <c r="O137" s="321">
        <f>FŐLAP!$E$8</f>
        <v>0</v>
      </c>
      <c r="P137" s="320">
        <f>FŐLAP!$C$10</f>
        <v>0</v>
      </c>
      <c r="Q137" s="322" t="s">
        <v>545</v>
      </c>
    </row>
    <row r="138" spans="1:17" ht="50.1" hidden="1" customHeight="1" x14ac:dyDescent="0.25">
      <c r="A138" s="100" t="s">
        <v>252</v>
      </c>
      <c r="B138" s="398"/>
      <c r="C138" s="413"/>
      <c r="D138" s="244"/>
      <c r="E138" s="244"/>
      <c r="F138" s="244"/>
      <c r="G138" s="244"/>
      <c r="H138" s="434"/>
      <c r="I138" s="245"/>
      <c r="J138" s="245"/>
      <c r="K138" s="398"/>
      <c r="L138" s="249"/>
      <c r="M138" s="250"/>
      <c r="N138" s="98" t="e">
        <f t="shared" ref="N138:N201" si="2">IF(M138&lt;0,0,1-(M138/L138))</f>
        <v>#DIV/0!</v>
      </c>
      <c r="O138" s="321">
        <f>FŐLAP!$E$8</f>
        <v>0</v>
      </c>
      <c r="P138" s="320">
        <f>FŐLAP!$C$10</f>
        <v>0</v>
      </c>
      <c r="Q138" s="322" t="s">
        <v>545</v>
      </c>
    </row>
    <row r="139" spans="1:17" ht="50.1" hidden="1" customHeight="1" x14ac:dyDescent="0.25">
      <c r="A139" s="101" t="s">
        <v>253</v>
      </c>
      <c r="B139" s="398"/>
      <c r="C139" s="413"/>
      <c r="D139" s="244"/>
      <c r="E139" s="244"/>
      <c r="F139" s="244"/>
      <c r="G139" s="244"/>
      <c r="H139" s="434"/>
      <c r="I139" s="245"/>
      <c r="J139" s="245"/>
      <c r="K139" s="398"/>
      <c r="L139" s="249"/>
      <c r="M139" s="250"/>
      <c r="N139" s="98" t="e">
        <f t="shared" si="2"/>
        <v>#DIV/0!</v>
      </c>
      <c r="O139" s="321">
        <f>FŐLAP!$E$8</f>
        <v>0</v>
      </c>
      <c r="P139" s="320">
        <f>FŐLAP!$C$10</f>
        <v>0</v>
      </c>
      <c r="Q139" s="322" t="s">
        <v>545</v>
      </c>
    </row>
    <row r="140" spans="1:17" ht="50.1" hidden="1" customHeight="1" x14ac:dyDescent="0.25">
      <c r="A140" s="100" t="s">
        <v>254</v>
      </c>
      <c r="B140" s="398"/>
      <c r="C140" s="413"/>
      <c r="D140" s="244"/>
      <c r="E140" s="244"/>
      <c r="F140" s="244"/>
      <c r="G140" s="244"/>
      <c r="H140" s="434"/>
      <c r="I140" s="245"/>
      <c r="J140" s="245"/>
      <c r="K140" s="398"/>
      <c r="L140" s="249"/>
      <c r="M140" s="250"/>
      <c r="N140" s="98" t="e">
        <f t="shared" si="2"/>
        <v>#DIV/0!</v>
      </c>
      <c r="O140" s="321">
        <f>FŐLAP!$E$8</f>
        <v>0</v>
      </c>
      <c r="P140" s="320">
        <f>FŐLAP!$C$10</f>
        <v>0</v>
      </c>
      <c r="Q140" s="322" t="s">
        <v>545</v>
      </c>
    </row>
    <row r="141" spans="1:17" ht="50.1" hidden="1" customHeight="1" x14ac:dyDescent="0.25">
      <c r="A141" s="100" t="s">
        <v>255</v>
      </c>
      <c r="B141" s="398"/>
      <c r="C141" s="413"/>
      <c r="D141" s="244"/>
      <c r="E141" s="244"/>
      <c r="F141" s="244"/>
      <c r="G141" s="244"/>
      <c r="H141" s="434"/>
      <c r="I141" s="245"/>
      <c r="J141" s="245"/>
      <c r="K141" s="398"/>
      <c r="L141" s="249"/>
      <c r="M141" s="250"/>
      <c r="N141" s="98" t="e">
        <f t="shared" si="2"/>
        <v>#DIV/0!</v>
      </c>
      <c r="O141" s="321">
        <f>FŐLAP!$E$8</f>
        <v>0</v>
      </c>
      <c r="P141" s="320">
        <f>FŐLAP!$C$10</f>
        <v>0</v>
      </c>
      <c r="Q141" s="322" t="s">
        <v>545</v>
      </c>
    </row>
    <row r="142" spans="1:17" ht="50.1" hidden="1" customHeight="1" x14ac:dyDescent="0.25">
      <c r="A142" s="101" t="s">
        <v>256</v>
      </c>
      <c r="B142" s="398"/>
      <c r="C142" s="413"/>
      <c r="D142" s="244"/>
      <c r="E142" s="244"/>
      <c r="F142" s="244"/>
      <c r="G142" s="244"/>
      <c r="H142" s="434"/>
      <c r="I142" s="245"/>
      <c r="J142" s="245"/>
      <c r="K142" s="398"/>
      <c r="L142" s="249"/>
      <c r="M142" s="250"/>
      <c r="N142" s="98" t="e">
        <f t="shared" si="2"/>
        <v>#DIV/0!</v>
      </c>
      <c r="O142" s="321">
        <f>FŐLAP!$E$8</f>
        <v>0</v>
      </c>
      <c r="P142" s="320">
        <f>FŐLAP!$C$10</f>
        <v>0</v>
      </c>
      <c r="Q142" s="322" t="s">
        <v>545</v>
      </c>
    </row>
    <row r="143" spans="1:17" ht="50.1" hidden="1" customHeight="1" x14ac:dyDescent="0.25">
      <c r="A143" s="100" t="s">
        <v>257</v>
      </c>
      <c r="B143" s="398"/>
      <c r="C143" s="413"/>
      <c r="D143" s="244"/>
      <c r="E143" s="244"/>
      <c r="F143" s="244"/>
      <c r="G143" s="244"/>
      <c r="H143" s="434"/>
      <c r="I143" s="245"/>
      <c r="J143" s="245"/>
      <c r="K143" s="398"/>
      <c r="L143" s="249"/>
      <c r="M143" s="250"/>
      <c r="N143" s="98" t="e">
        <f t="shared" si="2"/>
        <v>#DIV/0!</v>
      </c>
      <c r="O143" s="321">
        <f>FŐLAP!$E$8</f>
        <v>0</v>
      </c>
      <c r="P143" s="320">
        <f>FŐLAP!$C$10</f>
        <v>0</v>
      </c>
      <c r="Q143" s="322" t="s">
        <v>545</v>
      </c>
    </row>
    <row r="144" spans="1:17" ht="50.1" hidden="1" customHeight="1" collapsed="1" x14ac:dyDescent="0.25">
      <c r="A144" s="100" t="s">
        <v>258</v>
      </c>
      <c r="B144" s="398"/>
      <c r="C144" s="413"/>
      <c r="D144" s="244"/>
      <c r="E144" s="244"/>
      <c r="F144" s="244"/>
      <c r="G144" s="244"/>
      <c r="H144" s="434"/>
      <c r="I144" s="245"/>
      <c r="J144" s="245"/>
      <c r="K144" s="398"/>
      <c r="L144" s="249"/>
      <c r="M144" s="250"/>
      <c r="N144" s="98" t="e">
        <f t="shared" si="2"/>
        <v>#DIV/0!</v>
      </c>
      <c r="O144" s="321">
        <f>FŐLAP!$E$8</f>
        <v>0</v>
      </c>
      <c r="P144" s="320">
        <f>FŐLAP!$C$10</f>
        <v>0</v>
      </c>
      <c r="Q144" s="322" t="s">
        <v>545</v>
      </c>
    </row>
    <row r="145" spans="1:17" ht="50.1" hidden="1" customHeight="1" x14ac:dyDescent="0.25">
      <c r="A145" s="100" t="s">
        <v>259</v>
      </c>
      <c r="B145" s="398"/>
      <c r="C145" s="413"/>
      <c r="D145" s="244"/>
      <c r="E145" s="244"/>
      <c r="F145" s="244"/>
      <c r="G145" s="244"/>
      <c r="H145" s="434"/>
      <c r="I145" s="245"/>
      <c r="J145" s="245"/>
      <c r="K145" s="398"/>
      <c r="L145" s="249"/>
      <c r="M145" s="250"/>
      <c r="N145" s="98" t="e">
        <f t="shared" si="2"/>
        <v>#DIV/0!</v>
      </c>
      <c r="O145" s="321">
        <f>FŐLAP!$E$8</f>
        <v>0</v>
      </c>
      <c r="P145" s="320">
        <f>FŐLAP!$C$10</f>
        <v>0</v>
      </c>
      <c r="Q145" s="322" t="s">
        <v>545</v>
      </c>
    </row>
    <row r="146" spans="1:17" ht="50.1" hidden="1" customHeight="1" x14ac:dyDescent="0.25">
      <c r="A146" s="100" t="s">
        <v>260</v>
      </c>
      <c r="B146" s="398"/>
      <c r="C146" s="413"/>
      <c r="D146" s="244"/>
      <c r="E146" s="244"/>
      <c r="F146" s="244"/>
      <c r="G146" s="244"/>
      <c r="H146" s="434"/>
      <c r="I146" s="245"/>
      <c r="J146" s="245"/>
      <c r="K146" s="398"/>
      <c r="L146" s="249"/>
      <c r="M146" s="250"/>
      <c r="N146" s="98" t="e">
        <f t="shared" si="2"/>
        <v>#DIV/0!</v>
      </c>
      <c r="O146" s="321">
        <f>FŐLAP!$E$8</f>
        <v>0</v>
      </c>
      <c r="P146" s="320">
        <f>FŐLAP!$C$10</f>
        <v>0</v>
      </c>
      <c r="Q146" s="322" t="s">
        <v>545</v>
      </c>
    </row>
    <row r="147" spans="1:17" ht="50.1" hidden="1" customHeight="1" x14ac:dyDescent="0.25">
      <c r="A147" s="101" t="s">
        <v>261</v>
      </c>
      <c r="B147" s="398"/>
      <c r="C147" s="413"/>
      <c r="D147" s="244"/>
      <c r="E147" s="244"/>
      <c r="F147" s="244"/>
      <c r="G147" s="244"/>
      <c r="H147" s="434"/>
      <c r="I147" s="245"/>
      <c r="J147" s="245"/>
      <c r="K147" s="398"/>
      <c r="L147" s="249"/>
      <c r="M147" s="250"/>
      <c r="N147" s="98" t="e">
        <f t="shared" si="2"/>
        <v>#DIV/0!</v>
      </c>
      <c r="O147" s="321">
        <f>FŐLAP!$E$8</f>
        <v>0</v>
      </c>
      <c r="P147" s="320">
        <f>FŐLAP!$C$10</f>
        <v>0</v>
      </c>
      <c r="Q147" s="322" t="s">
        <v>545</v>
      </c>
    </row>
    <row r="148" spans="1:17" ht="50.1" hidden="1" customHeight="1" x14ac:dyDescent="0.25">
      <c r="A148" s="100" t="s">
        <v>262</v>
      </c>
      <c r="B148" s="398"/>
      <c r="C148" s="413"/>
      <c r="D148" s="244"/>
      <c r="E148" s="244"/>
      <c r="F148" s="244"/>
      <c r="G148" s="244"/>
      <c r="H148" s="434"/>
      <c r="I148" s="245"/>
      <c r="J148" s="245"/>
      <c r="K148" s="398"/>
      <c r="L148" s="249"/>
      <c r="M148" s="250"/>
      <c r="N148" s="98" t="e">
        <f t="shared" si="2"/>
        <v>#DIV/0!</v>
      </c>
      <c r="O148" s="321">
        <f>FŐLAP!$E$8</f>
        <v>0</v>
      </c>
      <c r="P148" s="320">
        <f>FŐLAP!$C$10</f>
        <v>0</v>
      </c>
      <c r="Q148" s="322" t="s">
        <v>545</v>
      </c>
    </row>
    <row r="149" spans="1:17" ht="50.1" hidden="1" customHeight="1" x14ac:dyDescent="0.25">
      <c r="A149" s="100" t="s">
        <v>263</v>
      </c>
      <c r="B149" s="398"/>
      <c r="C149" s="413"/>
      <c r="D149" s="244"/>
      <c r="E149" s="244"/>
      <c r="F149" s="244"/>
      <c r="G149" s="244"/>
      <c r="H149" s="434"/>
      <c r="I149" s="245"/>
      <c r="J149" s="245"/>
      <c r="K149" s="398"/>
      <c r="L149" s="249"/>
      <c r="M149" s="250"/>
      <c r="N149" s="98" t="e">
        <f t="shared" si="2"/>
        <v>#DIV/0!</v>
      </c>
      <c r="O149" s="321">
        <f>FŐLAP!$E$8</f>
        <v>0</v>
      </c>
      <c r="P149" s="320">
        <f>FŐLAP!$C$10</f>
        <v>0</v>
      </c>
      <c r="Q149" s="322" t="s">
        <v>545</v>
      </c>
    </row>
    <row r="150" spans="1:17" ht="50.1" hidden="1" customHeight="1" x14ac:dyDescent="0.25">
      <c r="A150" s="101" t="s">
        <v>264</v>
      </c>
      <c r="B150" s="398"/>
      <c r="C150" s="413"/>
      <c r="D150" s="244"/>
      <c r="E150" s="244"/>
      <c r="F150" s="244"/>
      <c r="G150" s="244"/>
      <c r="H150" s="434"/>
      <c r="I150" s="245"/>
      <c r="J150" s="245"/>
      <c r="K150" s="398"/>
      <c r="L150" s="249"/>
      <c r="M150" s="250"/>
      <c r="N150" s="98" t="e">
        <f t="shared" si="2"/>
        <v>#DIV/0!</v>
      </c>
      <c r="O150" s="321">
        <f>FŐLAP!$E$8</f>
        <v>0</v>
      </c>
      <c r="P150" s="320">
        <f>FŐLAP!$C$10</f>
        <v>0</v>
      </c>
      <c r="Q150" s="322" t="s">
        <v>545</v>
      </c>
    </row>
    <row r="151" spans="1:17" ht="50.1" hidden="1" customHeight="1" x14ac:dyDescent="0.25">
      <c r="A151" s="100" t="s">
        <v>265</v>
      </c>
      <c r="B151" s="398"/>
      <c r="C151" s="413"/>
      <c r="D151" s="244"/>
      <c r="E151" s="244"/>
      <c r="F151" s="244"/>
      <c r="G151" s="244"/>
      <c r="H151" s="434"/>
      <c r="I151" s="245"/>
      <c r="J151" s="245"/>
      <c r="K151" s="398"/>
      <c r="L151" s="249"/>
      <c r="M151" s="250"/>
      <c r="N151" s="98" t="e">
        <f t="shared" si="2"/>
        <v>#DIV/0!</v>
      </c>
      <c r="O151" s="321">
        <f>FŐLAP!$E$8</f>
        <v>0</v>
      </c>
      <c r="P151" s="320">
        <f>FŐLAP!$C$10</f>
        <v>0</v>
      </c>
      <c r="Q151" s="322" t="s">
        <v>545</v>
      </c>
    </row>
    <row r="152" spans="1:17" ht="50.1" hidden="1" customHeight="1" x14ac:dyDescent="0.25">
      <c r="A152" s="100" t="s">
        <v>266</v>
      </c>
      <c r="B152" s="398"/>
      <c r="C152" s="413"/>
      <c r="D152" s="244"/>
      <c r="E152" s="244"/>
      <c r="F152" s="244"/>
      <c r="G152" s="244"/>
      <c r="H152" s="434"/>
      <c r="I152" s="245"/>
      <c r="J152" s="245"/>
      <c r="K152" s="398"/>
      <c r="L152" s="249"/>
      <c r="M152" s="250"/>
      <c r="N152" s="98" t="e">
        <f t="shared" si="2"/>
        <v>#DIV/0!</v>
      </c>
      <c r="O152" s="321">
        <f>FŐLAP!$E$8</f>
        <v>0</v>
      </c>
      <c r="P152" s="320">
        <f>FŐLAP!$C$10</f>
        <v>0</v>
      </c>
      <c r="Q152" s="322" t="s">
        <v>545</v>
      </c>
    </row>
    <row r="153" spans="1:17" ht="50.1" hidden="1" customHeight="1" x14ac:dyDescent="0.25">
      <c r="A153" s="101" t="s">
        <v>267</v>
      </c>
      <c r="B153" s="398"/>
      <c r="C153" s="413"/>
      <c r="D153" s="244"/>
      <c r="E153" s="244"/>
      <c r="F153" s="244"/>
      <c r="G153" s="244"/>
      <c r="H153" s="434"/>
      <c r="I153" s="245"/>
      <c r="J153" s="245"/>
      <c r="K153" s="398"/>
      <c r="L153" s="249"/>
      <c r="M153" s="250"/>
      <c r="N153" s="98" t="e">
        <f t="shared" si="2"/>
        <v>#DIV/0!</v>
      </c>
      <c r="O153" s="321">
        <f>FŐLAP!$E$8</f>
        <v>0</v>
      </c>
      <c r="P153" s="320">
        <f>FŐLAP!$C$10</f>
        <v>0</v>
      </c>
      <c r="Q153" s="322" t="s">
        <v>545</v>
      </c>
    </row>
    <row r="154" spans="1:17" ht="50.1" hidden="1" customHeight="1" x14ac:dyDescent="0.25">
      <c r="A154" s="100" t="s">
        <v>268</v>
      </c>
      <c r="B154" s="398"/>
      <c r="C154" s="413"/>
      <c r="D154" s="244"/>
      <c r="E154" s="244"/>
      <c r="F154" s="244"/>
      <c r="G154" s="244"/>
      <c r="H154" s="434"/>
      <c r="I154" s="245"/>
      <c r="J154" s="245"/>
      <c r="K154" s="398"/>
      <c r="L154" s="249"/>
      <c r="M154" s="250"/>
      <c r="N154" s="98" t="e">
        <f t="shared" si="2"/>
        <v>#DIV/0!</v>
      </c>
      <c r="O154" s="321">
        <f>FŐLAP!$E$8</f>
        <v>0</v>
      </c>
      <c r="P154" s="320">
        <f>FŐLAP!$C$10</f>
        <v>0</v>
      </c>
      <c r="Q154" s="322" t="s">
        <v>545</v>
      </c>
    </row>
    <row r="155" spans="1:17" ht="50.1" hidden="1" customHeight="1" x14ac:dyDescent="0.25">
      <c r="A155" s="100" t="s">
        <v>269</v>
      </c>
      <c r="B155" s="398"/>
      <c r="C155" s="413"/>
      <c r="D155" s="244"/>
      <c r="E155" s="244"/>
      <c r="F155" s="244"/>
      <c r="G155" s="244"/>
      <c r="H155" s="434"/>
      <c r="I155" s="245"/>
      <c r="J155" s="245"/>
      <c r="K155" s="398"/>
      <c r="L155" s="249"/>
      <c r="M155" s="250"/>
      <c r="N155" s="98" t="e">
        <f t="shared" si="2"/>
        <v>#DIV/0!</v>
      </c>
      <c r="O155" s="321">
        <f>FŐLAP!$E$8</f>
        <v>0</v>
      </c>
      <c r="P155" s="320">
        <f>FŐLAP!$C$10</f>
        <v>0</v>
      </c>
      <c r="Q155" s="322" t="s">
        <v>545</v>
      </c>
    </row>
    <row r="156" spans="1:17" ht="50.1" hidden="1" customHeight="1" x14ac:dyDescent="0.25">
      <c r="A156" s="101" t="s">
        <v>270</v>
      </c>
      <c r="B156" s="398"/>
      <c r="C156" s="413"/>
      <c r="D156" s="244"/>
      <c r="E156" s="244"/>
      <c r="F156" s="244"/>
      <c r="G156" s="244"/>
      <c r="H156" s="434"/>
      <c r="I156" s="245"/>
      <c r="J156" s="245"/>
      <c r="K156" s="398"/>
      <c r="L156" s="249"/>
      <c r="M156" s="250"/>
      <c r="N156" s="98" t="e">
        <f t="shared" si="2"/>
        <v>#DIV/0!</v>
      </c>
      <c r="O156" s="321">
        <f>FŐLAP!$E$8</f>
        <v>0</v>
      </c>
      <c r="P156" s="320">
        <f>FŐLAP!$C$10</f>
        <v>0</v>
      </c>
      <c r="Q156" s="322" t="s">
        <v>545</v>
      </c>
    </row>
    <row r="157" spans="1:17" ht="50.1" hidden="1" customHeight="1" x14ac:dyDescent="0.25">
      <c r="A157" s="100" t="s">
        <v>271</v>
      </c>
      <c r="B157" s="398"/>
      <c r="C157" s="413"/>
      <c r="D157" s="244"/>
      <c r="E157" s="244"/>
      <c r="F157" s="244"/>
      <c r="G157" s="244"/>
      <c r="H157" s="434"/>
      <c r="I157" s="245"/>
      <c r="J157" s="245"/>
      <c r="K157" s="398"/>
      <c r="L157" s="249"/>
      <c r="M157" s="250"/>
      <c r="N157" s="98" t="e">
        <f t="shared" si="2"/>
        <v>#DIV/0!</v>
      </c>
      <c r="O157" s="321">
        <f>FŐLAP!$E$8</f>
        <v>0</v>
      </c>
      <c r="P157" s="320">
        <f>FŐLAP!$C$10</f>
        <v>0</v>
      </c>
      <c r="Q157" s="322" t="s">
        <v>545</v>
      </c>
    </row>
    <row r="158" spans="1:17" ht="50.1" hidden="1" customHeight="1" x14ac:dyDescent="0.25">
      <c r="A158" s="100" t="s">
        <v>272</v>
      </c>
      <c r="B158" s="398"/>
      <c r="C158" s="413"/>
      <c r="D158" s="244"/>
      <c r="E158" s="244"/>
      <c r="F158" s="244"/>
      <c r="G158" s="244"/>
      <c r="H158" s="434"/>
      <c r="I158" s="245"/>
      <c r="J158" s="245"/>
      <c r="K158" s="398"/>
      <c r="L158" s="249"/>
      <c r="M158" s="250"/>
      <c r="N158" s="98" t="e">
        <f t="shared" si="2"/>
        <v>#DIV/0!</v>
      </c>
      <c r="O158" s="321">
        <f>FŐLAP!$E$8</f>
        <v>0</v>
      </c>
      <c r="P158" s="320">
        <f>FŐLAP!$C$10</f>
        <v>0</v>
      </c>
      <c r="Q158" s="322" t="s">
        <v>545</v>
      </c>
    </row>
    <row r="159" spans="1:17" ht="50.1" hidden="1" customHeight="1" x14ac:dyDescent="0.25">
      <c r="A159" s="101" t="s">
        <v>273</v>
      </c>
      <c r="B159" s="398"/>
      <c r="C159" s="413"/>
      <c r="D159" s="244"/>
      <c r="E159" s="244"/>
      <c r="F159" s="244"/>
      <c r="G159" s="244"/>
      <c r="H159" s="434"/>
      <c r="I159" s="245"/>
      <c r="J159" s="245"/>
      <c r="K159" s="398"/>
      <c r="L159" s="249"/>
      <c r="M159" s="250"/>
      <c r="N159" s="98" t="e">
        <f t="shared" si="2"/>
        <v>#DIV/0!</v>
      </c>
      <c r="O159" s="321">
        <f>FŐLAP!$E$8</f>
        <v>0</v>
      </c>
      <c r="P159" s="320">
        <f>FŐLAP!$C$10</f>
        <v>0</v>
      </c>
      <c r="Q159" s="322" t="s">
        <v>545</v>
      </c>
    </row>
    <row r="160" spans="1:17" ht="50.1" hidden="1" customHeight="1" x14ac:dyDescent="0.25">
      <c r="A160" s="100" t="s">
        <v>274</v>
      </c>
      <c r="B160" s="398"/>
      <c r="C160" s="413"/>
      <c r="D160" s="244"/>
      <c r="E160" s="244"/>
      <c r="F160" s="244"/>
      <c r="G160" s="244"/>
      <c r="H160" s="434"/>
      <c r="I160" s="245"/>
      <c r="J160" s="245"/>
      <c r="K160" s="398"/>
      <c r="L160" s="249"/>
      <c r="M160" s="250"/>
      <c r="N160" s="98" t="e">
        <f t="shared" si="2"/>
        <v>#DIV/0!</v>
      </c>
      <c r="O160" s="321">
        <f>FŐLAP!$E$8</f>
        <v>0</v>
      </c>
      <c r="P160" s="320">
        <f>FŐLAP!$C$10</f>
        <v>0</v>
      </c>
      <c r="Q160" s="322" t="s">
        <v>545</v>
      </c>
    </row>
    <row r="161" spans="1:17" ht="50.1" hidden="1" customHeight="1" x14ac:dyDescent="0.25">
      <c r="A161" s="100" t="s">
        <v>275</v>
      </c>
      <c r="B161" s="398"/>
      <c r="C161" s="413"/>
      <c r="D161" s="244"/>
      <c r="E161" s="244"/>
      <c r="F161" s="244"/>
      <c r="G161" s="244"/>
      <c r="H161" s="434"/>
      <c r="I161" s="245"/>
      <c r="J161" s="245"/>
      <c r="K161" s="398"/>
      <c r="L161" s="249"/>
      <c r="M161" s="250"/>
      <c r="N161" s="98" t="e">
        <f t="shared" si="2"/>
        <v>#DIV/0!</v>
      </c>
      <c r="O161" s="321">
        <f>FŐLAP!$E$8</f>
        <v>0</v>
      </c>
      <c r="P161" s="320">
        <f>FŐLAP!$C$10</f>
        <v>0</v>
      </c>
      <c r="Q161" s="322" t="s">
        <v>545</v>
      </c>
    </row>
    <row r="162" spans="1:17" ht="50.1" hidden="1" customHeight="1" x14ac:dyDescent="0.25">
      <c r="A162" s="100" t="s">
        <v>276</v>
      </c>
      <c r="B162" s="398"/>
      <c r="C162" s="413"/>
      <c r="D162" s="244"/>
      <c r="E162" s="244"/>
      <c r="F162" s="244"/>
      <c r="G162" s="244"/>
      <c r="H162" s="434"/>
      <c r="I162" s="245"/>
      <c r="J162" s="245"/>
      <c r="K162" s="398"/>
      <c r="L162" s="249"/>
      <c r="M162" s="250"/>
      <c r="N162" s="98" t="e">
        <f t="shared" si="2"/>
        <v>#DIV/0!</v>
      </c>
      <c r="O162" s="321">
        <f>FŐLAP!$E$8</f>
        <v>0</v>
      </c>
      <c r="P162" s="320">
        <f>FŐLAP!$C$10</f>
        <v>0</v>
      </c>
      <c r="Q162" s="322" t="s">
        <v>545</v>
      </c>
    </row>
    <row r="163" spans="1:17" ht="50.1" hidden="1" customHeight="1" x14ac:dyDescent="0.25">
      <c r="A163" s="100" t="s">
        <v>277</v>
      </c>
      <c r="B163" s="398"/>
      <c r="C163" s="413"/>
      <c r="D163" s="244"/>
      <c r="E163" s="244"/>
      <c r="F163" s="244"/>
      <c r="G163" s="244"/>
      <c r="H163" s="434"/>
      <c r="I163" s="245"/>
      <c r="J163" s="245"/>
      <c r="K163" s="398"/>
      <c r="L163" s="249"/>
      <c r="M163" s="250"/>
      <c r="N163" s="98" t="e">
        <f t="shared" si="2"/>
        <v>#DIV/0!</v>
      </c>
      <c r="O163" s="321">
        <f>FŐLAP!$E$8</f>
        <v>0</v>
      </c>
      <c r="P163" s="320">
        <f>FŐLAP!$C$10</f>
        <v>0</v>
      </c>
      <c r="Q163" s="322" t="s">
        <v>545</v>
      </c>
    </row>
    <row r="164" spans="1:17" ht="50.1" hidden="1" customHeight="1" x14ac:dyDescent="0.25">
      <c r="A164" s="101" t="s">
        <v>278</v>
      </c>
      <c r="B164" s="398"/>
      <c r="C164" s="413"/>
      <c r="D164" s="244"/>
      <c r="E164" s="244"/>
      <c r="F164" s="244"/>
      <c r="G164" s="244"/>
      <c r="H164" s="434"/>
      <c r="I164" s="245"/>
      <c r="J164" s="245"/>
      <c r="K164" s="398"/>
      <c r="L164" s="249"/>
      <c r="M164" s="250"/>
      <c r="N164" s="98" t="e">
        <f t="shared" si="2"/>
        <v>#DIV/0!</v>
      </c>
      <c r="O164" s="321">
        <f>FŐLAP!$E$8</f>
        <v>0</v>
      </c>
      <c r="P164" s="320">
        <f>FŐLAP!$C$10</f>
        <v>0</v>
      </c>
      <c r="Q164" s="322" t="s">
        <v>545</v>
      </c>
    </row>
    <row r="165" spans="1:17" ht="50.1" hidden="1" customHeight="1" collapsed="1" x14ac:dyDescent="0.25">
      <c r="A165" s="100" t="s">
        <v>279</v>
      </c>
      <c r="B165" s="398"/>
      <c r="C165" s="413"/>
      <c r="D165" s="244"/>
      <c r="E165" s="244"/>
      <c r="F165" s="244"/>
      <c r="G165" s="244"/>
      <c r="H165" s="434"/>
      <c r="I165" s="245"/>
      <c r="J165" s="245"/>
      <c r="K165" s="398"/>
      <c r="L165" s="249"/>
      <c r="M165" s="250"/>
      <c r="N165" s="98" t="e">
        <f t="shared" si="2"/>
        <v>#DIV/0!</v>
      </c>
      <c r="O165" s="321">
        <f>FŐLAP!$E$8</f>
        <v>0</v>
      </c>
      <c r="P165" s="320">
        <f>FŐLAP!$C$10</f>
        <v>0</v>
      </c>
      <c r="Q165" s="322" t="s">
        <v>545</v>
      </c>
    </row>
    <row r="166" spans="1:17" ht="50.1" hidden="1" customHeight="1" x14ac:dyDescent="0.25">
      <c r="A166" s="100" t="s">
        <v>280</v>
      </c>
      <c r="B166" s="398"/>
      <c r="C166" s="413"/>
      <c r="D166" s="244"/>
      <c r="E166" s="244"/>
      <c r="F166" s="244"/>
      <c r="G166" s="244"/>
      <c r="H166" s="434"/>
      <c r="I166" s="245"/>
      <c r="J166" s="245"/>
      <c r="K166" s="398"/>
      <c r="L166" s="249"/>
      <c r="M166" s="250"/>
      <c r="N166" s="98" t="e">
        <f t="shared" si="2"/>
        <v>#DIV/0!</v>
      </c>
      <c r="O166" s="321">
        <f>FŐLAP!$E$8</f>
        <v>0</v>
      </c>
      <c r="P166" s="320">
        <f>FŐLAP!$C$10</f>
        <v>0</v>
      </c>
      <c r="Q166" s="322" t="s">
        <v>545</v>
      </c>
    </row>
    <row r="167" spans="1:17" ht="50.1" hidden="1" customHeight="1" x14ac:dyDescent="0.25">
      <c r="A167" s="101" t="s">
        <v>281</v>
      </c>
      <c r="B167" s="398"/>
      <c r="C167" s="413"/>
      <c r="D167" s="244"/>
      <c r="E167" s="244"/>
      <c r="F167" s="244"/>
      <c r="G167" s="244"/>
      <c r="H167" s="434"/>
      <c r="I167" s="245"/>
      <c r="J167" s="245"/>
      <c r="K167" s="398"/>
      <c r="L167" s="249"/>
      <c r="M167" s="250"/>
      <c r="N167" s="98" t="e">
        <f t="shared" si="2"/>
        <v>#DIV/0!</v>
      </c>
      <c r="O167" s="321">
        <f>FŐLAP!$E$8</f>
        <v>0</v>
      </c>
      <c r="P167" s="320">
        <f>FŐLAP!$C$10</f>
        <v>0</v>
      </c>
      <c r="Q167" s="322" t="s">
        <v>545</v>
      </c>
    </row>
    <row r="168" spans="1:17" ht="50.1" hidden="1" customHeight="1" x14ac:dyDescent="0.25">
      <c r="A168" s="100" t="s">
        <v>282</v>
      </c>
      <c r="B168" s="398"/>
      <c r="C168" s="413"/>
      <c r="D168" s="244"/>
      <c r="E168" s="244"/>
      <c r="F168" s="244"/>
      <c r="G168" s="244"/>
      <c r="H168" s="434"/>
      <c r="I168" s="245"/>
      <c r="J168" s="245"/>
      <c r="K168" s="398"/>
      <c r="L168" s="249"/>
      <c r="M168" s="250"/>
      <c r="N168" s="98" t="e">
        <f t="shared" si="2"/>
        <v>#DIV/0!</v>
      </c>
      <c r="O168" s="321">
        <f>FŐLAP!$E$8</f>
        <v>0</v>
      </c>
      <c r="P168" s="320">
        <f>FŐLAP!$C$10</f>
        <v>0</v>
      </c>
      <c r="Q168" s="322" t="s">
        <v>545</v>
      </c>
    </row>
    <row r="169" spans="1:17" ht="50.1" hidden="1" customHeight="1" x14ac:dyDescent="0.25">
      <c r="A169" s="100" t="s">
        <v>283</v>
      </c>
      <c r="B169" s="398"/>
      <c r="C169" s="413"/>
      <c r="D169" s="244"/>
      <c r="E169" s="244"/>
      <c r="F169" s="244"/>
      <c r="G169" s="244"/>
      <c r="H169" s="434"/>
      <c r="I169" s="245"/>
      <c r="J169" s="245"/>
      <c r="K169" s="398"/>
      <c r="L169" s="249"/>
      <c r="M169" s="250"/>
      <c r="N169" s="98" t="e">
        <f t="shared" si="2"/>
        <v>#DIV/0!</v>
      </c>
      <c r="O169" s="321">
        <f>FŐLAP!$E$8</f>
        <v>0</v>
      </c>
      <c r="P169" s="320">
        <f>FŐLAP!$C$10</f>
        <v>0</v>
      </c>
      <c r="Q169" s="322" t="s">
        <v>545</v>
      </c>
    </row>
    <row r="170" spans="1:17" ht="50.1" hidden="1" customHeight="1" x14ac:dyDescent="0.25">
      <c r="A170" s="101" t="s">
        <v>284</v>
      </c>
      <c r="B170" s="398"/>
      <c r="C170" s="413"/>
      <c r="D170" s="244"/>
      <c r="E170" s="244"/>
      <c r="F170" s="244"/>
      <c r="G170" s="244"/>
      <c r="H170" s="434"/>
      <c r="I170" s="245"/>
      <c r="J170" s="245"/>
      <c r="K170" s="398"/>
      <c r="L170" s="249"/>
      <c r="M170" s="250"/>
      <c r="N170" s="98" t="e">
        <f t="shared" si="2"/>
        <v>#DIV/0!</v>
      </c>
      <c r="O170" s="321">
        <f>FŐLAP!$E$8</f>
        <v>0</v>
      </c>
      <c r="P170" s="320">
        <f>FŐLAP!$C$10</f>
        <v>0</v>
      </c>
      <c r="Q170" s="322" t="s">
        <v>545</v>
      </c>
    </row>
    <row r="171" spans="1:17" ht="50.1" hidden="1" customHeight="1" x14ac:dyDescent="0.25">
      <c r="A171" s="100" t="s">
        <v>285</v>
      </c>
      <c r="B171" s="398"/>
      <c r="C171" s="413"/>
      <c r="D171" s="244"/>
      <c r="E171" s="244"/>
      <c r="F171" s="244"/>
      <c r="G171" s="244"/>
      <c r="H171" s="434"/>
      <c r="I171" s="245"/>
      <c r="J171" s="245"/>
      <c r="K171" s="398"/>
      <c r="L171" s="249"/>
      <c r="M171" s="250"/>
      <c r="N171" s="98" t="e">
        <f t="shared" si="2"/>
        <v>#DIV/0!</v>
      </c>
      <c r="O171" s="321">
        <f>FŐLAP!$E$8</f>
        <v>0</v>
      </c>
      <c r="P171" s="320">
        <f>FŐLAP!$C$10</f>
        <v>0</v>
      </c>
      <c r="Q171" s="322" t="s">
        <v>545</v>
      </c>
    </row>
    <row r="172" spans="1:17" ht="50.1" hidden="1" customHeight="1" x14ac:dyDescent="0.25">
      <c r="A172" s="100" t="s">
        <v>286</v>
      </c>
      <c r="B172" s="398"/>
      <c r="C172" s="413"/>
      <c r="D172" s="244"/>
      <c r="E172" s="244"/>
      <c r="F172" s="244"/>
      <c r="G172" s="244"/>
      <c r="H172" s="434"/>
      <c r="I172" s="245"/>
      <c r="J172" s="245"/>
      <c r="K172" s="398"/>
      <c r="L172" s="249"/>
      <c r="M172" s="250"/>
      <c r="N172" s="98" t="e">
        <f t="shared" si="2"/>
        <v>#DIV/0!</v>
      </c>
      <c r="O172" s="321">
        <f>FŐLAP!$E$8</f>
        <v>0</v>
      </c>
      <c r="P172" s="320">
        <f>FŐLAP!$C$10</f>
        <v>0</v>
      </c>
      <c r="Q172" s="322" t="s">
        <v>545</v>
      </c>
    </row>
    <row r="173" spans="1:17" ht="50.1" hidden="1" customHeight="1" x14ac:dyDescent="0.25">
      <c r="A173" s="101" t="s">
        <v>287</v>
      </c>
      <c r="B173" s="398"/>
      <c r="C173" s="413"/>
      <c r="D173" s="244"/>
      <c r="E173" s="244"/>
      <c r="F173" s="244"/>
      <c r="G173" s="244"/>
      <c r="H173" s="434"/>
      <c r="I173" s="245"/>
      <c r="J173" s="245"/>
      <c r="K173" s="398"/>
      <c r="L173" s="249"/>
      <c r="M173" s="250"/>
      <c r="N173" s="98" t="e">
        <f t="shared" si="2"/>
        <v>#DIV/0!</v>
      </c>
      <c r="O173" s="321">
        <f>FŐLAP!$E$8</f>
        <v>0</v>
      </c>
      <c r="P173" s="320">
        <f>FŐLAP!$C$10</f>
        <v>0</v>
      </c>
      <c r="Q173" s="322" t="s">
        <v>545</v>
      </c>
    </row>
    <row r="174" spans="1:17" ht="50.1" hidden="1" customHeight="1" x14ac:dyDescent="0.25">
      <c r="A174" s="100" t="s">
        <v>288</v>
      </c>
      <c r="B174" s="398"/>
      <c r="C174" s="413"/>
      <c r="D174" s="244"/>
      <c r="E174" s="244"/>
      <c r="F174" s="244"/>
      <c r="G174" s="244"/>
      <c r="H174" s="434"/>
      <c r="I174" s="245"/>
      <c r="J174" s="245"/>
      <c r="K174" s="398"/>
      <c r="L174" s="249"/>
      <c r="M174" s="250"/>
      <c r="N174" s="98" t="e">
        <f t="shared" si="2"/>
        <v>#DIV/0!</v>
      </c>
      <c r="O174" s="321">
        <f>FŐLAP!$E$8</f>
        <v>0</v>
      </c>
      <c r="P174" s="320">
        <f>FŐLAP!$C$10</f>
        <v>0</v>
      </c>
      <c r="Q174" s="322" t="s">
        <v>545</v>
      </c>
    </row>
    <row r="175" spans="1:17" ht="50.1" hidden="1" customHeight="1" x14ac:dyDescent="0.25">
      <c r="A175" s="100" t="s">
        <v>289</v>
      </c>
      <c r="B175" s="398"/>
      <c r="C175" s="413"/>
      <c r="D175" s="244"/>
      <c r="E175" s="244"/>
      <c r="F175" s="244"/>
      <c r="G175" s="244"/>
      <c r="H175" s="434"/>
      <c r="I175" s="245"/>
      <c r="J175" s="245"/>
      <c r="K175" s="398"/>
      <c r="L175" s="249"/>
      <c r="M175" s="250"/>
      <c r="N175" s="98" t="e">
        <f t="shared" si="2"/>
        <v>#DIV/0!</v>
      </c>
      <c r="O175" s="321">
        <f>FŐLAP!$E$8</f>
        <v>0</v>
      </c>
      <c r="P175" s="320">
        <f>FŐLAP!$C$10</f>
        <v>0</v>
      </c>
      <c r="Q175" s="322" t="s">
        <v>545</v>
      </c>
    </row>
    <row r="176" spans="1:17" ht="50.1" hidden="1" customHeight="1" x14ac:dyDescent="0.25">
      <c r="A176" s="101" t="s">
        <v>290</v>
      </c>
      <c r="B176" s="398"/>
      <c r="C176" s="413"/>
      <c r="D176" s="244"/>
      <c r="E176" s="244"/>
      <c r="F176" s="244"/>
      <c r="G176" s="244"/>
      <c r="H176" s="434"/>
      <c r="I176" s="245"/>
      <c r="J176" s="245"/>
      <c r="K176" s="398"/>
      <c r="L176" s="249"/>
      <c r="M176" s="250"/>
      <c r="N176" s="98" t="e">
        <f t="shared" si="2"/>
        <v>#DIV/0!</v>
      </c>
      <c r="O176" s="321">
        <f>FŐLAP!$E$8</f>
        <v>0</v>
      </c>
      <c r="P176" s="320">
        <f>FŐLAP!$C$10</f>
        <v>0</v>
      </c>
      <c r="Q176" s="322" t="s">
        <v>545</v>
      </c>
    </row>
    <row r="177" spans="1:17" ht="50.1" hidden="1" customHeight="1" x14ac:dyDescent="0.25">
      <c r="A177" s="100" t="s">
        <v>291</v>
      </c>
      <c r="B177" s="398"/>
      <c r="C177" s="413"/>
      <c r="D177" s="244"/>
      <c r="E177" s="244"/>
      <c r="F177" s="244"/>
      <c r="G177" s="244"/>
      <c r="H177" s="434"/>
      <c r="I177" s="245"/>
      <c r="J177" s="245"/>
      <c r="K177" s="398"/>
      <c r="L177" s="249"/>
      <c r="M177" s="250"/>
      <c r="N177" s="98" t="e">
        <f t="shared" si="2"/>
        <v>#DIV/0!</v>
      </c>
      <c r="O177" s="321">
        <f>FŐLAP!$E$8</f>
        <v>0</v>
      </c>
      <c r="P177" s="320">
        <f>FŐLAP!$C$10</f>
        <v>0</v>
      </c>
      <c r="Q177" s="322" t="s">
        <v>545</v>
      </c>
    </row>
    <row r="178" spans="1:17" ht="50.1" hidden="1" customHeight="1" x14ac:dyDescent="0.25">
      <c r="A178" s="100" t="s">
        <v>292</v>
      </c>
      <c r="B178" s="398"/>
      <c r="C178" s="413"/>
      <c r="D178" s="244"/>
      <c r="E178" s="244"/>
      <c r="F178" s="244"/>
      <c r="G178" s="244"/>
      <c r="H178" s="434"/>
      <c r="I178" s="245"/>
      <c r="J178" s="245"/>
      <c r="K178" s="398"/>
      <c r="L178" s="249"/>
      <c r="M178" s="250"/>
      <c r="N178" s="98" t="e">
        <f t="shared" si="2"/>
        <v>#DIV/0!</v>
      </c>
      <c r="O178" s="321">
        <f>FŐLAP!$E$8</f>
        <v>0</v>
      </c>
      <c r="P178" s="320">
        <f>FŐLAP!$C$10</f>
        <v>0</v>
      </c>
      <c r="Q178" s="322" t="s">
        <v>545</v>
      </c>
    </row>
    <row r="179" spans="1:17" ht="50.1" hidden="1" customHeight="1" x14ac:dyDescent="0.25">
      <c r="A179" s="100" t="s">
        <v>293</v>
      </c>
      <c r="B179" s="398"/>
      <c r="C179" s="413"/>
      <c r="D179" s="244"/>
      <c r="E179" s="244"/>
      <c r="F179" s="244"/>
      <c r="G179" s="244"/>
      <c r="H179" s="434"/>
      <c r="I179" s="245"/>
      <c r="J179" s="245"/>
      <c r="K179" s="398"/>
      <c r="L179" s="249"/>
      <c r="M179" s="250"/>
      <c r="N179" s="98" t="e">
        <f t="shared" si="2"/>
        <v>#DIV/0!</v>
      </c>
      <c r="O179" s="321">
        <f>FŐLAP!$E$8</f>
        <v>0</v>
      </c>
      <c r="P179" s="320">
        <f>FŐLAP!$C$10</f>
        <v>0</v>
      </c>
      <c r="Q179" s="322" t="s">
        <v>545</v>
      </c>
    </row>
    <row r="180" spans="1:17" ht="50.1" hidden="1" customHeight="1" x14ac:dyDescent="0.25">
      <c r="A180" s="100" t="s">
        <v>294</v>
      </c>
      <c r="B180" s="398"/>
      <c r="C180" s="413"/>
      <c r="D180" s="244"/>
      <c r="E180" s="244"/>
      <c r="F180" s="244"/>
      <c r="G180" s="244"/>
      <c r="H180" s="434"/>
      <c r="I180" s="245"/>
      <c r="J180" s="245"/>
      <c r="K180" s="398"/>
      <c r="L180" s="249"/>
      <c r="M180" s="250"/>
      <c r="N180" s="98" t="e">
        <f t="shared" si="2"/>
        <v>#DIV/0!</v>
      </c>
      <c r="O180" s="321">
        <f>FŐLAP!$E$8</f>
        <v>0</v>
      </c>
      <c r="P180" s="320">
        <f>FŐLAP!$C$10</f>
        <v>0</v>
      </c>
      <c r="Q180" s="322" t="s">
        <v>545</v>
      </c>
    </row>
    <row r="181" spans="1:17" ht="50.1" hidden="1" customHeight="1" x14ac:dyDescent="0.25">
      <c r="A181" s="101" t="s">
        <v>295</v>
      </c>
      <c r="B181" s="398"/>
      <c r="C181" s="413"/>
      <c r="D181" s="244"/>
      <c r="E181" s="244"/>
      <c r="F181" s="244"/>
      <c r="G181" s="244"/>
      <c r="H181" s="434"/>
      <c r="I181" s="245"/>
      <c r="J181" s="245"/>
      <c r="K181" s="398"/>
      <c r="L181" s="249"/>
      <c r="M181" s="250"/>
      <c r="N181" s="98" t="e">
        <f t="shared" si="2"/>
        <v>#DIV/0!</v>
      </c>
      <c r="O181" s="321">
        <f>FŐLAP!$E$8</f>
        <v>0</v>
      </c>
      <c r="P181" s="320">
        <f>FŐLAP!$C$10</f>
        <v>0</v>
      </c>
      <c r="Q181" s="322" t="s">
        <v>545</v>
      </c>
    </row>
    <row r="182" spans="1:17" ht="50.1" hidden="1" customHeight="1" x14ac:dyDescent="0.25">
      <c r="A182" s="100" t="s">
        <v>296</v>
      </c>
      <c r="B182" s="398"/>
      <c r="C182" s="413"/>
      <c r="D182" s="244"/>
      <c r="E182" s="244"/>
      <c r="F182" s="244"/>
      <c r="G182" s="244"/>
      <c r="H182" s="434"/>
      <c r="I182" s="245"/>
      <c r="J182" s="245"/>
      <c r="K182" s="398"/>
      <c r="L182" s="249"/>
      <c r="M182" s="250"/>
      <c r="N182" s="98" t="e">
        <f t="shared" si="2"/>
        <v>#DIV/0!</v>
      </c>
      <c r="O182" s="321">
        <f>FŐLAP!$E$8</f>
        <v>0</v>
      </c>
      <c r="P182" s="320">
        <f>FŐLAP!$C$10</f>
        <v>0</v>
      </c>
      <c r="Q182" s="322" t="s">
        <v>545</v>
      </c>
    </row>
    <row r="183" spans="1:17" ht="50.1" hidden="1" customHeight="1" x14ac:dyDescent="0.25">
      <c r="A183" s="100" t="s">
        <v>297</v>
      </c>
      <c r="B183" s="398"/>
      <c r="C183" s="413"/>
      <c r="D183" s="244"/>
      <c r="E183" s="244"/>
      <c r="F183" s="244"/>
      <c r="G183" s="244"/>
      <c r="H183" s="434"/>
      <c r="I183" s="245"/>
      <c r="J183" s="245"/>
      <c r="K183" s="398"/>
      <c r="L183" s="249"/>
      <c r="M183" s="250"/>
      <c r="N183" s="98" t="e">
        <f t="shared" si="2"/>
        <v>#DIV/0!</v>
      </c>
      <c r="O183" s="321">
        <f>FŐLAP!$E$8</f>
        <v>0</v>
      </c>
      <c r="P183" s="320">
        <f>FŐLAP!$C$10</f>
        <v>0</v>
      </c>
      <c r="Q183" s="322" t="s">
        <v>545</v>
      </c>
    </row>
    <row r="184" spans="1:17" ht="50.1" hidden="1" customHeight="1" x14ac:dyDescent="0.25">
      <c r="A184" s="101" t="s">
        <v>298</v>
      </c>
      <c r="B184" s="398"/>
      <c r="C184" s="413"/>
      <c r="D184" s="244"/>
      <c r="E184" s="244"/>
      <c r="F184" s="244"/>
      <c r="G184" s="244"/>
      <c r="H184" s="434"/>
      <c r="I184" s="245"/>
      <c r="J184" s="245"/>
      <c r="K184" s="398"/>
      <c r="L184" s="249"/>
      <c r="M184" s="250"/>
      <c r="N184" s="98" t="e">
        <f t="shared" si="2"/>
        <v>#DIV/0!</v>
      </c>
      <c r="O184" s="321">
        <f>FŐLAP!$E$8</f>
        <v>0</v>
      </c>
      <c r="P184" s="320">
        <f>FŐLAP!$C$10</f>
        <v>0</v>
      </c>
      <c r="Q184" s="322" t="s">
        <v>545</v>
      </c>
    </row>
    <row r="185" spans="1:17" ht="50.1" hidden="1" customHeight="1" x14ac:dyDescent="0.25">
      <c r="A185" s="100" t="s">
        <v>299</v>
      </c>
      <c r="B185" s="398"/>
      <c r="C185" s="413"/>
      <c r="D185" s="244"/>
      <c r="E185" s="244"/>
      <c r="F185" s="244"/>
      <c r="G185" s="244"/>
      <c r="H185" s="434"/>
      <c r="I185" s="245"/>
      <c r="J185" s="245"/>
      <c r="K185" s="398"/>
      <c r="L185" s="249"/>
      <c r="M185" s="250"/>
      <c r="N185" s="98" t="e">
        <f t="shared" si="2"/>
        <v>#DIV/0!</v>
      </c>
      <c r="O185" s="321">
        <f>FŐLAP!$E$8</f>
        <v>0</v>
      </c>
      <c r="P185" s="320">
        <f>FŐLAP!$C$10</f>
        <v>0</v>
      </c>
      <c r="Q185" s="322" t="s">
        <v>545</v>
      </c>
    </row>
    <row r="186" spans="1:17" ht="50.1" hidden="1" customHeight="1" collapsed="1" x14ac:dyDescent="0.25">
      <c r="A186" s="100" t="s">
        <v>300</v>
      </c>
      <c r="B186" s="398"/>
      <c r="C186" s="413"/>
      <c r="D186" s="244"/>
      <c r="E186" s="244"/>
      <c r="F186" s="244"/>
      <c r="G186" s="244"/>
      <c r="H186" s="434"/>
      <c r="I186" s="245"/>
      <c r="J186" s="245"/>
      <c r="K186" s="398"/>
      <c r="L186" s="249"/>
      <c r="M186" s="250"/>
      <c r="N186" s="98" t="e">
        <f t="shared" si="2"/>
        <v>#DIV/0!</v>
      </c>
      <c r="O186" s="321">
        <f>FŐLAP!$E$8</f>
        <v>0</v>
      </c>
      <c r="P186" s="320">
        <f>FŐLAP!$C$10</f>
        <v>0</v>
      </c>
      <c r="Q186" s="322" t="s">
        <v>545</v>
      </c>
    </row>
    <row r="187" spans="1:17" ht="50.1" hidden="1" customHeight="1" x14ac:dyDescent="0.25">
      <c r="A187" s="101" t="s">
        <v>301</v>
      </c>
      <c r="B187" s="398"/>
      <c r="C187" s="413"/>
      <c r="D187" s="244"/>
      <c r="E187" s="244"/>
      <c r="F187" s="244"/>
      <c r="G187" s="244"/>
      <c r="H187" s="434"/>
      <c r="I187" s="245"/>
      <c r="J187" s="245"/>
      <c r="K187" s="398"/>
      <c r="L187" s="249"/>
      <c r="M187" s="250"/>
      <c r="N187" s="98" t="e">
        <f t="shared" si="2"/>
        <v>#DIV/0!</v>
      </c>
      <c r="O187" s="321">
        <f>FŐLAP!$E$8</f>
        <v>0</v>
      </c>
      <c r="P187" s="320">
        <f>FŐLAP!$C$10</f>
        <v>0</v>
      </c>
      <c r="Q187" s="322" t="s">
        <v>545</v>
      </c>
    </row>
    <row r="188" spans="1:17" ht="50.1" hidden="1" customHeight="1" x14ac:dyDescent="0.25">
      <c r="A188" s="100" t="s">
        <v>302</v>
      </c>
      <c r="B188" s="398"/>
      <c r="C188" s="413"/>
      <c r="D188" s="244"/>
      <c r="E188" s="244"/>
      <c r="F188" s="244"/>
      <c r="G188" s="244"/>
      <c r="H188" s="434"/>
      <c r="I188" s="245"/>
      <c r="J188" s="245"/>
      <c r="K188" s="398"/>
      <c r="L188" s="249"/>
      <c r="M188" s="250"/>
      <c r="N188" s="98" t="e">
        <f t="shared" si="2"/>
        <v>#DIV/0!</v>
      </c>
      <c r="O188" s="321">
        <f>FŐLAP!$E$8</f>
        <v>0</v>
      </c>
      <c r="P188" s="320">
        <f>FŐLAP!$C$10</f>
        <v>0</v>
      </c>
      <c r="Q188" s="322" t="s">
        <v>545</v>
      </c>
    </row>
    <row r="189" spans="1:17" ht="50.1" hidden="1" customHeight="1" x14ac:dyDescent="0.25">
      <c r="A189" s="100" t="s">
        <v>303</v>
      </c>
      <c r="B189" s="398"/>
      <c r="C189" s="413"/>
      <c r="D189" s="244"/>
      <c r="E189" s="244"/>
      <c r="F189" s="244"/>
      <c r="G189" s="244"/>
      <c r="H189" s="434"/>
      <c r="I189" s="245"/>
      <c r="J189" s="245"/>
      <c r="K189" s="398"/>
      <c r="L189" s="249"/>
      <c r="M189" s="250"/>
      <c r="N189" s="98" t="e">
        <f t="shared" si="2"/>
        <v>#DIV/0!</v>
      </c>
      <c r="O189" s="321">
        <f>FŐLAP!$E$8</f>
        <v>0</v>
      </c>
      <c r="P189" s="320">
        <f>FŐLAP!$C$10</f>
        <v>0</v>
      </c>
      <c r="Q189" s="322" t="s">
        <v>545</v>
      </c>
    </row>
    <row r="190" spans="1:17" ht="50.1" hidden="1" customHeight="1" x14ac:dyDescent="0.25">
      <c r="A190" s="101" t="s">
        <v>304</v>
      </c>
      <c r="B190" s="398"/>
      <c r="C190" s="413"/>
      <c r="D190" s="244"/>
      <c r="E190" s="244"/>
      <c r="F190" s="244"/>
      <c r="G190" s="244"/>
      <c r="H190" s="434"/>
      <c r="I190" s="245"/>
      <c r="J190" s="245"/>
      <c r="K190" s="398"/>
      <c r="L190" s="249"/>
      <c r="M190" s="250"/>
      <c r="N190" s="98" t="e">
        <f t="shared" si="2"/>
        <v>#DIV/0!</v>
      </c>
      <c r="O190" s="321">
        <f>FŐLAP!$E$8</f>
        <v>0</v>
      </c>
      <c r="P190" s="320">
        <f>FŐLAP!$C$10</f>
        <v>0</v>
      </c>
      <c r="Q190" s="322" t="s">
        <v>545</v>
      </c>
    </row>
    <row r="191" spans="1:17" ht="50.1" hidden="1" customHeight="1" x14ac:dyDescent="0.25">
      <c r="A191" s="100" t="s">
        <v>305</v>
      </c>
      <c r="B191" s="398"/>
      <c r="C191" s="413"/>
      <c r="D191" s="244"/>
      <c r="E191" s="244"/>
      <c r="F191" s="244"/>
      <c r="G191" s="244"/>
      <c r="H191" s="434"/>
      <c r="I191" s="245"/>
      <c r="J191" s="245"/>
      <c r="K191" s="398"/>
      <c r="L191" s="249"/>
      <c r="M191" s="250"/>
      <c r="N191" s="98" t="e">
        <f t="shared" si="2"/>
        <v>#DIV/0!</v>
      </c>
      <c r="O191" s="321">
        <f>FŐLAP!$E$8</f>
        <v>0</v>
      </c>
      <c r="P191" s="320">
        <f>FŐLAP!$C$10</f>
        <v>0</v>
      </c>
      <c r="Q191" s="322" t="s">
        <v>545</v>
      </c>
    </row>
    <row r="192" spans="1:17" ht="50.1" hidden="1" customHeight="1" x14ac:dyDescent="0.25">
      <c r="A192" s="100" t="s">
        <v>306</v>
      </c>
      <c r="B192" s="398"/>
      <c r="C192" s="413"/>
      <c r="D192" s="244"/>
      <c r="E192" s="244"/>
      <c r="F192" s="244"/>
      <c r="G192" s="244"/>
      <c r="H192" s="434"/>
      <c r="I192" s="245"/>
      <c r="J192" s="245"/>
      <c r="K192" s="398"/>
      <c r="L192" s="249"/>
      <c r="M192" s="250"/>
      <c r="N192" s="98" t="e">
        <f t="shared" si="2"/>
        <v>#DIV/0!</v>
      </c>
      <c r="O192" s="321">
        <f>FŐLAP!$E$8</f>
        <v>0</v>
      </c>
      <c r="P192" s="320">
        <f>FŐLAP!$C$10</f>
        <v>0</v>
      </c>
      <c r="Q192" s="322" t="s">
        <v>545</v>
      </c>
    </row>
    <row r="193" spans="1:17" ht="50.1" hidden="1" customHeight="1" x14ac:dyDescent="0.25">
      <c r="A193" s="101" t="s">
        <v>307</v>
      </c>
      <c r="B193" s="398"/>
      <c r="C193" s="413"/>
      <c r="D193" s="244"/>
      <c r="E193" s="244"/>
      <c r="F193" s="244"/>
      <c r="G193" s="244"/>
      <c r="H193" s="434"/>
      <c r="I193" s="245"/>
      <c r="J193" s="245"/>
      <c r="K193" s="398"/>
      <c r="L193" s="249"/>
      <c r="M193" s="250"/>
      <c r="N193" s="98" t="e">
        <f t="shared" si="2"/>
        <v>#DIV/0!</v>
      </c>
      <c r="O193" s="321">
        <f>FŐLAP!$E$8</f>
        <v>0</v>
      </c>
      <c r="P193" s="320">
        <f>FŐLAP!$C$10</f>
        <v>0</v>
      </c>
      <c r="Q193" s="322" t="s">
        <v>545</v>
      </c>
    </row>
    <row r="194" spans="1:17" ht="50.1" hidden="1" customHeight="1" x14ac:dyDescent="0.25">
      <c r="A194" s="100" t="s">
        <v>308</v>
      </c>
      <c r="B194" s="398"/>
      <c r="C194" s="413"/>
      <c r="D194" s="244"/>
      <c r="E194" s="244"/>
      <c r="F194" s="244"/>
      <c r="G194" s="244"/>
      <c r="H194" s="434"/>
      <c r="I194" s="245"/>
      <c r="J194" s="245"/>
      <c r="K194" s="398"/>
      <c r="L194" s="249"/>
      <c r="M194" s="250"/>
      <c r="N194" s="98" t="e">
        <f t="shared" si="2"/>
        <v>#DIV/0!</v>
      </c>
      <c r="O194" s="321">
        <f>FŐLAP!$E$8</f>
        <v>0</v>
      </c>
      <c r="P194" s="320">
        <f>FŐLAP!$C$10</f>
        <v>0</v>
      </c>
      <c r="Q194" s="322" t="s">
        <v>545</v>
      </c>
    </row>
    <row r="195" spans="1:17" ht="50.1" hidden="1" customHeight="1" x14ac:dyDescent="0.25">
      <c r="A195" s="100" t="s">
        <v>309</v>
      </c>
      <c r="B195" s="398"/>
      <c r="C195" s="413"/>
      <c r="D195" s="244"/>
      <c r="E195" s="244"/>
      <c r="F195" s="244"/>
      <c r="G195" s="244"/>
      <c r="H195" s="434"/>
      <c r="I195" s="245"/>
      <c r="J195" s="245"/>
      <c r="K195" s="398"/>
      <c r="L195" s="249"/>
      <c r="M195" s="250"/>
      <c r="N195" s="98" t="e">
        <f t="shared" si="2"/>
        <v>#DIV/0!</v>
      </c>
      <c r="O195" s="321">
        <f>FŐLAP!$E$8</f>
        <v>0</v>
      </c>
      <c r="P195" s="320">
        <f>FŐLAP!$C$10</f>
        <v>0</v>
      </c>
      <c r="Q195" s="322" t="s">
        <v>545</v>
      </c>
    </row>
    <row r="196" spans="1:17" ht="50.1" hidden="1" customHeight="1" x14ac:dyDescent="0.25">
      <c r="A196" s="100" t="s">
        <v>310</v>
      </c>
      <c r="B196" s="398"/>
      <c r="C196" s="413"/>
      <c r="D196" s="244"/>
      <c r="E196" s="244"/>
      <c r="F196" s="244"/>
      <c r="G196" s="244"/>
      <c r="H196" s="434"/>
      <c r="I196" s="245"/>
      <c r="J196" s="245"/>
      <c r="K196" s="398"/>
      <c r="L196" s="249"/>
      <c r="M196" s="250"/>
      <c r="N196" s="98" t="e">
        <f t="shared" si="2"/>
        <v>#DIV/0!</v>
      </c>
      <c r="O196" s="321">
        <f>FŐLAP!$E$8</f>
        <v>0</v>
      </c>
      <c r="P196" s="320">
        <f>FŐLAP!$C$10</f>
        <v>0</v>
      </c>
      <c r="Q196" s="322" t="s">
        <v>545</v>
      </c>
    </row>
    <row r="197" spans="1:17" ht="50.1" hidden="1" customHeight="1" x14ac:dyDescent="0.25">
      <c r="A197" s="100" t="s">
        <v>311</v>
      </c>
      <c r="B197" s="398"/>
      <c r="C197" s="413"/>
      <c r="D197" s="244"/>
      <c r="E197" s="244"/>
      <c r="F197" s="244"/>
      <c r="G197" s="244"/>
      <c r="H197" s="434"/>
      <c r="I197" s="245"/>
      <c r="J197" s="245"/>
      <c r="K197" s="398"/>
      <c r="L197" s="249"/>
      <c r="M197" s="250"/>
      <c r="N197" s="98" t="e">
        <f t="shared" si="2"/>
        <v>#DIV/0!</v>
      </c>
      <c r="O197" s="321">
        <f>FŐLAP!$E$8</f>
        <v>0</v>
      </c>
      <c r="P197" s="320">
        <f>FŐLAP!$C$10</f>
        <v>0</v>
      </c>
      <c r="Q197" s="322" t="s">
        <v>545</v>
      </c>
    </row>
    <row r="198" spans="1:17" ht="50.1" hidden="1" customHeight="1" x14ac:dyDescent="0.25">
      <c r="A198" s="101" t="s">
        <v>312</v>
      </c>
      <c r="B198" s="398"/>
      <c r="C198" s="413"/>
      <c r="D198" s="244"/>
      <c r="E198" s="244"/>
      <c r="F198" s="244"/>
      <c r="G198" s="244"/>
      <c r="H198" s="434"/>
      <c r="I198" s="245"/>
      <c r="J198" s="245"/>
      <c r="K198" s="398"/>
      <c r="L198" s="249"/>
      <c r="M198" s="250"/>
      <c r="N198" s="98" t="e">
        <f t="shared" si="2"/>
        <v>#DIV/0!</v>
      </c>
      <c r="O198" s="321">
        <f>FŐLAP!$E$8</f>
        <v>0</v>
      </c>
      <c r="P198" s="320">
        <f>FŐLAP!$C$10</f>
        <v>0</v>
      </c>
      <c r="Q198" s="322" t="s">
        <v>545</v>
      </c>
    </row>
    <row r="199" spans="1:17" ht="50.1" hidden="1" customHeight="1" x14ac:dyDescent="0.25">
      <c r="A199" s="100" t="s">
        <v>313</v>
      </c>
      <c r="B199" s="398"/>
      <c r="C199" s="413"/>
      <c r="D199" s="244"/>
      <c r="E199" s="244"/>
      <c r="F199" s="244"/>
      <c r="G199" s="244"/>
      <c r="H199" s="434"/>
      <c r="I199" s="245"/>
      <c r="J199" s="245"/>
      <c r="K199" s="398"/>
      <c r="L199" s="249"/>
      <c r="M199" s="250"/>
      <c r="N199" s="98" t="e">
        <f t="shared" si="2"/>
        <v>#DIV/0!</v>
      </c>
      <c r="O199" s="321">
        <f>FŐLAP!$E$8</f>
        <v>0</v>
      </c>
      <c r="P199" s="320">
        <f>FŐLAP!$C$10</f>
        <v>0</v>
      </c>
      <c r="Q199" s="322" t="s">
        <v>545</v>
      </c>
    </row>
    <row r="200" spans="1:17" ht="50.1" hidden="1" customHeight="1" x14ac:dyDescent="0.25">
      <c r="A200" s="100" t="s">
        <v>314</v>
      </c>
      <c r="B200" s="398"/>
      <c r="C200" s="413"/>
      <c r="D200" s="244"/>
      <c r="E200" s="244"/>
      <c r="F200" s="244"/>
      <c r="G200" s="244"/>
      <c r="H200" s="434"/>
      <c r="I200" s="245"/>
      <c r="J200" s="245"/>
      <c r="K200" s="398"/>
      <c r="L200" s="249"/>
      <c r="M200" s="250"/>
      <c r="N200" s="98" t="e">
        <f t="shared" si="2"/>
        <v>#DIV/0!</v>
      </c>
      <c r="O200" s="321">
        <f>FŐLAP!$E$8</f>
        <v>0</v>
      </c>
      <c r="P200" s="320">
        <f>FŐLAP!$C$10</f>
        <v>0</v>
      </c>
      <c r="Q200" s="322" t="s">
        <v>545</v>
      </c>
    </row>
    <row r="201" spans="1:17" ht="50.1" hidden="1" customHeight="1" x14ac:dyDescent="0.25">
      <c r="A201" s="101" t="s">
        <v>315</v>
      </c>
      <c r="B201" s="398"/>
      <c r="C201" s="413"/>
      <c r="D201" s="244"/>
      <c r="E201" s="244"/>
      <c r="F201" s="244"/>
      <c r="G201" s="244"/>
      <c r="H201" s="434"/>
      <c r="I201" s="245"/>
      <c r="J201" s="245"/>
      <c r="K201" s="398"/>
      <c r="L201" s="249"/>
      <c r="M201" s="250"/>
      <c r="N201" s="98" t="e">
        <f t="shared" si="2"/>
        <v>#DIV/0!</v>
      </c>
      <c r="O201" s="321">
        <f>FŐLAP!$E$8</f>
        <v>0</v>
      </c>
      <c r="P201" s="320">
        <f>FŐLAP!$C$10</f>
        <v>0</v>
      </c>
      <c r="Q201" s="322" t="s">
        <v>545</v>
      </c>
    </row>
    <row r="202" spans="1:17" ht="50.1" hidden="1" customHeight="1" x14ac:dyDescent="0.25">
      <c r="A202" s="100" t="s">
        <v>316</v>
      </c>
      <c r="B202" s="398"/>
      <c r="C202" s="413"/>
      <c r="D202" s="244"/>
      <c r="E202" s="244"/>
      <c r="F202" s="244"/>
      <c r="G202" s="244"/>
      <c r="H202" s="434"/>
      <c r="I202" s="245"/>
      <c r="J202" s="245"/>
      <c r="K202" s="398"/>
      <c r="L202" s="249"/>
      <c r="M202" s="250"/>
      <c r="N202" s="98" t="e">
        <f t="shared" ref="N202:N265" si="3">IF(M202&lt;0,0,1-(M202/L202))</f>
        <v>#DIV/0!</v>
      </c>
      <c r="O202" s="321">
        <f>FŐLAP!$E$8</f>
        <v>0</v>
      </c>
      <c r="P202" s="320">
        <f>FŐLAP!$C$10</f>
        <v>0</v>
      </c>
      <c r="Q202" s="322" t="s">
        <v>545</v>
      </c>
    </row>
    <row r="203" spans="1:17" ht="50.1" hidden="1" customHeight="1" x14ac:dyDescent="0.25">
      <c r="A203" s="100" t="s">
        <v>317</v>
      </c>
      <c r="B203" s="398"/>
      <c r="C203" s="413"/>
      <c r="D203" s="244"/>
      <c r="E203" s="244"/>
      <c r="F203" s="244"/>
      <c r="G203" s="244"/>
      <c r="H203" s="434"/>
      <c r="I203" s="245"/>
      <c r="J203" s="245"/>
      <c r="K203" s="398"/>
      <c r="L203" s="249"/>
      <c r="M203" s="250"/>
      <c r="N203" s="98" t="e">
        <f t="shared" si="3"/>
        <v>#DIV/0!</v>
      </c>
      <c r="O203" s="321">
        <f>FŐLAP!$E$8</f>
        <v>0</v>
      </c>
      <c r="P203" s="320">
        <f>FŐLAP!$C$10</f>
        <v>0</v>
      </c>
      <c r="Q203" s="322" t="s">
        <v>545</v>
      </c>
    </row>
    <row r="204" spans="1:17" ht="50.1" hidden="1" customHeight="1" x14ac:dyDescent="0.25">
      <c r="A204" s="101" t="s">
        <v>318</v>
      </c>
      <c r="B204" s="398"/>
      <c r="C204" s="413"/>
      <c r="D204" s="244"/>
      <c r="E204" s="244"/>
      <c r="F204" s="244"/>
      <c r="G204" s="244"/>
      <c r="H204" s="434"/>
      <c r="I204" s="245"/>
      <c r="J204" s="245"/>
      <c r="K204" s="398"/>
      <c r="L204" s="249"/>
      <c r="M204" s="250"/>
      <c r="N204" s="98" t="e">
        <f t="shared" si="3"/>
        <v>#DIV/0!</v>
      </c>
      <c r="O204" s="321">
        <f>FŐLAP!$E$8</f>
        <v>0</v>
      </c>
      <c r="P204" s="320">
        <f>FŐLAP!$C$10</f>
        <v>0</v>
      </c>
      <c r="Q204" s="322" t="s">
        <v>545</v>
      </c>
    </row>
    <row r="205" spans="1:17" ht="50.1" hidden="1" customHeight="1" x14ac:dyDescent="0.25">
      <c r="A205" s="100" t="s">
        <v>319</v>
      </c>
      <c r="B205" s="398"/>
      <c r="C205" s="413"/>
      <c r="D205" s="244"/>
      <c r="E205" s="244"/>
      <c r="F205" s="244"/>
      <c r="G205" s="244"/>
      <c r="H205" s="434"/>
      <c r="I205" s="245"/>
      <c r="J205" s="245"/>
      <c r="K205" s="398"/>
      <c r="L205" s="249"/>
      <c r="M205" s="250"/>
      <c r="N205" s="98" t="e">
        <f t="shared" si="3"/>
        <v>#DIV/0!</v>
      </c>
      <c r="O205" s="321">
        <f>FŐLAP!$E$8</f>
        <v>0</v>
      </c>
      <c r="P205" s="320">
        <f>FŐLAP!$C$10</f>
        <v>0</v>
      </c>
      <c r="Q205" s="322" t="s">
        <v>545</v>
      </c>
    </row>
    <row r="206" spans="1:17" ht="50.1" hidden="1" customHeight="1" x14ac:dyDescent="0.25">
      <c r="A206" s="100" t="s">
        <v>320</v>
      </c>
      <c r="B206" s="398"/>
      <c r="C206" s="413"/>
      <c r="D206" s="244"/>
      <c r="E206" s="244"/>
      <c r="F206" s="244"/>
      <c r="G206" s="244"/>
      <c r="H206" s="434"/>
      <c r="I206" s="245"/>
      <c r="J206" s="245"/>
      <c r="K206" s="398"/>
      <c r="L206" s="249"/>
      <c r="M206" s="250"/>
      <c r="N206" s="98" t="e">
        <f t="shared" si="3"/>
        <v>#DIV/0!</v>
      </c>
      <c r="O206" s="321">
        <f>FŐLAP!$E$8</f>
        <v>0</v>
      </c>
      <c r="P206" s="320">
        <f>FŐLAP!$C$10</f>
        <v>0</v>
      </c>
      <c r="Q206" s="322" t="s">
        <v>545</v>
      </c>
    </row>
    <row r="207" spans="1:17" ht="50.1" hidden="1" customHeight="1" collapsed="1" x14ac:dyDescent="0.25">
      <c r="A207" s="101" t="s">
        <v>321</v>
      </c>
      <c r="B207" s="398"/>
      <c r="C207" s="413"/>
      <c r="D207" s="244"/>
      <c r="E207" s="244"/>
      <c r="F207" s="244"/>
      <c r="G207" s="244"/>
      <c r="H207" s="434"/>
      <c r="I207" s="245"/>
      <c r="J207" s="245"/>
      <c r="K207" s="398"/>
      <c r="L207" s="249"/>
      <c r="M207" s="250"/>
      <c r="N207" s="98" t="e">
        <f t="shared" si="3"/>
        <v>#DIV/0!</v>
      </c>
      <c r="O207" s="321">
        <f>FŐLAP!$E$8</f>
        <v>0</v>
      </c>
      <c r="P207" s="320">
        <f>FŐLAP!$C$10</f>
        <v>0</v>
      </c>
      <c r="Q207" s="322" t="s">
        <v>545</v>
      </c>
    </row>
    <row r="208" spans="1:17" ht="50.1" hidden="1" customHeight="1" x14ac:dyDescent="0.25">
      <c r="A208" s="100" t="s">
        <v>322</v>
      </c>
      <c r="B208" s="398"/>
      <c r="C208" s="413"/>
      <c r="D208" s="244"/>
      <c r="E208" s="244"/>
      <c r="F208" s="244"/>
      <c r="G208" s="244"/>
      <c r="H208" s="434"/>
      <c r="I208" s="245"/>
      <c r="J208" s="245"/>
      <c r="K208" s="398"/>
      <c r="L208" s="249"/>
      <c r="M208" s="250"/>
      <c r="N208" s="98" t="e">
        <f t="shared" si="3"/>
        <v>#DIV/0!</v>
      </c>
      <c r="O208" s="321">
        <f>FŐLAP!$E$8</f>
        <v>0</v>
      </c>
      <c r="P208" s="320">
        <f>FŐLAP!$C$10</f>
        <v>0</v>
      </c>
      <c r="Q208" s="322" t="s">
        <v>545</v>
      </c>
    </row>
    <row r="209" spans="1:17" ht="50.1" hidden="1" customHeight="1" x14ac:dyDescent="0.25">
      <c r="A209" s="100" t="s">
        <v>323</v>
      </c>
      <c r="B209" s="398"/>
      <c r="C209" s="413"/>
      <c r="D209" s="244"/>
      <c r="E209" s="244"/>
      <c r="F209" s="244"/>
      <c r="G209" s="244"/>
      <c r="H209" s="434"/>
      <c r="I209" s="245"/>
      <c r="J209" s="245"/>
      <c r="K209" s="398"/>
      <c r="L209" s="249"/>
      <c r="M209" s="250"/>
      <c r="N209" s="98" t="e">
        <f t="shared" si="3"/>
        <v>#DIV/0!</v>
      </c>
      <c r="O209" s="321">
        <f>FŐLAP!$E$8</f>
        <v>0</v>
      </c>
      <c r="P209" s="320">
        <f>FŐLAP!$C$10</f>
        <v>0</v>
      </c>
      <c r="Q209" s="322" t="s">
        <v>545</v>
      </c>
    </row>
    <row r="210" spans="1:17" ht="50.1" hidden="1" customHeight="1" x14ac:dyDescent="0.25">
      <c r="A210" s="101" t="s">
        <v>324</v>
      </c>
      <c r="B210" s="398"/>
      <c r="C210" s="413"/>
      <c r="D210" s="244"/>
      <c r="E210" s="244"/>
      <c r="F210" s="244"/>
      <c r="G210" s="244"/>
      <c r="H210" s="434"/>
      <c r="I210" s="245"/>
      <c r="J210" s="245"/>
      <c r="K210" s="398"/>
      <c r="L210" s="249"/>
      <c r="M210" s="250"/>
      <c r="N210" s="98" t="e">
        <f t="shared" si="3"/>
        <v>#DIV/0!</v>
      </c>
      <c r="O210" s="321">
        <f>FŐLAP!$E$8</f>
        <v>0</v>
      </c>
      <c r="P210" s="320">
        <f>FŐLAP!$C$10</f>
        <v>0</v>
      </c>
      <c r="Q210" s="322" t="s">
        <v>545</v>
      </c>
    </row>
    <row r="211" spans="1:17" ht="50.1" hidden="1" customHeight="1" x14ac:dyDescent="0.25">
      <c r="A211" s="100" t="s">
        <v>325</v>
      </c>
      <c r="B211" s="398"/>
      <c r="C211" s="413"/>
      <c r="D211" s="244"/>
      <c r="E211" s="244"/>
      <c r="F211" s="244"/>
      <c r="G211" s="244"/>
      <c r="H211" s="434"/>
      <c r="I211" s="245"/>
      <c r="J211" s="245"/>
      <c r="K211" s="398"/>
      <c r="L211" s="249"/>
      <c r="M211" s="250"/>
      <c r="N211" s="98" t="e">
        <f t="shared" si="3"/>
        <v>#DIV/0!</v>
      </c>
      <c r="O211" s="321">
        <f>FŐLAP!$E$8</f>
        <v>0</v>
      </c>
      <c r="P211" s="320">
        <f>FŐLAP!$C$10</f>
        <v>0</v>
      </c>
      <c r="Q211" s="322" t="s">
        <v>545</v>
      </c>
    </row>
    <row r="212" spans="1:17" ht="50.1" hidden="1" customHeight="1" x14ac:dyDescent="0.25">
      <c r="A212" s="100" t="s">
        <v>326</v>
      </c>
      <c r="B212" s="398"/>
      <c r="C212" s="413"/>
      <c r="D212" s="244"/>
      <c r="E212" s="244"/>
      <c r="F212" s="244"/>
      <c r="G212" s="244"/>
      <c r="H212" s="434"/>
      <c r="I212" s="245"/>
      <c r="J212" s="245"/>
      <c r="K212" s="398"/>
      <c r="L212" s="249"/>
      <c r="M212" s="250"/>
      <c r="N212" s="98" t="e">
        <f t="shared" si="3"/>
        <v>#DIV/0!</v>
      </c>
      <c r="O212" s="321">
        <f>FŐLAP!$E$8</f>
        <v>0</v>
      </c>
      <c r="P212" s="320">
        <f>FŐLAP!$C$10</f>
        <v>0</v>
      </c>
      <c r="Q212" s="322" t="s">
        <v>545</v>
      </c>
    </row>
    <row r="213" spans="1:17" ht="50.1" hidden="1" customHeight="1" x14ac:dyDescent="0.25">
      <c r="A213" s="100" t="s">
        <v>327</v>
      </c>
      <c r="B213" s="398"/>
      <c r="C213" s="413"/>
      <c r="D213" s="244"/>
      <c r="E213" s="244"/>
      <c r="F213" s="244"/>
      <c r="G213" s="244"/>
      <c r="H213" s="434"/>
      <c r="I213" s="245"/>
      <c r="J213" s="245"/>
      <c r="K213" s="398"/>
      <c r="L213" s="249"/>
      <c r="M213" s="250"/>
      <c r="N213" s="98" t="e">
        <f t="shared" si="3"/>
        <v>#DIV/0!</v>
      </c>
      <c r="O213" s="321">
        <f>FŐLAP!$E$8</f>
        <v>0</v>
      </c>
      <c r="P213" s="320">
        <f>FŐLAP!$C$10</f>
        <v>0</v>
      </c>
      <c r="Q213" s="322" t="s">
        <v>545</v>
      </c>
    </row>
    <row r="214" spans="1:17" ht="50.1" hidden="1" customHeight="1" x14ac:dyDescent="0.25">
      <c r="A214" s="100" t="s">
        <v>328</v>
      </c>
      <c r="B214" s="398"/>
      <c r="C214" s="413"/>
      <c r="D214" s="244"/>
      <c r="E214" s="244"/>
      <c r="F214" s="244"/>
      <c r="G214" s="244"/>
      <c r="H214" s="434"/>
      <c r="I214" s="245"/>
      <c r="J214" s="245"/>
      <c r="K214" s="398"/>
      <c r="L214" s="249"/>
      <c r="M214" s="250"/>
      <c r="N214" s="98" t="e">
        <f t="shared" si="3"/>
        <v>#DIV/0!</v>
      </c>
      <c r="O214" s="321">
        <f>FŐLAP!$E$8</f>
        <v>0</v>
      </c>
      <c r="P214" s="320">
        <f>FŐLAP!$C$10</f>
        <v>0</v>
      </c>
      <c r="Q214" s="322" t="s">
        <v>545</v>
      </c>
    </row>
    <row r="215" spans="1:17" ht="50.1" hidden="1" customHeight="1" x14ac:dyDescent="0.25">
      <c r="A215" s="101" t="s">
        <v>329</v>
      </c>
      <c r="B215" s="398"/>
      <c r="C215" s="413"/>
      <c r="D215" s="244"/>
      <c r="E215" s="244"/>
      <c r="F215" s="244"/>
      <c r="G215" s="244"/>
      <c r="H215" s="434"/>
      <c r="I215" s="245"/>
      <c r="J215" s="245"/>
      <c r="K215" s="398"/>
      <c r="L215" s="249"/>
      <c r="M215" s="250"/>
      <c r="N215" s="98" t="e">
        <f t="shared" si="3"/>
        <v>#DIV/0!</v>
      </c>
      <c r="O215" s="321">
        <f>FŐLAP!$E$8</f>
        <v>0</v>
      </c>
      <c r="P215" s="320">
        <f>FŐLAP!$C$10</f>
        <v>0</v>
      </c>
      <c r="Q215" s="322" t="s">
        <v>545</v>
      </c>
    </row>
    <row r="216" spans="1:17" ht="50.1" hidden="1" customHeight="1" x14ac:dyDescent="0.25">
      <c r="A216" s="100" t="s">
        <v>330</v>
      </c>
      <c r="B216" s="398"/>
      <c r="C216" s="413"/>
      <c r="D216" s="244"/>
      <c r="E216" s="244"/>
      <c r="F216" s="244"/>
      <c r="G216" s="244"/>
      <c r="H216" s="434"/>
      <c r="I216" s="245"/>
      <c r="J216" s="245"/>
      <c r="K216" s="398"/>
      <c r="L216" s="249"/>
      <c r="M216" s="250"/>
      <c r="N216" s="98" t="e">
        <f t="shared" si="3"/>
        <v>#DIV/0!</v>
      </c>
      <c r="O216" s="321">
        <f>FŐLAP!$E$8</f>
        <v>0</v>
      </c>
      <c r="P216" s="320">
        <f>FŐLAP!$C$10</f>
        <v>0</v>
      </c>
      <c r="Q216" s="322" t="s">
        <v>545</v>
      </c>
    </row>
    <row r="217" spans="1:17" ht="50.1" hidden="1" customHeight="1" x14ac:dyDescent="0.25">
      <c r="A217" s="100" t="s">
        <v>331</v>
      </c>
      <c r="B217" s="398"/>
      <c r="C217" s="413"/>
      <c r="D217" s="244"/>
      <c r="E217" s="244"/>
      <c r="F217" s="244"/>
      <c r="G217" s="244"/>
      <c r="H217" s="434"/>
      <c r="I217" s="245"/>
      <c r="J217" s="245"/>
      <c r="K217" s="398"/>
      <c r="L217" s="249"/>
      <c r="M217" s="250"/>
      <c r="N217" s="98" t="e">
        <f t="shared" si="3"/>
        <v>#DIV/0!</v>
      </c>
      <c r="O217" s="321">
        <f>FŐLAP!$E$8</f>
        <v>0</v>
      </c>
      <c r="P217" s="320">
        <f>FŐLAP!$C$10</f>
        <v>0</v>
      </c>
      <c r="Q217" s="322" t="s">
        <v>545</v>
      </c>
    </row>
    <row r="218" spans="1:17" ht="50.1" hidden="1" customHeight="1" x14ac:dyDescent="0.25">
      <c r="A218" s="101" t="s">
        <v>332</v>
      </c>
      <c r="B218" s="398"/>
      <c r="C218" s="413"/>
      <c r="D218" s="244"/>
      <c r="E218" s="244"/>
      <c r="F218" s="244"/>
      <c r="G218" s="244"/>
      <c r="H218" s="434"/>
      <c r="I218" s="245"/>
      <c r="J218" s="245"/>
      <c r="K218" s="398"/>
      <c r="L218" s="249"/>
      <c r="M218" s="250"/>
      <c r="N218" s="98" t="e">
        <f t="shared" si="3"/>
        <v>#DIV/0!</v>
      </c>
      <c r="O218" s="321">
        <f>FŐLAP!$E$8</f>
        <v>0</v>
      </c>
      <c r="P218" s="320">
        <f>FŐLAP!$C$10</f>
        <v>0</v>
      </c>
      <c r="Q218" s="322" t="s">
        <v>545</v>
      </c>
    </row>
    <row r="219" spans="1:17" ht="50.1" hidden="1" customHeight="1" x14ac:dyDescent="0.25">
      <c r="A219" s="100" t="s">
        <v>333</v>
      </c>
      <c r="B219" s="398"/>
      <c r="C219" s="413"/>
      <c r="D219" s="244"/>
      <c r="E219" s="244"/>
      <c r="F219" s="244"/>
      <c r="G219" s="244"/>
      <c r="H219" s="434"/>
      <c r="I219" s="245"/>
      <c r="J219" s="245"/>
      <c r="K219" s="398"/>
      <c r="L219" s="249"/>
      <c r="M219" s="250"/>
      <c r="N219" s="98" t="e">
        <f t="shared" si="3"/>
        <v>#DIV/0!</v>
      </c>
      <c r="O219" s="321">
        <f>FŐLAP!$E$8</f>
        <v>0</v>
      </c>
      <c r="P219" s="320">
        <f>FŐLAP!$C$10</f>
        <v>0</v>
      </c>
      <c r="Q219" s="322" t="s">
        <v>545</v>
      </c>
    </row>
    <row r="220" spans="1:17" ht="50.1" hidden="1" customHeight="1" x14ac:dyDescent="0.25">
      <c r="A220" s="100" t="s">
        <v>334</v>
      </c>
      <c r="B220" s="398"/>
      <c r="C220" s="413"/>
      <c r="D220" s="244"/>
      <c r="E220" s="244"/>
      <c r="F220" s="244"/>
      <c r="G220" s="244"/>
      <c r="H220" s="434"/>
      <c r="I220" s="245"/>
      <c r="J220" s="245"/>
      <c r="K220" s="398"/>
      <c r="L220" s="249"/>
      <c r="M220" s="250"/>
      <c r="N220" s="98" t="e">
        <f t="shared" si="3"/>
        <v>#DIV/0!</v>
      </c>
      <c r="O220" s="321">
        <f>FŐLAP!$E$8</f>
        <v>0</v>
      </c>
      <c r="P220" s="320">
        <f>FŐLAP!$C$10</f>
        <v>0</v>
      </c>
      <c r="Q220" s="322" t="s">
        <v>545</v>
      </c>
    </row>
    <row r="221" spans="1:17" ht="50.1" hidden="1" customHeight="1" x14ac:dyDescent="0.25">
      <c r="A221" s="101" t="s">
        <v>335</v>
      </c>
      <c r="B221" s="398"/>
      <c r="C221" s="413"/>
      <c r="D221" s="244"/>
      <c r="E221" s="244"/>
      <c r="F221" s="244"/>
      <c r="G221" s="244"/>
      <c r="H221" s="434"/>
      <c r="I221" s="245"/>
      <c r="J221" s="245"/>
      <c r="K221" s="398"/>
      <c r="L221" s="249"/>
      <c r="M221" s="250"/>
      <c r="N221" s="98" t="e">
        <f t="shared" si="3"/>
        <v>#DIV/0!</v>
      </c>
      <c r="O221" s="321">
        <f>FŐLAP!$E$8</f>
        <v>0</v>
      </c>
      <c r="P221" s="320">
        <f>FŐLAP!$C$10</f>
        <v>0</v>
      </c>
      <c r="Q221" s="322" t="s">
        <v>545</v>
      </c>
    </row>
    <row r="222" spans="1:17" ht="50.1" hidden="1" customHeight="1" x14ac:dyDescent="0.25">
      <c r="A222" s="100" t="s">
        <v>336</v>
      </c>
      <c r="B222" s="398"/>
      <c r="C222" s="413"/>
      <c r="D222" s="244"/>
      <c r="E222" s="244"/>
      <c r="F222" s="244"/>
      <c r="G222" s="244"/>
      <c r="H222" s="434"/>
      <c r="I222" s="245"/>
      <c r="J222" s="245"/>
      <c r="K222" s="398"/>
      <c r="L222" s="249"/>
      <c r="M222" s="250"/>
      <c r="N222" s="98" t="e">
        <f t="shared" si="3"/>
        <v>#DIV/0!</v>
      </c>
      <c r="O222" s="321">
        <f>FŐLAP!$E$8</f>
        <v>0</v>
      </c>
      <c r="P222" s="320">
        <f>FŐLAP!$C$10</f>
        <v>0</v>
      </c>
      <c r="Q222" s="322" t="s">
        <v>545</v>
      </c>
    </row>
    <row r="223" spans="1:17" ht="50.1" hidden="1" customHeight="1" x14ac:dyDescent="0.25">
      <c r="A223" s="100" t="s">
        <v>337</v>
      </c>
      <c r="B223" s="398"/>
      <c r="C223" s="413"/>
      <c r="D223" s="244"/>
      <c r="E223" s="244"/>
      <c r="F223" s="244"/>
      <c r="G223" s="244"/>
      <c r="H223" s="434"/>
      <c r="I223" s="245"/>
      <c r="J223" s="245"/>
      <c r="K223" s="398"/>
      <c r="L223" s="249"/>
      <c r="M223" s="250"/>
      <c r="N223" s="98" t="e">
        <f t="shared" si="3"/>
        <v>#DIV/0!</v>
      </c>
      <c r="O223" s="321">
        <f>FŐLAP!$E$8</f>
        <v>0</v>
      </c>
      <c r="P223" s="320">
        <f>FŐLAP!$C$10</f>
        <v>0</v>
      </c>
      <c r="Q223" s="322" t="s">
        <v>545</v>
      </c>
    </row>
    <row r="224" spans="1:17" ht="50.1" hidden="1" customHeight="1" x14ac:dyDescent="0.25">
      <c r="A224" s="101" t="s">
        <v>338</v>
      </c>
      <c r="B224" s="398"/>
      <c r="C224" s="413"/>
      <c r="D224" s="244"/>
      <c r="E224" s="244"/>
      <c r="F224" s="244"/>
      <c r="G224" s="244"/>
      <c r="H224" s="434"/>
      <c r="I224" s="245"/>
      <c r="J224" s="245"/>
      <c r="K224" s="398"/>
      <c r="L224" s="249"/>
      <c r="M224" s="250"/>
      <c r="N224" s="98" t="e">
        <f t="shared" si="3"/>
        <v>#DIV/0!</v>
      </c>
      <c r="O224" s="321">
        <f>FŐLAP!$E$8</f>
        <v>0</v>
      </c>
      <c r="P224" s="320">
        <f>FŐLAP!$C$10</f>
        <v>0</v>
      </c>
      <c r="Q224" s="322" t="s">
        <v>545</v>
      </c>
    </row>
    <row r="225" spans="1:17" ht="50.1" hidden="1" customHeight="1" x14ac:dyDescent="0.25">
      <c r="A225" s="100" t="s">
        <v>339</v>
      </c>
      <c r="B225" s="398"/>
      <c r="C225" s="413"/>
      <c r="D225" s="244"/>
      <c r="E225" s="244"/>
      <c r="F225" s="244"/>
      <c r="G225" s="244"/>
      <c r="H225" s="434"/>
      <c r="I225" s="245"/>
      <c r="J225" s="245"/>
      <c r="K225" s="398"/>
      <c r="L225" s="249"/>
      <c r="M225" s="250"/>
      <c r="N225" s="98" t="e">
        <f t="shared" si="3"/>
        <v>#DIV/0!</v>
      </c>
      <c r="O225" s="321">
        <f>FŐLAP!$E$8</f>
        <v>0</v>
      </c>
      <c r="P225" s="320">
        <f>FŐLAP!$C$10</f>
        <v>0</v>
      </c>
      <c r="Q225" s="322" t="s">
        <v>545</v>
      </c>
    </row>
    <row r="226" spans="1:17" ht="50.1" hidden="1" customHeight="1" x14ac:dyDescent="0.25">
      <c r="A226" s="100" t="s">
        <v>340</v>
      </c>
      <c r="B226" s="398"/>
      <c r="C226" s="413"/>
      <c r="D226" s="244"/>
      <c r="E226" s="244"/>
      <c r="F226" s="244"/>
      <c r="G226" s="244"/>
      <c r="H226" s="434"/>
      <c r="I226" s="245"/>
      <c r="J226" s="245"/>
      <c r="K226" s="398"/>
      <c r="L226" s="249"/>
      <c r="M226" s="250"/>
      <c r="N226" s="98" t="e">
        <f t="shared" si="3"/>
        <v>#DIV/0!</v>
      </c>
      <c r="O226" s="321">
        <f>FŐLAP!$E$8</f>
        <v>0</v>
      </c>
      <c r="P226" s="320">
        <f>FŐLAP!$C$10</f>
        <v>0</v>
      </c>
      <c r="Q226" s="322" t="s">
        <v>545</v>
      </c>
    </row>
    <row r="227" spans="1:17" ht="50.1" hidden="1" customHeight="1" x14ac:dyDescent="0.25">
      <c r="A227" s="101" t="s">
        <v>341</v>
      </c>
      <c r="B227" s="398"/>
      <c r="C227" s="413"/>
      <c r="D227" s="244"/>
      <c r="E227" s="244"/>
      <c r="F227" s="244"/>
      <c r="G227" s="244"/>
      <c r="H227" s="434"/>
      <c r="I227" s="245"/>
      <c r="J227" s="245"/>
      <c r="K227" s="398"/>
      <c r="L227" s="249"/>
      <c r="M227" s="250"/>
      <c r="N227" s="98" t="e">
        <f t="shared" si="3"/>
        <v>#DIV/0!</v>
      </c>
      <c r="O227" s="321">
        <f>FŐLAP!$E$8</f>
        <v>0</v>
      </c>
      <c r="P227" s="320">
        <f>FŐLAP!$C$10</f>
        <v>0</v>
      </c>
      <c r="Q227" s="322" t="s">
        <v>545</v>
      </c>
    </row>
    <row r="228" spans="1:17" ht="50.1" hidden="1" customHeight="1" collapsed="1" x14ac:dyDescent="0.25">
      <c r="A228" s="100" t="s">
        <v>342</v>
      </c>
      <c r="B228" s="398"/>
      <c r="C228" s="413"/>
      <c r="D228" s="244"/>
      <c r="E228" s="244"/>
      <c r="F228" s="244"/>
      <c r="G228" s="244"/>
      <c r="H228" s="434"/>
      <c r="I228" s="245"/>
      <c r="J228" s="245"/>
      <c r="K228" s="398"/>
      <c r="L228" s="249"/>
      <c r="M228" s="250"/>
      <c r="N228" s="98" t="e">
        <f t="shared" si="3"/>
        <v>#DIV/0!</v>
      </c>
      <c r="O228" s="321">
        <f>FŐLAP!$E$8</f>
        <v>0</v>
      </c>
      <c r="P228" s="320">
        <f>FŐLAP!$C$10</f>
        <v>0</v>
      </c>
      <c r="Q228" s="322" t="s">
        <v>545</v>
      </c>
    </row>
    <row r="229" spans="1:17" ht="50.1" hidden="1" customHeight="1" x14ac:dyDescent="0.25">
      <c r="A229" s="100" t="s">
        <v>343</v>
      </c>
      <c r="B229" s="398"/>
      <c r="C229" s="413"/>
      <c r="D229" s="244"/>
      <c r="E229" s="244"/>
      <c r="F229" s="244"/>
      <c r="G229" s="244"/>
      <c r="H229" s="434"/>
      <c r="I229" s="245"/>
      <c r="J229" s="245"/>
      <c r="K229" s="398"/>
      <c r="L229" s="249"/>
      <c r="M229" s="250"/>
      <c r="N229" s="98" t="e">
        <f t="shared" si="3"/>
        <v>#DIV/0!</v>
      </c>
      <c r="O229" s="321">
        <f>FŐLAP!$E$8</f>
        <v>0</v>
      </c>
      <c r="P229" s="320">
        <f>FŐLAP!$C$10</f>
        <v>0</v>
      </c>
      <c r="Q229" s="322" t="s">
        <v>545</v>
      </c>
    </row>
    <row r="230" spans="1:17" ht="50.1" hidden="1" customHeight="1" x14ac:dyDescent="0.25">
      <c r="A230" s="100" t="s">
        <v>344</v>
      </c>
      <c r="B230" s="398"/>
      <c r="C230" s="413"/>
      <c r="D230" s="244"/>
      <c r="E230" s="244"/>
      <c r="F230" s="244"/>
      <c r="G230" s="244"/>
      <c r="H230" s="434"/>
      <c r="I230" s="245"/>
      <c r="J230" s="245"/>
      <c r="K230" s="398"/>
      <c r="L230" s="249"/>
      <c r="M230" s="250"/>
      <c r="N230" s="98" t="e">
        <f t="shared" si="3"/>
        <v>#DIV/0!</v>
      </c>
      <c r="O230" s="321">
        <f>FŐLAP!$E$8</f>
        <v>0</v>
      </c>
      <c r="P230" s="320">
        <f>FŐLAP!$C$10</f>
        <v>0</v>
      </c>
      <c r="Q230" s="322" t="s">
        <v>545</v>
      </c>
    </row>
    <row r="231" spans="1:17" ht="50.1" hidden="1" customHeight="1" x14ac:dyDescent="0.25">
      <c r="A231" s="100" t="s">
        <v>345</v>
      </c>
      <c r="B231" s="398"/>
      <c r="C231" s="413"/>
      <c r="D231" s="244"/>
      <c r="E231" s="244"/>
      <c r="F231" s="244"/>
      <c r="G231" s="244"/>
      <c r="H231" s="434"/>
      <c r="I231" s="245"/>
      <c r="J231" s="245"/>
      <c r="K231" s="398"/>
      <c r="L231" s="249"/>
      <c r="M231" s="250"/>
      <c r="N231" s="98" t="e">
        <f t="shared" si="3"/>
        <v>#DIV/0!</v>
      </c>
      <c r="O231" s="321">
        <f>FŐLAP!$E$8</f>
        <v>0</v>
      </c>
      <c r="P231" s="320">
        <f>FŐLAP!$C$10</f>
        <v>0</v>
      </c>
      <c r="Q231" s="322" t="s">
        <v>545</v>
      </c>
    </row>
    <row r="232" spans="1:17" ht="50.1" hidden="1" customHeight="1" x14ac:dyDescent="0.25">
      <c r="A232" s="101" t="s">
        <v>346</v>
      </c>
      <c r="B232" s="398"/>
      <c r="C232" s="413"/>
      <c r="D232" s="244"/>
      <c r="E232" s="244"/>
      <c r="F232" s="244"/>
      <c r="G232" s="244"/>
      <c r="H232" s="434"/>
      <c r="I232" s="245"/>
      <c r="J232" s="245"/>
      <c r="K232" s="398"/>
      <c r="L232" s="249"/>
      <c r="M232" s="250"/>
      <c r="N232" s="98" t="e">
        <f t="shared" si="3"/>
        <v>#DIV/0!</v>
      </c>
      <c r="O232" s="321">
        <f>FŐLAP!$E$8</f>
        <v>0</v>
      </c>
      <c r="P232" s="320">
        <f>FŐLAP!$C$10</f>
        <v>0</v>
      </c>
      <c r="Q232" s="322" t="s">
        <v>545</v>
      </c>
    </row>
    <row r="233" spans="1:17" ht="50.1" hidden="1" customHeight="1" x14ac:dyDescent="0.25">
      <c r="A233" s="100" t="s">
        <v>347</v>
      </c>
      <c r="B233" s="398"/>
      <c r="C233" s="413"/>
      <c r="D233" s="244"/>
      <c r="E233" s="244"/>
      <c r="F233" s="244"/>
      <c r="G233" s="244"/>
      <c r="H233" s="434"/>
      <c r="I233" s="245"/>
      <c r="J233" s="245"/>
      <c r="K233" s="398"/>
      <c r="L233" s="249"/>
      <c r="M233" s="250"/>
      <c r="N233" s="98" t="e">
        <f t="shared" si="3"/>
        <v>#DIV/0!</v>
      </c>
      <c r="O233" s="321">
        <f>FŐLAP!$E$8</f>
        <v>0</v>
      </c>
      <c r="P233" s="320">
        <f>FŐLAP!$C$10</f>
        <v>0</v>
      </c>
      <c r="Q233" s="322" t="s">
        <v>545</v>
      </c>
    </row>
    <row r="234" spans="1:17" ht="50.1" hidden="1" customHeight="1" x14ac:dyDescent="0.25">
      <c r="A234" s="100" t="s">
        <v>348</v>
      </c>
      <c r="B234" s="398"/>
      <c r="C234" s="413"/>
      <c r="D234" s="244"/>
      <c r="E234" s="244"/>
      <c r="F234" s="244"/>
      <c r="G234" s="244"/>
      <c r="H234" s="434"/>
      <c r="I234" s="245"/>
      <c r="J234" s="245"/>
      <c r="K234" s="398"/>
      <c r="L234" s="249"/>
      <c r="M234" s="250"/>
      <c r="N234" s="98" t="e">
        <f t="shared" si="3"/>
        <v>#DIV/0!</v>
      </c>
      <c r="O234" s="321">
        <f>FŐLAP!$E$8</f>
        <v>0</v>
      </c>
      <c r="P234" s="320">
        <f>FŐLAP!$C$10</f>
        <v>0</v>
      </c>
      <c r="Q234" s="322" t="s">
        <v>545</v>
      </c>
    </row>
    <row r="235" spans="1:17" ht="50.1" hidden="1" customHeight="1" x14ac:dyDescent="0.25">
      <c r="A235" s="101" t="s">
        <v>349</v>
      </c>
      <c r="B235" s="398"/>
      <c r="C235" s="413"/>
      <c r="D235" s="244"/>
      <c r="E235" s="244"/>
      <c r="F235" s="244"/>
      <c r="G235" s="244"/>
      <c r="H235" s="434"/>
      <c r="I235" s="245"/>
      <c r="J235" s="245"/>
      <c r="K235" s="398"/>
      <c r="L235" s="249"/>
      <c r="M235" s="250"/>
      <c r="N235" s="98" t="e">
        <f t="shared" si="3"/>
        <v>#DIV/0!</v>
      </c>
      <c r="O235" s="321">
        <f>FŐLAP!$E$8</f>
        <v>0</v>
      </c>
      <c r="P235" s="320">
        <f>FŐLAP!$C$10</f>
        <v>0</v>
      </c>
      <c r="Q235" s="322" t="s">
        <v>545</v>
      </c>
    </row>
    <row r="236" spans="1:17" ht="50.1" hidden="1" customHeight="1" x14ac:dyDescent="0.25">
      <c r="A236" s="100" t="s">
        <v>350</v>
      </c>
      <c r="B236" s="398"/>
      <c r="C236" s="413"/>
      <c r="D236" s="244"/>
      <c r="E236" s="244"/>
      <c r="F236" s="244"/>
      <c r="G236" s="244"/>
      <c r="H236" s="434"/>
      <c r="I236" s="245"/>
      <c r="J236" s="245"/>
      <c r="K236" s="398"/>
      <c r="L236" s="249"/>
      <c r="M236" s="250"/>
      <c r="N236" s="98" t="e">
        <f t="shared" si="3"/>
        <v>#DIV/0!</v>
      </c>
      <c r="O236" s="321">
        <f>FŐLAP!$E$8</f>
        <v>0</v>
      </c>
      <c r="P236" s="320">
        <f>FŐLAP!$C$10</f>
        <v>0</v>
      </c>
      <c r="Q236" s="322" t="s">
        <v>545</v>
      </c>
    </row>
    <row r="237" spans="1:17" ht="50.1" hidden="1" customHeight="1" x14ac:dyDescent="0.25">
      <c r="A237" s="100" t="s">
        <v>351</v>
      </c>
      <c r="B237" s="398"/>
      <c r="C237" s="413"/>
      <c r="D237" s="244"/>
      <c r="E237" s="244"/>
      <c r="F237" s="244"/>
      <c r="G237" s="244"/>
      <c r="H237" s="434"/>
      <c r="I237" s="245"/>
      <c r="J237" s="245"/>
      <c r="K237" s="398"/>
      <c r="L237" s="249"/>
      <c r="M237" s="250"/>
      <c r="N237" s="98" t="e">
        <f t="shared" si="3"/>
        <v>#DIV/0!</v>
      </c>
      <c r="O237" s="321">
        <f>FŐLAP!$E$8</f>
        <v>0</v>
      </c>
      <c r="P237" s="320">
        <f>FŐLAP!$C$10</f>
        <v>0</v>
      </c>
      <c r="Q237" s="322" t="s">
        <v>545</v>
      </c>
    </row>
    <row r="238" spans="1:17" ht="50.1" hidden="1" customHeight="1" x14ac:dyDescent="0.25">
      <c r="A238" s="101" t="s">
        <v>352</v>
      </c>
      <c r="B238" s="398"/>
      <c r="C238" s="413"/>
      <c r="D238" s="244"/>
      <c r="E238" s="244"/>
      <c r="F238" s="244"/>
      <c r="G238" s="244"/>
      <c r="H238" s="434"/>
      <c r="I238" s="245"/>
      <c r="J238" s="245"/>
      <c r="K238" s="398"/>
      <c r="L238" s="249"/>
      <c r="M238" s="250"/>
      <c r="N238" s="98" t="e">
        <f t="shared" si="3"/>
        <v>#DIV/0!</v>
      </c>
      <c r="O238" s="321">
        <f>FŐLAP!$E$8</f>
        <v>0</v>
      </c>
      <c r="P238" s="320">
        <f>FŐLAP!$C$10</f>
        <v>0</v>
      </c>
      <c r="Q238" s="322" t="s">
        <v>545</v>
      </c>
    </row>
    <row r="239" spans="1:17" ht="50.1" hidden="1" customHeight="1" x14ac:dyDescent="0.25">
      <c r="A239" s="100" t="s">
        <v>353</v>
      </c>
      <c r="B239" s="398"/>
      <c r="C239" s="413"/>
      <c r="D239" s="244"/>
      <c r="E239" s="244"/>
      <c r="F239" s="244"/>
      <c r="G239" s="244"/>
      <c r="H239" s="434"/>
      <c r="I239" s="245"/>
      <c r="J239" s="245"/>
      <c r="K239" s="398"/>
      <c r="L239" s="249"/>
      <c r="M239" s="250"/>
      <c r="N239" s="98" t="e">
        <f t="shared" si="3"/>
        <v>#DIV/0!</v>
      </c>
      <c r="O239" s="321">
        <f>FŐLAP!$E$8</f>
        <v>0</v>
      </c>
      <c r="P239" s="320">
        <f>FŐLAP!$C$10</f>
        <v>0</v>
      </c>
      <c r="Q239" s="322" t="s">
        <v>545</v>
      </c>
    </row>
    <row r="240" spans="1:17" ht="50.1" hidden="1" customHeight="1" x14ac:dyDescent="0.25">
      <c r="A240" s="100" t="s">
        <v>354</v>
      </c>
      <c r="B240" s="398"/>
      <c r="C240" s="413"/>
      <c r="D240" s="244"/>
      <c r="E240" s="244"/>
      <c r="F240" s="244"/>
      <c r="G240" s="244"/>
      <c r="H240" s="434"/>
      <c r="I240" s="245"/>
      <c r="J240" s="245"/>
      <c r="K240" s="398"/>
      <c r="L240" s="249"/>
      <c r="M240" s="250"/>
      <c r="N240" s="98" t="e">
        <f t="shared" si="3"/>
        <v>#DIV/0!</v>
      </c>
      <c r="O240" s="321">
        <f>FŐLAP!$E$8</f>
        <v>0</v>
      </c>
      <c r="P240" s="320">
        <f>FŐLAP!$C$10</f>
        <v>0</v>
      </c>
      <c r="Q240" s="322" t="s">
        <v>545</v>
      </c>
    </row>
    <row r="241" spans="1:17" ht="50.1" hidden="1" customHeight="1" x14ac:dyDescent="0.25">
      <c r="A241" s="101" t="s">
        <v>355</v>
      </c>
      <c r="B241" s="398"/>
      <c r="C241" s="413"/>
      <c r="D241" s="244"/>
      <c r="E241" s="244"/>
      <c r="F241" s="244"/>
      <c r="G241" s="244"/>
      <c r="H241" s="434"/>
      <c r="I241" s="245"/>
      <c r="J241" s="245"/>
      <c r="K241" s="398"/>
      <c r="L241" s="249"/>
      <c r="M241" s="250"/>
      <c r="N241" s="98" t="e">
        <f t="shared" si="3"/>
        <v>#DIV/0!</v>
      </c>
      <c r="O241" s="321">
        <f>FŐLAP!$E$8</f>
        <v>0</v>
      </c>
      <c r="P241" s="320">
        <f>FŐLAP!$C$10</f>
        <v>0</v>
      </c>
      <c r="Q241" s="322" t="s">
        <v>545</v>
      </c>
    </row>
    <row r="242" spans="1:17" ht="50.1" hidden="1" customHeight="1" x14ac:dyDescent="0.25">
      <c r="A242" s="100" t="s">
        <v>356</v>
      </c>
      <c r="B242" s="398"/>
      <c r="C242" s="413"/>
      <c r="D242" s="244"/>
      <c r="E242" s="244"/>
      <c r="F242" s="244"/>
      <c r="G242" s="244"/>
      <c r="H242" s="434"/>
      <c r="I242" s="245"/>
      <c r="J242" s="245"/>
      <c r="K242" s="398"/>
      <c r="L242" s="249"/>
      <c r="M242" s="250"/>
      <c r="N242" s="98" t="e">
        <f t="shared" si="3"/>
        <v>#DIV/0!</v>
      </c>
      <c r="O242" s="321">
        <f>FŐLAP!$E$8</f>
        <v>0</v>
      </c>
      <c r="P242" s="320">
        <f>FŐLAP!$C$10</f>
        <v>0</v>
      </c>
      <c r="Q242" s="322" t="s">
        <v>545</v>
      </c>
    </row>
    <row r="243" spans="1:17" ht="50.1" hidden="1" customHeight="1" x14ac:dyDescent="0.25">
      <c r="A243" s="100" t="s">
        <v>357</v>
      </c>
      <c r="B243" s="398"/>
      <c r="C243" s="413"/>
      <c r="D243" s="244"/>
      <c r="E243" s="244"/>
      <c r="F243" s="244"/>
      <c r="G243" s="244"/>
      <c r="H243" s="434"/>
      <c r="I243" s="245"/>
      <c r="J243" s="245"/>
      <c r="K243" s="398"/>
      <c r="L243" s="249"/>
      <c r="M243" s="250"/>
      <c r="N243" s="98" t="e">
        <f t="shared" si="3"/>
        <v>#DIV/0!</v>
      </c>
      <c r="O243" s="321">
        <f>FŐLAP!$E$8</f>
        <v>0</v>
      </c>
      <c r="P243" s="320">
        <f>FŐLAP!$C$10</f>
        <v>0</v>
      </c>
      <c r="Q243" s="322" t="s">
        <v>545</v>
      </c>
    </row>
    <row r="244" spans="1:17" ht="50.1" hidden="1" customHeight="1" x14ac:dyDescent="0.25">
      <c r="A244" s="101" t="s">
        <v>358</v>
      </c>
      <c r="B244" s="398"/>
      <c r="C244" s="413"/>
      <c r="D244" s="244"/>
      <c r="E244" s="244"/>
      <c r="F244" s="244"/>
      <c r="G244" s="244"/>
      <c r="H244" s="434"/>
      <c r="I244" s="245"/>
      <c r="J244" s="245"/>
      <c r="K244" s="398"/>
      <c r="L244" s="249"/>
      <c r="M244" s="250"/>
      <c r="N244" s="98" t="e">
        <f t="shared" si="3"/>
        <v>#DIV/0!</v>
      </c>
      <c r="O244" s="321">
        <f>FŐLAP!$E$8</f>
        <v>0</v>
      </c>
      <c r="P244" s="320">
        <f>FŐLAP!$C$10</f>
        <v>0</v>
      </c>
      <c r="Q244" s="322" t="s">
        <v>545</v>
      </c>
    </row>
    <row r="245" spans="1:17" ht="50.1" hidden="1" customHeight="1" x14ac:dyDescent="0.25">
      <c r="A245" s="100" t="s">
        <v>359</v>
      </c>
      <c r="B245" s="398"/>
      <c r="C245" s="413"/>
      <c r="D245" s="244"/>
      <c r="E245" s="244"/>
      <c r="F245" s="244"/>
      <c r="G245" s="244"/>
      <c r="H245" s="434"/>
      <c r="I245" s="245"/>
      <c r="J245" s="245"/>
      <c r="K245" s="398"/>
      <c r="L245" s="249"/>
      <c r="M245" s="250"/>
      <c r="N245" s="98" t="e">
        <f t="shared" si="3"/>
        <v>#DIV/0!</v>
      </c>
      <c r="O245" s="321">
        <f>FŐLAP!$E$8</f>
        <v>0</v>
      </c>
      <c r="P245" s="320">
        <f>FŐLAP!$C$10</f>
        <v>0</v>
      </c>
      <c r="Q245" s="322" t="s">
        <v>545</v>
      </c>
    </row>
    <row r="246" spans="1:17" ht="50.1" hidden="1" customHeight="1" x14ac:dyDescent="0.25">
      <c r="A246" s="100" t="s">
        <v>360</v>
      </c>
      <c r="B246" s="398"/>
      <c r="C246" s="413"/>
      <c r="D246" s="244"/>
      <c r="E246" s="244"/>
      <c r="F246" s="244"/>
      <c r="G246" s="244"/>
      <c r="H246" s="434"/>
      <c r="I246" s="245"/>
      <c r="J246" s="245"/>
      <c r="K246" s="398"/>
      <c r="L246" s="249"/>
      <c r="M246" s="250"/>
      <c r="N246" s="98" t="e">
        <f t="shared" si="3"/>
        <v>#DIV/0!</v>
      </c>
      <c r="O246" s="321">
        <f>FŐLAP!$E$8</f>
        <v>0</v>
      </c>
      <c r="P246" s="320">
        <f>FŐLAP!$C$10</f>
        <v>0</v>
      </c>
      <c r="Q246" s="322" t="s">
        <v>545</v>
      </c>
    </row>
    <row r="247" spans="1:17" ht="50.1" hidden="1" customHeight="1" x14ac:dyDescent="0.25">
      <c r="A247" s="100" t="s">
        <v>361</v>
      </c>
      <c r="B247" s="398"/>
      <c r="C247" s="413"/>
      <c r="D247" s="244"/>
      <c r="E247" s="244"/>
      <c r="F247" s="244"/>
      <c r="G247" s="244"/>
      <c r="H247" s="434"/>
      <c r="I247" s="245"/>
      <c r="J247" s="245"/>
      <c r="K247" s="398"/>
      <c r="L247" s="249"/>
      <c r="M247" s="250"/>
      <c r="N247" s="98" t="e">
        <f t="shared" si="3"/>
        <v>#DIV/0!</v>
      </c>
      <c r="O247" s="321">
        <f>FŐLAP!$E$8</f>
        <v>0</v>
      </c>
      <c r="P247" s="320">
        <f>FŐLAP!$C$10</f>
        <v>0</v>
      </c>
      <c r="Q247" s="322" t="s">
        <v>545</v>
      </c>
    </row>
    <row r="248" spans="1:17" ht="50.1" hidden="1" customHeight="1" x14ac:dyDescent="0.25">
      <c r="A248" s="100" t="s">
        <v>362</v>
      </c>
      <c r="B248" s="398"/>
      <c r="C248" s="413"/>
      <c r="D248" s="244"/>
      <c r="E248" s="244"/>
      <c r="F248" s="244"/>
      <c r="G248" s="244"/>
      <c r="H248" s="434"/>
      <c r="I248" s="245"/>
      <c r="J248" s="245"/>
      <c r="K248" s="398"/>
      <c r="L248" s="249"/>
      <c r="M248" s="250"/>
      <c r="N248" s="98" t="e">
        <f t="shared" si="3"/>
        <v>#DIV/0!</v>
      </c>
      <c r="O248" s="321">
        <f>FŐLAP!$E$8</f>
        <v>0</v>
      </c>
      <c r="P248" s="320">
        <f>FŐLAP!$C$10</f>
        <v>0</v>
      </c>
      <c r="Q248" s="322" t="s">
        <v>545</v>
      </c>
    </row>
    <row r="249" spans="1:17" ht="50.1" hidden="1" customHeight="1" collapsed="1" x14ac:dyDescent="0.25">
      <c r="A249" s="101" t="s">
        <v>363</v>
      </c>
      <c r="B249" s="398"/>
      <c r="C249" s="413"/>
      <c r="D249" s="244"/>
      <c r="E249" s="244"/>
      <c r="F249" s="244"/>
      <c r="G249" s="244"/>
      <c r="H249" s="434"/>
      <c r="I249" s="245"/>
      <c r="J249" s="245"/>
      <c r="K249" s="398"/>
      <c r="L249" s="249"/>
      <c r="M249" s="250"/>
      <c r="N249" s="98" t="e">
        <f t="shared" si="3"/>
        <v>#DIV/0!</v>
      </c>
      <c r="O249" s="321">
        <f>FŐLAP!$E$8</f>
        <v>0</v>
      </c>
      <c r="P249" s="320">
        <f>FŐLAP!$C$10</f>
        <v>0</v>
      </c>
      <c r="Q249" s="322" t="s">
        <v>545</v>
      </c>
    </row>
    <row r="250" spans="1:17" ht="50.1" hidden="1" customHeight="1" x14ac:dyDescent="0.25">
      <c r="A250" s="100" t="s">
        <v>364</v>
      </c>
      <c r="B250" s="398"/>
      <c r="C250" s="413"/>
      <c r="D250" s="244"/>
      <c r="E250" s="244"/>
      <c r="F250" s="244"/>
      <c r="G250" s="244"/>
      <c r="H250" s="434"/>
      <c r="I250" s="245"/>
      <c r="J250" s="245"/>
      <c r="K250" s="398"/>
      <c r="L250" s="249"/>
      <c r="M250" s="250"/>
      <c r="N250" s="98" t="e">
        <f t="shared" si="3"/>
        <v>#DIV/0!</v>
      </c>
      <c r="O250" s="321">
        <f>FŐLAP!$E$8</f>
        <v>0</v>
      </c>
      <c r="P250" s="320">
        <f>FŐLAP!$C$10</f>
        <v>0</v>
      </c>
      <c r="Q250" s="322" t="s">
        <v>545</v>
      </c>
    </row>
    <row r="251" spans="1:17" ht="50.1" hidden="1" customHeight="1" x14ac:dyDescent="0.25">
      <c r="A251" s="100" t="s">
        <v>365</v>
      </c>
      <c r="B251" s="398"/>
      <c r="C251" s="413"/>
      <c r="D251" s="244"/>
      <c r="E251" s="244"/>
      <c r="F251" s="244"/>
      <c r="G251" s="244"/>
      <c r="H251" s="434"/>
      <c r="I251" s="245"/>
      <c r="J251" s="245"/>
      <c r="K251" s="398"/>
      <c r="L251" s="249"/>
      <c r="M251" s="250"/>
      <c r="N251" s="98" t="e">
        <f t="shared" si="3"/>
        <v>#DIV/0!</v>
      </c>
      <c r="O251" s="321">
        <f>FŐLAP!$E$8</f>
        <v>0</v>
      </c>
      <c r="P251" s="320">
        <f>FŐLAP!$C$10</f>
        <v>0</v>
      </c>
      <c r="Q251" s="322" t="s">
        <v>545</v>
      </c>
    </row>
    <row r="252" spans="1:17" ht="50.1" hidden="1" customHeight="1" x14ac:dyDescent="0.25">
      <c r="A252" s="101" t="s">
        <v>366</v>
      </c>
      <c r="B252" s="398"/>
      <c r="C252" s="413"/>
      <c r="D252" s="244"/>
      <c r="E252" s="244"/>
      <c r="F252" s="244"/>
      <c r="G252" s="244"/>
      <c r="H252" s="434"/>
      <c r="I252" s="245"/>
      <c r="J252" s="245"/>
      <c r="K252" s="398"/>
      <c r="L252" s="249"/>
      <c r="M252" s="250"/>
      <c r="N252" s="98" t="e">
        <f t="shared" si="3"/>
        <v>#DIV/0!</v>
      </c>
      <c r="O252" s="321">
        <f>FŐLAP!$E$8</f>
        <v>0</v>
      </c>
      <c r="P252" s="320">
        <f>FŐLAP!$C$10</f>
        <v>0</v>
      </c>
      <c r="Q252" s="322" t="s">
        <v>545</v>
      </c>
    </row>
    <row r="253" spans="1:17" ht="50.1" hidden="1" customHeight="1" x14ac:dyDescent="0.25">
      <c r="A253" s="100" t="s">
        <v>367</v>
      </c>
      <c r="B253" s="398"/>
      <c r="C253" s="413"/>
      <c r="D253" s="244"/>
      <c r="E253" s="244"/>
      <c r="F253" s="244"/>
      <c r="G253" s="244"/>
      <c r="H253" s="434"/>
      <c r="I253" s="245"/>
      <c r="J253" s="245"/>
      <c r="K253" s="398"/>
      <c r="L253" s="249"/>
      <c r="M253" s="250"/>
      <c r="N253" s="98" t="e">
        <f t="shared" si="3"/>
        <v>#DIV/0!</v>
      </c>
      <c r="O253" s="321">
        <f>FŐLAP!$E$8</f>
        <v>0</v>
      </c>
      <c r="P253" s="320">
        <f>FŐLAP!$C$10</f>
        <v>0</v>
      </c>
      <c r="Q253" s="322" t="s">
        <v>545</v>
      </c>
    </row>
    <row r="254" spans="1:17" ht="50.1" hidden="1" customHeight="1" x14ac:dyDescent="0.25">
      <c r="A254" s="100" t="s">
        <v>368</v>
      </c>
      <c r="B254" s="398"/>
      <c r="C254" s="413"/>
      <c r="D254" s="244"/>
      <c r="E254" s="244"/>
      <c r="F254" s="244"/>
      <c r="G254" s="244"/>
      <c r="H254" s="434"/>
      <c r="I254" s="245"/>
      <c r="J254" s="245"/>
      <c r="K254" s="398"/>
      <c r="L254" s="249"/>
      <c r="M254" s="250"/>
      <c r="N254" s="98" t="e">
        <f t="shared" si="3"/>
        <v>#DIV/0!</v>
      </c>
      <c r="O254" s="321">
        <f>FŐLAP!$E$8</f>
        <v>0</v>
      </c>
      <c r="P254" s="320">
        <f>FŐLAP!$C$10</f>
        <v>0</v>
      </c>
      <c r="Q254" s="322" t="s">
        <v>545</v>
      </c>
    </row>
    <row r="255" spans="1:17" ht="50.1" hidden="1" customHeight="1" x14ac:dyDescent="0.25">
      <c r="A255" s="101" t="s">
        <v>369</v>
      </c>
      <c r="B255" s="398"/>
      <c r="C255" s="413"/>
      <c r="D255" s="244"/>
      <c r="E255" s="244"/>
      <c r="F255" s="244"/>
      <c r="G255" s="244"/>
      <c r="H255" s="434"/>
      <c r="I255" s="245"/>
      <c r="J255" s="245"/>
      <c r="K255" s="398"/>
      <c r="L255" s="249"/>
      <c r="M255" s="250"/>
      <c r="N255" s="98" t="e">
        <f t="shared" si="3"/>
        <v>#DIV/0!</v>
      </c>
      <c r="O255" s="321">
        <f>FŐLAP!$E$8</f>
        <v>0</v>
      </c>
      <c r="P255" s="320">
        <f>FŐLAP!$C$10</f>
        <v>0</v>
      </c>
      <c r="Q255" s="322" t="s">
        <v>545</v>
      </c>
    </row>
    <row r="256" spans="1:17" ht="50.1" hidden="1" customHeight="1" x14ac:dyDescent="0.25">
      <c r="A256" s="100" t="s">
        <v>370</v>
      </c>
      <c r="B256" s="398"/>
      <c r="C256" s="413"/>
      <c r="D256" s="244"/>
      <c r="E256" s="244"/>
      <c r="F256" s="244"/>
      <c r="G256" s="244"/>
      <c r="H256" s="434"/>
      <c r="I256" s="245"/>
      <c r="J256" s="245"/>
      <c r="K256" s="398"/>
      <c r="L256" s="249"/>
      <c r="M256" s="250"/>
      <c r="N256" s="98" t="e">
        <f t="shared" si="3"/>
        <v>#DIV/0!</v>
      </c>
      <c r="O256" s="321">
        <f>FŐLAP!$E$8</f>
        <v>0</v>
      </c>
      <c r="P256" s="320">
        <f>FŐLAP!$C$10</f>
        <v>0</v>
      </c>
      <c r="Q256" s="322" t="s">
        <v>545</v>
      </c>
    </row>
    <row r="257" spans="1:17" ht="50.1" hidden="1" customHeight="1" x14ac:dyDescent="0.25">
      <c r="A257" s="100" t="s">
        <v>371</v>
      </c>
      <c r="B257" s="398"/>
      <c r="C257" s="413"/>
      <c r="D257" s="244"/>
      <c r="E257" s="244"/>
      <c r="F257" s="244"/>
      <c r="G257" s="244"/>
      <c r="H257" s="434"/>
      <c r="I257" s="245"/>
      <c r="J257" s="245"/>
      <c r="K257" s="398"/>
      <c r="L257" s="249"/>
      <c r="M257" s="250"/>
      <c r="N257" s="98" t="e">
        <f t="shared" si="3"/>
        <v>#DIV/0!</v>
      </c>
      <c r="O257" s="321">
        <f>FŐLAP!$E$8</f>
        <v>0</v>
      </c>
      <c r="P257" s="320">
        <f>FŐLAP!$C$10</f>
        <v>0</v>
      </c>
      <c r="Q257" s="322" t="s">
        <v>545</v>
      </c>
    </row>
    <row r="258" spans="1:17" ht="50.1" hidden="1" customHeight="1" x14ac:dyDescent="0.25">
      <c r="A258" s="101" t="s">
        <v>372</v>
      </c>
      <c r="B258" s="398"/>
      <c r="C258" s="413"/>
      <c r="D258" s="244"/>
      <c r="E258" s="244"/>
      <c r="F258" s="244"/>
      <c r="G258" s="244"/>
      <c r="H258" s="434"/>
      <c r="I258" s="245"/>
      <c r="J258" s="245"/>
      <c r="K258" s="398"/>
      <c r="L258" s="249"/>
      <c r="M258" s="250"/>
      <c r="N258" s="98" t="e">
        <f t="shared" si="3"/>
        <v>#DIV/0!</v>
      </c>
      <c r="O258" s="321">
        <f>FŐLAP!$E$8</f>
        <v>0</v>
      </c>
      <c r="P258" s="320">
        <f>FŐLAP!$C$10</f>
        <v>0</v>
      </c>
      <c r="Q258" s="322" t="s">
        <v>545</v>
      </c>
    </row>
    <row r="259" spans="1:17" ht="50.1" hidden="1" customHeight="1" x14ac:dyDescent="0.25">
      <c r="A259" s="100" t="s">
        <v>373</v>
      </c>
      <c r="B259" s="398"/>
      <c r="C259" s="413"/>
      <c r="D259" s="244"/>
      <c r="E259" s="244"/>
      <c r="F259" s="244"/>
      <c r="G259" s="244"/>
      <c r="H259" s="434"/>
      <c r="I259" s="245"/>
      <c r="J259" s="245"/>
      <c r="K259" s="398"/>
      <c r="L259" s="249"/>
      <c r="M259" s="250"/>
      <c r="N259" s="98" t="e">
        <f t="shared" si="3"/>
        <v>#DIV/0!</v>
      </c>
      <c r="O259" s="321">
        <f>FŐLAP!$E$8</f>
        <v>0</v>
      </c>
      <c r="P259" s="320">
        <f>FŐLAP!$C$10</f>
        <v>0</v>
      </c>
      <c r="Q259" s="322" t="s">
        <v>545</v>
      </c>
    </row>
    <row r="260" spans="1:17" ht="50.1" hidden="1" customHeight="1" x14ac:dyDescent="0.25">
      <c r="A260" s="100" t="s">
        <v>374</v>
      </c>
      <c r="B260" s="398"/>
      <c r="C260" s="413"/>
      <c r="D260" s="244"/>
      <c r="E260" s="244"/>
      <c r="F260" s="244"/>
      <c r="G260" s="244"/>
      <c r="H260" s="434"/>
      <c r="I260" s="245"/>
      <c r="J260" s="245"/>
      <c r="K260" s="398"/>
      <c r="L260" s="249"/>
      <c r="M260" s="250"/>
      <c r="N260" s="98" t="e">
        <f t="shared" si="3"/>
        <v>#DIV/0!</v>
      </c>
      <c r="O260" s="321">
        <f>FŐLAP!$E$8</f>
        <v>0</v>
      </c>
      <c r="P260" s="320">
        <f>FŐLAP!$C$10</f>
        <v>0</v>
      </c>
      <c r="Q260" s="322" t="s">
        <v>545</v>
      </c>
    </row>
    <row r="261" spans="1:17" ht="50.1" hidden="1" customHeight="1" x14ac:dyDescent="0.25">
      <c r="A261" s="101" t="s">
        <v>375</v>
      </c>
      <c r="B261" s="398"/>
      <c r="C261" s="413"/>
      <c r="D261" s="244"/>
      <c r="E261" s="244"/>
      <c r="F261" s="244"/>
      <c r="G261" s="244"/>
      <c r="H261" s="434"/>
      <c r="I261" s="245"/>
      <c r="J261" s="245"/>
      <c r="K261" s="398"/>
      <c r="L261" s="249"/>
      <c r="M261" s="250"/>
      <c r="N261" s="98" t="e">
        <f t="shared" si="3"/>
        <v>#DIV/0!</v>
      </c>
      <c r="O261" s="321">
        <f>FŐLAP!$E$8</f>
        <v>0</v>
      </c>
      <c r="P261" s="320">
        <f>FŐLAP!$C$10</f>
        <v>0</v>
      </c>
      <c r="Q261" s="322" t="s">
        <v>545</v>
      </c>
    </row>
    <row r="262" spans="1:17" ht="50.1" hidden="1" customHeight="1" x14ac:dyDescent="0.25">
      <c r="A262" s="100" t="s">
        <v>376</v>
      </c>
      <c r="B262" s="398"/>
      <c r="C262" s="413"/>
      <c r="D262" s="244"/>
      <c r="E262" s="244"/>
      <c r="F262" s="244"/>
      <c r="G262" s="244"/>
      <c r="H262" s="434"/>
      <c r="I262" s="245"/>
      <c r="J262" s="245"/>
      <c r="K262" s="398"/>
      <c r="L262" s="249"/>
      <c r="M262" s="250"/>
      <c r="N262" s="98" t="e">
        <f t="shared" si="3"/>
        <v>#DIV/0!</v>
      </c>
      <c r="O262" s="321">
        <f>FŐLAP!$E$8</f>
        <v>0</v>
      </c>
      <c r="P262" s="320">
        <f>FŐLAP!$C$10</f>
        <v>0</v>
      </c>
      <c r="Q262" s="322" t="s">
        <v>545</v>
      </c>
    </row>
    <row r="263" spans="1:17" ht="50.1" hidden="1" customHeight="1" x14ac:dyDescent="0.25">
      <c r="A263" s="100" t="s">
        <v>377</v>
      </c>
      <c r="B263" s="398"/>
      <c r="C263" s="413"/>
      <c r="D263" s="244"/>
      <c r="E263" s="244"/>
      <c r="F263" s="244"/>
      <c r="G263" s="244"/>
      <c r="H263" s="434"/>
      <c r="I263" s="245"/>
      <c r="J263" s="245"/>
      <c r="K263" s="398"/>
      <c r="L263" s="249"/>
      <c r="M263" s="250"/>
      <c r="N263" s="98" t="e">
        <f t="shared" si="3"/>
        <v>#DIV/0!</v>
      </c>
      <c r="O263" s="321">
        <f>FŐLAP!$E$8</f>
        <v>0</v>
      </c>
      <c r="P263" s="320">
        <f>FŐLAP!$C$10</f>
        <v>0</v>
      </c>
      <c r="Q263" s="322" t="s">
        <v>545</v>
      </c>
    </row>
    <row r="264" spans="1:17" ht="50.1" hidden="1" customHeight="1" x14ac:dyDescent="0.25">
      <c r="A264" s="100" t="s">
        <v>378</v>
      </c>
      <c r="B264" s="398"/>
      <c r="C264" s="413"/>
      <c r="D264" s="244"/>
      <c r="E264" s="244"/>
      <c r="F264" s="244"/>
      <c r="G264" s="244"/>
      <c r="H264" s="434"/>
      <c r="I264" s="245"/>
      <c r="J264" s="245"/>
      <c r="K264" s="398"/>
      <c r="L264" s="249"/>
      <c r="M264" s="250"/>
      <c r="N264" s="98" t="e">
        <f t="shared" si="3"/>
        <v>#DIV/0!</v>
      </c>
      <c r="O264" s="321">
        <f>FŐLAP!$E$8</f>
        <v>0</v>
      </c>
      <c r="P264" s="320">
        <f>FŐLAP!$C$10</f>
        <v>0</v>
      </c>
      <c r="Q264" s="322" t="s">
        <v>545</v>
      </c>
    </row>
    <row r="265" spans="1:17" ht="50.1" hidden="1" customHeight="1" x14ac:dyDescent="0.25">
      <c r="A265" s="100" t="s">
        <v>379</v>
      </c>
      <c r="B265" s="398"/>
      <c r="C265" s="413"/>
      <c r="D265" s="244"/>
      <c r="E265" s="244"/>
      <c r="F265" s="244"/>
      <c r="G265" s="244"/>
      <c r="H265" s="434"/>
      <c r="I265" s="245"/>
      <c r="J265" s="245"/>
      <c r="K265" s="398"/>
      <c r="L265" s="249"/>
      <c r="M265" s="250"/>
      <c r="N265" s="98" t="e">
        <f t="shared" si="3"/>
        <v>#DIV/0!</v>
      </c>
      <c r="O265" s="321">
        <f>FŐLAP!$E$8</f>
        <v>0</v>
      </c>
      <c r="P265" s="320">
        <f>FŐLAP!$C$10</f>
        <v>0</v>
      </c>
      <c r="Q265" s="322" t="s">
        <v>545</v>
      </c>
    </row>
    <row r="266" spans="1:17" ht="50.1" hidden="1" customHeight="1" x14ac:dyDescent="0.25">
      <c r="A266" s="101" t="s">
        <v>380</v>
      </c>
      <c r="B266" s="398"/>
      <c r="C266" s="413"/>
      <c r="D266" s="244"/>
      <c r="E266" s="244"/>
      <c r="F266" s="244"/>
      <c r="G266" s="244"/>
      <c r="H266" s="434"/>
      <c r="I266" s="245"/>
      <c r="J266" s="245"/>
      <c r="K266" s="398"/>
      <c r="L266" s="249"/>
      <c r="M266" s="250"/>
      <c r="N266" s="98" t="e">
        <f t="shared" ref="N266:N308" si="4">IF(M266&lt;0,0,1-(M266/L266))</f>
        <v>#DIV/0!</v>
      </c>
      <c r="O266" s="321">
        <f>FŐLAP!$E$8</f>
        <v>0</v>
      </c>
      <c r="P266" s="320">
        <f>FŐLAP!$C$10</f>
        <v>0</v>
      </c>
      <c r="Q266" s="322" t="s">
        <v>545</v>
      </c>
    </row>
    <row r="267" spans="1:17" ht="50.1" hidden="1" customHeight="1" x14ac:dyDescent="0.25">
      <c r="A267" s="100" t="s">
        <v>381</v>
      </c>
      <c r="B267" s="398"/>
      <c r="C267" s="413"/>
      <c r="D267" s="244"/>
      <c r="E267" s="244"/>
      <c r="F267" s="244"/>
      <c r="G267" s="244"/>
      <c r="H267" s="434"/>
      <c r="I267" s="245"/>
      <c r="J267" s="245"/>
      <c r="K267" s="398"/>
      <c r="L267" s="249"/>
      <c r="M267" s="250"/>
      <c r="N267" s="98" t="e">
        <f t="shared" si="4"/>
        <v>#DIV/0!</v>
      </c>
      <c r="O267" s="321">
        <f>FŐLAP!$E$8</f>
        <v>0</v>
      </c>
      <c r="P267" s="320">
        <f>FŐLAP!$C$10</f>
        <v>0</v>
      </c>
      <c r="Q267" s="322" t="s">
        <v>545</v>
      </c>
    </row>
    <row r="268" spans="1:17" ht="50.1" hidden="1" customHeight="1" x14ac:dyDescent="0.25">
      <c r="A268" s="100" t="s">
        <v>382</v>
      </c>
      <c r="B268" s="398"/>
      <c r="C268" s="413"/>
      <c r="D268" s="244"/>
      <c r="E268" s="244"/>
      <c r="F268" s="244"/>
      <c r="G268" s="244"/>
      <c r="H268" s="434"/>
      <c r="I268" s="245"/>
      <c r="J268" s="245"/>
      <c r="K268" s="398"/>
      <c r="L268" s="249"/>
      <c r="M268" s="250"/>
      <c r="N268" s="98" t="e">
        <f t="shared" si="4"/>
        <v>#DIV/0!</v>
      </c>
      <c r="O268" s="321">
        <f>FŐLAP!$E$8</f>
        <v>0</v>
      </c>
      <c r="P268" s="320">
        <f>FŐLAP!$C$10</f>
        <v>0</v>
      </c>
      <c r="Q268" s="322" t="s">
        <v>545</v>
      </c>
    </row>
    <row r="269" spans="1:17" ht="50.1" hidden="1" customHeight="1" x14ac:dyDescent="0.25">
      <c r="A269" s="101" t="s">
        <v>383</v>
      </c>
      <c r="B269" s="398"/>
      <c r="C269" s="413"/>
      <c r="D269" s="244"/>
      <c r="E269" s="244"/>
      <c r="F269" s="244"/>
      <c r="G269" s="244"/>
      <c r="H269" s="434"/>
      <c r="I269" s="245"/>
      <c r="J269" s="245"/>
      <c r="K269" s="398"/>
      <c r="L269" s="249"/>
      <c r="M269" s="250"/>
      <c r="N269" s="98" t="e">
        <f t="shared" si="4"/>
        <v>#DIV/0!</v>
      </c>
      <c r="O269" s="321">
        <f>FŐLAP!$E$8</f>
        <v>0</v>
      </c>
      <c r="P269" s="320">
        <f>FŐLAP!$C$10</f>
        <v>0</v>
      </c>
      <c r="Q269" s="322" t="s">
        <v>545</v>
      </c>
    </row>
    <row r="270" spans="1:17" ht="49.5" hidden="1" customHeight="1" collapsed="1" x14ac:dyDescent="0.25">
      <c r="A270" s="100" t="s">
        <v>384</v>
      </c>
      <c r="B270" s="398"/>
      <c r="C270" s="413"/>
      <c r="D270" s="244"/>
      <c r="E270" s="244"/>
      <c r="F270" s="244"/>
      <c r="G270" s="244"/>
      <c r="H270" s="434"/>
      <c r="I270" s="245"/>
      <c r="J270" s="245"/>
      <c r="K270" s="398"/>
      <c r="L270" s="249"/>
      <c r="M270" s="250"/>
      <c r="N270" s="98" t="e">
        <f t="shared" si="4"/>
        <v>#DIV/0!</v>
      </c>
      <c r="O270" s="321">
        <f>FŐLAP!$E$8</f>
        <v>0</v>
      </c>
      <c r="P270" s="320">
        <f>FŐLAP!$C$10</f>
        <v>0</v>
      </c>
      <c r="Q270" s="322" t="s">
        <v>545</v>
      </c>
    </row>
    <row r="271" spans="1:17" ht="50.1" hidden="1" customHeight="1" x14ac:dyDescent="0.25">
      <c r="A271" s="100" t="s">
        <v>385</v>
      </c>
      <c r="B271" s="398"/>
      <c r="C271" s="413"/>
      <c r="D271" s="244"/>
      <c r="E271" s="244"/>
      <c r="F271" s="244"/>
      <c r="G271" s="244"/>
      <c r="H271" s="434"/>
      <c r="I271" s="245"/>
      <c r="J271" s="245"/>
      <c r="K271" s="398"/>
      <c r="L271" s="249"/>
      <c r="M271" s="250"/>
      <c r="N271" s="98" t="e">
        <f t="shared" si="4"/>
        <v>#DIV/0!</v>
      </c>
      <c r="O271" s="321">
        <f>FŐLAP!$E$8</f>
        <v>0</v>
      </c>
      <c r="P271" s="320">
        <f>FŐLAP!$C$10</f>
        <v>0</v>
      </c>
      <c r="Q271" s="322" t="s">
        <v>545</v>
      </c>
    </row>
    <row r="272" spans="1:17" ht="50.1" hidden="1" customHeight="1" x14ac:dyDescent="0.25">
      <c r="A272" s="101" t="s">
        <v>386</v>
      </c>
      <c r="B272" s="398"/>
      <c r="C272" s="413"/>
      <c r="D272" s="244"/>
      <c r="E272" s="244"/>
      <c r="F272" s="244"/>
      <c r="G272" s="244"/>
      <c r="H272" s="434"/>
      <c r="I272" s="245"/>
      <c r="J272" s="245"/>
      <c r="K272" s="398"/>
      <c r="L272" s="249"/>
      <c r="M272" s="250"/>
      <c r="N272" s="98" t="e">
        <f t="shared" si="4"/>
        <v>#DIV/0!</v>
      </c>
      <c r="O272" s="321">
        <f>FŐLAP!$E$8</f>
        <v>0</v>
      </c>
      <c r="P272" s="320">
        <f>FŐLAP!$C$10</f>
        <v>0</v>
      </c>
      <c r="Q272" s="322" t="s">
        <v>545</v>
      </c>
    </row>
    <row r="273" spans="1:17" ht="50.1" hidden="1" customHeight="1" x14ac:dyDescent="0.25">
      <c r="A273" s="100" t="s">
        <v>387</v>
      </c>
      <c r="B273" s="398"/>
      <c r="C273" s="413"/>
      <c r="D273" s="244"/>
      <c r="E273" s="244"/>
      <c r="F273" s="244"/>
      <c r="G273" s="244"/>
      <c r="H273" s="434"/>
      <c r="I273" s="245"/>
      <c r="J273" s="245"/>
      <c r="K273" s="398"/>
      <c r="L273" s="249"/>
      <c r="M273" s="250"/>
      <c r="N273" s="98" t="e">
        <f t="shared" si="4"/>
        <v>#DIV/0!</v>
      </c>
      <c r="O273" s="321">
        <f>FŐLAP!$E$8</f>
        <v>0</v>
      </c>
      <c r="P273" s="320">
        <f>FŐLAP!$C$10</f>
        <v>0</v>
      </c>
      <c r="Q273" s="322" t="s">
        <v>545</v>
      </c>
    </row>
    <row r="274" spans="1:17" ht="50.1" hidden="1" customHeight="1" x14ac:dyDescent="0.25">
      <c r="A274" s="100" t="s">
        <v>388</v>
      </c>
      <c r="B274" s="398"/>
      <c r="C274" s="413"/>
      <c r="D274" s="244"/>
      <c r="E274" s="244"/>
      <c r="F274" s="244"/>
      <c r="G274" s="244"/>
      <c r="H274" s="434"/>
      <c r="I274" s="245"/>
      <c r="J274" s="245"/>
      <c r="K274" s="398"/>
      <c r="L274" s="249"/>
      <c r="M274" s="250"/>
      <c r="N274" s="98" t="e">
        <f t="shared" si="4"/>
        <v>#DIV/0!</v>
      </c>
      <c r="O274" s="321">
        <f>FŐLAP!$E$8</f>
        <v>0</v>
      </c>
      <c r="P274" s="320">
        <f>FŐLAP!$C$10</f>
        <v>0</v>
      </c>
      <c r="Q274" s="322" t="s">
        <v>545</v>
      </c>
    </row>
    <row r="275" spans="1:17" ht="50.1" hidden="1" customHeight="1" x14ac:dyDescent="0.25">
      <c r="A275" s="101" t="s">
        <v>389</v>
      </c>
      <c r="B275" s="398"/>
      <c r="C275" s="413"/>
      <c r="D275" s="244"/>
      <c r="E275" s="244"/>
      <c r="F275" s="244"/>
      <c r="G275" s="244"/>
      <c r="H275" s="434"/>
      <c r="I275" s="245"/>
      <c r="J275" s="245"/>
      <c r="K275" s="398"/>
      <c r="L275" s="249"/>
      <c r="M275" s="250"/>
      <c r="N275" s="98" t="e">
        <f t="shared" si="4"/>
        <v>#DIV/0!</v>
      </c>
      <c r="O275" s="321">
        <f>FŐLAP!$E$8</f>
        <v>0</v>
      </c>
      <c r="P275" s="320">
        <f>FŐLAP!$C$10</f>
        <v>0</v>
      </c>
      <c r="Q275" s="322" t="s">
        <v>545</v>
      </c>
    </row>
    <row r="276" spans="1:17" ht="50.1" hidden="1" customHeight="1" x14ac:dyDescent="0.25">
      <c r="A276" s="100" t="s">
        <v>390</v>
      </c>
      <c r="B276" s="398"/>
      <c r="C276" s="413"/>
      <c r="D276" s="244"/>
      <c r="E276" s="244"/>
      <c r="F276" s="244"/>
      <c r="G276" s="244"/>
      <c r="H276" s="434"/>
      <c r="I276" s="245"/>
      <c r="J276" s="245"/>
      <c r="K276" s="398"/>
      <c r="L276" s="249"/>
      <c r="M276" s="250"/>
      <c r="N276" s="98" t="e">
        <f t="shared" si="4"/>
        <v>#DIV/0!</v>
      </c>
      <c r="O276" s="321">
        <f>FŐLAP!$E$8</f>
        <v>0</v>
      </c>
      <c r="P276" s="320">
        <f>FŐLAP!$C$10</f>
        <v>0</v>
      </c>
      <c r="Q276" s="322" t="s">
        <v>545</v>
      </c>
    </row>
    <row r="277" spans="1:17" ht="50.1" hidden="1" customHeight="1" x14ac:dyDescent="0.25">
      <c r="A277" s="100" t="s">
        <v>391</v>
      </c>
      <c r="B277" s="398"/>
      <c r="C277" s="413"/>
      <c r="D277" s="244"/>
      <c r="E277" s="244"/>
      <c r="F277" s="244"/>
      <c r="G277" s="244"/>
      <c r="H277" s="434"/>
      <c r="I277" s="245"/>
      <c r="J277" s="245"/>
      <c r="K277" s="398"/>
      <c r="L277" s="249"/>
      <c r="M277" s="250"/>
      <c r="N277" s="98" t="e">
        <f t="shared" si="4"/>
        <v>#DIV/0!</v>
      </c>
      <c r="O277" s="321">
        <f>FŐLAP!$E$8</f>
        <v>0</v>
      </c>
      <c r="P277" s="320">
        <f>FŐLAP!$C$10</f>
        <v>0</v>
      </c>
      <c r="Q277" s="322" t="s">
        <v>545</v>
      </c>
    </row>
    <row r="278" spans="1:17" ht="50.1" hidden="1" customHeight="1" x14ac:dyDescent="0.25">
      <c r="A278" s="101" t="s">
        <v>392</v>
      </c>
      <c r="B278" s="398"/>
      <c r="C278" s="413"/>
      <c r="D278" s="244"/>
      <c r="E278" s="244"/>
      <c r="F278" s="244"/>
      <c r="G278" s="244"/>
      <c r="H278" s="434"/>
      <c r="I278" s="245"/>
      <c r="J278" s="245"/>
      <c r="K278" s="398"/>
      <c r="L278" s="249"/>
      <c r="M278" s="250"/>
      <c r="N278" s="98" t="e">
        <f t="shared" si="4"/>
        <v>#DIV/0!</v>
      </c>
      <c r="O278" s="321">
        <f>FŐLAP!$E$8</f>
        <v>0</v>
      </c>
      <c r="P278" s="320">
        <f>FŐLAP!$C$10</f>
        <v>0</v>
      </c>
      <c r="Q278" s="322" t="s">
        <v>545</v>
      </c>
    </row>
    <row r="279" spans="1:17" ht="50.1" hidden="1" customHeight="1" x14ac:dyDescent="0.25">
      <c r="A279" s="100" t="s">
        <v>393</v>
      </c>
      <c r="B279" s="398"/>
      <c r="C279" s="413"/>
      <c r="D279" s="244"/>
      <c r="E279" s="244"/>
      <c r="F279" s="244"/>
      <c r="G279" s="244"/>
      <c r="H279" s="434"/>
      <c r="I279" s="245"/>
      <c r="J279" s="245"/>
      <c r="K279" s="398"/>
      <c r="L279" s="249"/>
      <c r="M279" s="250"/>
      <c r="N279" s="98" t="e">
        <f t="shared" si="4"/>
        <v>#DIV/0!</v>
      </c>
      <c r="O279" s="321">
        <f>FŐLAP!$E$8</f>
        <v>0</v>
      </c>
      <c r="P279" s="320">
        <f>FŐLAP!$C$10</f>
        <v>0</v>
      </c>
      <c r="Q279" s="322" t="s">
        <v>545</v>
      </c>
    </row>
    <row r="280" spans="1:17" ht="50.1" hidden="1" customHeight="1" x14ac:dyDescent="0.25">
      <c r="A280" s="100" t="s">
        <v>394</v>
      </c>
      <c r="B280" s="398"/>
      <c r="C280" s="413"/>
      <c r="D280" s="244"/>
      <c r="E280" s="244"/>
      <c r="F280" s="244"/>
      <c r="G280" s="244"/>
      <c r="H280" s="434"/>
      <c r="I280" s="245"/>
      <c r="J280" s="245"/>
      <c r="K280" s="398"/>
      <c r="L280" s="249"/>
      <c r="M280" s="250"/>
      <c r="N280" s="98" t="e">
        <f t="shared" si="4"/>
        <v>#DIV/0!</v>
      </c>
      <c r="O280" s="321">
        <f>FŐLAP!$E$8</f>
        <v>0</v>
      </c>
      <c r="P280" s="320">
        <f>FŐLAP!$C$10</f>
        <v>0</v>
      </c>
      <c r="Q280" s="322" t="s">
        <v>545</v>
      </c>
    </row>
    <row r="281" spans="1:17" ht="50.1" hidden="1" customHeight="1" x14ac:dyDescent="0.25">
      <c r="A281" s="101" t="s">
        <v>395</v>
      </c>
      <c r="B281" s="398"/>
      <c r="C281" s="413"/>
      <c r="D281" s="244"/>
      <c r="E281" s="244"/>
      <c r="F281" s="244"/>
      <c r="G281" s="244"/>
      <c r="H281" s="434"/>
      <c r="I281" s="245"/>
      <c r="J281" s="245"/>
      <c r="K281" s="398"/>
      <c r="L281" s="249"/>
      <c r="M281" s="250"/>
      <c r="N281" s="98" t="e">
        <f t="shared" si="4"/>
        <v>#DIV/0!</v>
      </c>
      <c r="O281" s="321">
        <f>FŐLAP!$E$8</f>
        <v>0</v>
      </c>
      <c r="P281" s="320">
        <f>FŐLAP!$C$10</f>
        <v>0</v>
      </c>
      <c r="Q281" s="322" t="s">
        <v>545</v>
      </c>
    </row>
    <row r="282" spans="1:17" ht="50.1" hidden="1" customHeight="1" x14ac:dyDescent="0.25">
      <c r="A282" s="100" t="s">
        <v>396</v>
      </c>
      <c r="B282" s="398"/>
      <c r="C282" s="413"/>
      <c r="D282" s="244"/>
      <c r="E282" s="244"/>
      <c r="F282" s="244"/>
      <c r="G282" s="244"/>
      <c r="H282" s="434"/>
      <c r="I282" s="245"/>
      <c r="J282" s="245"/>
      <c r="K282" s="398"/>
      <c r="L282" s="249"/>
      <c r="M282" s="250"/>
      <c r="N282" s="98" t="e">
        <f t="shared" si="4"/>
        <v>#DIV/0!</v>
      </c>
      <c r="O282" s="321">
        <f>FŐLAP!$E$8</f>
        <v>0</v>
      </c>
      <c r="P282" s="320">
        <f>FŐLAP!$C$10</f>
        <v>0</v>
      </c>
      <c r="Q282" s="322" t="s">
        <v>545</v>
      </c>
    </row>
    <row r="283" spans="1:17" ht="50.1" hidden="1" customHeight="1" x14ac:dyDescent="0.25">
      <c r="A283" s="100" t="s">
        <v>397</v>
      </c>
      <c r="B283" s="398"/>
      <c r="C283" s="413"/>
      <c r="D283" s="244"/>
      <c r="E283" s="244"/>
      <c r="F283" s="244"/>
      <c r="G283" s="244"/>
      <c r="H283" s="434"/>
      <c r="I283" s="245"/>
      <c r="J283" s="245"/>
      <c r="K283" s="398"/>
      <c r="L283" s="249"/>
      <c r="M283" s="250"/>
      <c r="N283" s="98" t="e">
        <f t="shared" si="4"/>
        <v>#DIV/0!</v>
      </c>
      <c r="O283" s="321">
        <f>FŐLAP!$E$8</f>
        <v>0</v>
      </c>
      <c r="P283" s="320">
        <f>FŐLAP!$C$10</f>
        <v>0</v>
      </c>
      <c r="Q283" s="322" t="s">
        <v>545</v>
      </c>
    </row>
    <row r="284" spans="1:17" ht="50.1" hidden="1" customHeight="1" x14ac:dyDescent="0.25">
      <c r="A284" s="101" t="s">
        <v>398</v>
      </c>
      <c r="B284" s="398"/>
      <c r="C284" s="413"/>
      <c r="D284" s="244"/>
      <c r="E284" s="244"/>
      <c r="F284" s="244"/>
      <c r="G284" s="244"/>
      <c r="H284" s="434"/>
      <c r="I284" s="245"/>
      <c r="J284" s="245"/>
      <c r="K284" s="398"/>
      <c r="L284" s="249"/>
      <c r="M284" s="250"/>
      <c r="N284" s="98" t="e">
        <f t="shared" si="4"/>
        <v>#DIV/0!</v>
      </c>
      <c r="O284" s="321">
        <f>FŐLAP!$E$8</f>
        <v>0</v>
      </c>
      <c r="P284" s="320">
        <f>FŐLAP!$C$10</f>
        <v>0</v>
      </c>
      <c r="Q284" s="322" t="s">
        <v>545</v>
      </c>
    </row>
    <row r="285" spans="1:17" ht="50.1" hidden="1" customHeight="1" x14ac:dyDescent="0.25">
      <c r="A285" s="100" t="s">
        <v>399</v>
      </c>
      <c r="B285" s="398"/>
      <c r="C285" s="413"/>
      <c r="D285" s="244"/>
      <c r="E285" s="244"/>
      <c r="F285" s="244"/>
      <c r="G285" s="244"/>
      <c r="H285" s="434"/>
      <c r="I285" s="245"/>
      <c r="J285" s="245"/>
      <c r="K285" s="398"/>
      <c r="L285" s="249"/>
      <c r="M285" s="250"/>
      <c r="N285" s="98" t="e">
        <f t="shared" si="4"/>
        <v>#DIV/0!</v>
      </c>
      <c r="O285" s="321">
        <f>FŐLAP!$E$8</f>
        <v>0</v>
      </c>
      <c r="P285" s="320">
        <f>FŐLAP!$C$10</f>
        <v>0</v>
      </c>
      <c r="Q285" s="322" t="s">
        <v>545</v>
      </c>
    </row>
    <row r="286" spans="1:17" ht="50.1" hidden="1" customHeight="1" x14ac:dyDescent="0.25">
      <c r="A286" s="100" t="s">
        <v>400</v>
      </c>
      <c r="B286" s="398"/>
      <c r="C286" s="413"/>
      <c r="D286" s="244"/>
      <c r="E286" s="244"/>
      <c r="F286" s="244"/>
      <c r="G286" s="244"/>
      <c r="H286" s="434"/>
      <c r="I286" s="245"/>
      <c r="J286" s="245"/>
      <c r="K286" s="398"/>
      <c r="L286" s="249"/>
      <c r="M286" s="250"/>
      <c r="N286" s="98" t="e">
        <f t="shared" si="4"/>
        <v>#DIV/0!</v>
      </c>
      <c r="O286" s="321">
        <f>FŐLAP!$E$8</f>
        <v>0</v>
      </c>
      <c r="P286" s="320">
        <f>FŐLAP!$C$10</f>
        <v>0</v>
      </c>
      <c r="Q286" s="322" t="s">
        <v>545</v>
      </c>
    </row>
    <row r="287" spans="1:17" ht="50.1" hidden="1" customHeight="1" x14ac:dyDescent="0.25">
      <c r="A287" s="101" t="s">
        <v>401</v>
      </c>
      <c r="B287" s="398"/>
      <c r="C287" s="413"/>
      <c r="D287" s="244"/>
      <c r="E287" s="244"/>
      <c r="F287" s="244"/>
      <c r="G287" s="244"/>
      <c r="H287" s="434"/>
      <c r="I287" s="245"/>
      <c r="J287" s="245"/>
      <c r="K287" s="398"/>
      <c r="L287" s="249"/>
      <c r="M287" s="250"/>
      <c r="N287" s="98" t="e">
        <f t="shared" si="4"/>
        <v>#DIV/0!</v>
      </c>
      <c r="O287" s="321">
        <f>FŐLAP!$E$8</f>
        <v>0</v>
      </c>
      <c r="P287" s="320">
        <f>FŐLAP!$C$10</f>
        <v>0</v>
      </c>
      <c r="Q287" s="322" t="s">
        <v>545</v>
      </c>
    </row>
    <row r="288" spans="1:17" ht="50.1" hidden="1" customHeight="1" x14ac:dyDescent="0.25">
      <c r="A288" s="100" t="s">
        <v>402</v>
      </c>
      <c r="B288" s="398"/>
      <c r="C288" s="413"/>
      <c r="D288" s="244"/>
      <c r="E288" s="244"/>
      <c r="F288" s="244"/>
      <c r="G288" s="244"/>
      <c r="H288" s="434"/>
      <c r="I288" s="245"/>
      <c r="J288" s="245"/>
      <c r="K288" s="398"/>
      <c r="L288" s="249"/>
      <c r="M288" s="250"/>
      <c r="N288" s="98" t="e">
        <f t="shared" si="4"/>
        <v>#DIV/0!</v>
      </c>
      <c r="O288" s="321">
        <f>FŐLAP!$E$8</f>
        <v>0</v>
      </c>
      <c r="P288" s="320">
        <f>FŐLAP!$C$10</f>
        <v>0</v>
      </c>
      <c r="Q288" s="322" t="s">
        <v>545</v>
      </c>
    </row>
    <row r="289" spans="1:17" ht="50.1" hidden="1" customHeight="1" x14ac:dyDescent="0.25">
      <c r="A289" s="100" t="s">
        <v>403</v>
      </c>
      <c r="B289" s="398"/>
      <c r="C289" s="413"/>
      <c r="D289" s="244"/>
      <c r="E289" s="244"/>
      <c r="F289" s="244"/>
      <c r="G289" s="244"/>
      <c r="H289" s="434"/>
      <c r="I289" s="245"/>
      <c r="J289" s="245"/>
      <c r="K289" s="398"/>
      <c r="L289" s="249"/>
      <c r="M289" s="250"/>
      <c r="N289" s="98" t="e">
        <f t="shared" si="4"/>
        <v>#DIV/0!</v>
      </c>
      <c r="O289" s="321">
        <f>FŐLAP!$E$8</f>
        <v>0</v>
      </c>
      <c r="P289" s="320">
        <f>FŐLAP!$C$10</f>
        <v>0</v>
      </c>
      <c r="Q289" s="322" t="s">
        <v>545</v>
      </c>
    </row>
    <row r="290" spans="1:17" ht="50.1" hidden="1" customHeight="1" x14ac:dyDescent="0.25">
      <c r="A290" s="101" t="s">
        <v>404</v>
      </c>
      <c r="B290" s="398"/>
      <c r="C290" s="413"/>
      <c r="D290" s="244"/>
      <c r="E290" s="244"/>
      <c r="F290" s="244"/>
      <c r="G290" s="244"/>
      <c r="H290" s="434"/>
      <c r="I290" s="245"/>
      <c r="J290" s="245"/>
      <c r="K290" s="398"/>
      <c r="L290" s="249"/>
      <c r="M290" s="250"/>
      <c r="N290" s="98" t="e">
        <f t="shared" si="4"/>
        <v>#DIV/0!</v>
      </c>
      <c r="O290" s="321">
        <f>FŐLAP!$E$8</f>
        <v>0</v>
      </c>
      <c r="P290" s="320">
        <f>FŐLAP!$C$10</f>
        <v>0</v>
      </c>
      <c r="Q290" s="322" t="s">
        <v>545</v>
      </c>
    </row>
    <row r="291" spans="1:17" ht="50.1" hidden="1" customHeight="1" x14ac:dyDescent="0.25">
      <c r="A291" s="100" t="s">
        <v>405</v>
      </c>
      <c r="B291" s="398"/>
      <c r="C291" s="413"/>
      <c r="D291" s="244"/>
      <c r="E291" s="244"/>
      <c r="F291" s="244"/>
      <c r="G291" s="244"/>
      <c r="H291" s="434"/>
      <c r="I291" s="245"/>
      <c r="J291" s="245"/>
      <c r="K291" s="398"/>
      <c r="L291" s="249"/>
      <c r="M291" s="250"/>
      <c r="N291" s="98" t="e">
        <f t="shared" si="4"/>
        <v>#DIV/0!</v>
      </c>
      <c r="O291" s="321">
        <f>FŐLAP!$E$8</f>
        <v>0</v>
      </c>
      <c r="P291" s="320">
        <f>FŐLAP!$C$10</f>
        <v>0</v>
      </c>
      <c r="Q291" s="322" t="s">
        <v>545</v>
      </c>
    </row>
    <row r="292" spans="1:17" ht="50.1" hidden="1" customHeight="1" x14ac:dyDescent="0.25">
      <c r="A292" s="100" t="s">
        <v>406</v>
      </c>
      <c r="B292" s="398"/>
      <c r="C292" s="413"/>
      <c r="D292" s="244"/>
      <c r="E292" s="244"/>
      <c r="F292" s="244"/>
      <c r="G292" s="244"/>
      <c r="H292" s="434"/>
      <c r="I292" s="245"/>
      <c r="J292" s="245"/>
      <c r="K292" s="398"/>
      <c r="L292" s="249"/>
      <c r="M292" s="250"/>
      <c r="N292" s="98" t="e">
        <f t="shared" si="4"/>
        <v>#DIV/0!</v>
      </c>
      <c r="O292" s="321">
        <f>FŐLAP!$E$8</f>
        <v>0</v>
      </c>
      <c r="P292" s="320">
        <f>FŐLAP!$C$10</f>
        <v>0</v>
      </c>
      <c r="Q292" s="322" t="s">
        <v>545</v>
      </c>
    </row>
    <row r="293" spans="1:17" ht="50.1" hidden="1" customHeight="1" x14ac:dyDescent="0.25">
      <c r="A293" s="101" t="s">
        <v>407</v>
      </c>
      <c r="B293" s="398"/>
      <c r="C293" s="413"/>
      <c r="D293" s="244"/>
      <c r="E293" s="244"/>
      <c r="F293" s="244"/>
      <c r="G293" s="244"/>
      <c r="H293" s="434"/>
      <c r="I293" s="245"/>
      <c r="J293" s="245"/>
      <c r="K293" s="398"/>
      <c r="L293" s="249"/>
      <c r="M293" s="250"/>
      <c r="N293" s="98" t="e">
        <f t="shared" si="4"/>
        <v>#DIV/0!</v>
      </c>
      <c r="O293" s="321">
        <f>FŐLAP!$E$8</f>
        <v>0</v>
      </c>
      <c r="P293" s="320">
        <f>FŐLAP!$C$10</f>
        <v>0</v>
      </c>
      <c r="Q293" s="322" t="s">
        <v>545</v>
      </c>
    </row>
    <row r="294" spans="1:17" ht="50.1" hidden="1" customHeight="1" x14ac:dyDescent="0.25">
      <c r="A294" s="100" t="s">
        <v>408</v>
      </c>
      <c r="B294" s="398"/>
      <c r="C294" s="413"/>
      <c r="D294" s="244"/>
      <c r="E294" s="244"/>
      <c r="F294" s="244"/>
      <c r="G294" s="244"/>
      <c r="H294" s="434"/>
      <c r="I294" s="245"/>
      <c r="J294" s="245"/>
      <c r="K294" s="398"/>
      <c r="L294" s="249"/>
      <c r="M294" s="250"/>
      <c r="N294" s="98" t="e">
        <f t="shared" si="4"/>
        <v>#DIV/0!</v>
      </c>
      <c r="O294" s="321">
        <f>FŐLAP!$E$8</f>
        <v>0</v>
      </c>
      <c r="P294" s="320">
        <f>FŐLAP!$C$10</f>
        <v>0</v>
      </c>
      <c r="Q294" s="322" t="s">
        <v>545</v>
      </c>
    </row>
    <row r="295" spans="1:17" ht="50.1" hidden="1" customHeight="1" x14ac:dyDescent="0.25">
      <c r="A295" s="100" t="s">
        <v>409</v>
      </c>
      <c r="B295" s="398"/>
      <c r="C295" s="413"/>
      <c r="D295" s="244"/>
      <c r="E295" s="244"/>
      <c r="F295" s="244"/>
      <c r="G295" s="244"/>
      <c r="H295" s="434"/>
      <c r="I295" s="245"/>
      <c r="J295" s="245"/>
      <c r="K295" s="398"/>
      <c r="L295" s="249"/>
      <c r="M295" s="250"/>
      <c r="N295" s="98" t="e">
        <f t="shared" si="4"/>
        <v>#DIV/0!</v>
      </c>
      <c r="O295" s="321">
        <f>FŐLAP!$E$8</f>
        <v>0</v>
      </c>
      <c r="P295" s="320">
        <f>FŐLAP!$C$10</f>
        <v>0</v>
      </c>
      <c r="Q295" s="322" t="s">
        <v>545</v>
      </c>
    </row>
    <row r="296" spans="1:17" ht="50.1" hidden="1" customHeight="1" x14ac:dyDescent="0.25">
      <c r="A296" s="101" t="s">
        <v>410</v>
      </c>
      <c r="B296" s="398"/>
      <c r="C296" s="413"/>
      <c r="D296" s="244"/>
      <c r="E296" s="244"/>
      <c r="F296" s="244"/>
      <c r="G296" s="244"/>
      <c r="H296" s="434"/>
      <c r="I296" s="245"/>
      <c r="J296" s="245"/>
      <c r="K296" s="398"/>
      <c r="L296" s="249"/>
      <c r="M296" s="250"/>
      <c r="N296" s="98" t="e">
        <f t="shared" si="4"/>
        <v>#DIV/0!</v>
      </c>
      <c r="O296" s="321">
        <f>FŐLAP!$E$8</f>
        <v>0</v>
      </c>
      <c r="P296" s="320">
        <f>FŐLAP!$C$10</f>
        <v>0</v>
      </c>
      <c r="Q296" s="322" t="s">
        <v>545</v>
      </c>
    </row>
    <row r="297" spans="1:17" ht="50.1" hidden="1" customHeight="1" x14ac:dyDescent="0.25">
      <c r="A297" s="100" t="s">
        <v>411</v>
      </c>
      <c r="B297" s="398"/>
      <c r="C297" s="413"/>
      <c r="D297" s="244"/>
      <c r="E297" s="244"/>
      <c r="F297" s="244"/>
      <c r="G297" s="244"/>
      <c r="H297" s="434"/>
      <c r="I297" s="245"/>
      <c r="J297" s="245"/>
      <c r="K297" s="398"/>
      <c r="L297" s="249"/>
      <c r="M297" s="250"/>
      <c r="N297" s="98" t="e">
        <f t="shared" si="4"/>
        <v>#DIV/0!</v>
      </c>
      <c r="O297" s="321">
        <f>FŐLAP!$E$8</f>
        <v>0</v>
      </c>
      <c r="P297" s="320">
        <f>FŐLAP!$C$10</f>
        <v>0</v>
      </c>
      <c r="Q297" s="322" t="s">
        <v>545</v>
      </c>
    </row>
    <row r="298" spans="1:17" ht="50.1" hidden="1" customHeight="1" x14ac:dyDescent="0.25">
      <c r="A298" s="100" t="s">
        <v>412</v>
      </c>
      <c r="B298" s="398"/>
      <c r="C298" s="413"/>
      <c r="D298" s="244"/>
      <c r="E298" s="244"/>
      <c r="F298" s="244"/>
      <c r="G298" s="244"/>
      <c r="H298" s="434"/>
      <c r="I298" s="245"/>
      <c r="J298" s="245"/>
      <c r="K298" s="398"/>
      <c r="L298" s="249"/>
      <c r="M298" s="250"/>
      <c r="N298" s="98" t="e">
        <f t="shared" si="4"/>
        <v>#DIV/0!</v>
      </c>
      <c r="O298" s="321">
        <f>FŐLAP!$E$8</f>
        <v>0</v>
      </c>
      <c r="P298" s="320">
        <f>FŐLAP!$C$10</f>
        <v>0</v>
      </c>
      <c r="Q298" s="322" t="s">
        <v>545</v>
      </c>
    </row>
    <row r="299" spans="1:17" ht="50.1" hidden="1" customHeight="1" x14ac:dyDescent="0.25">
      <c r="A299" s="101" t="s">
        <v>413</v>
      </c>
      <c r="B299" s="398"/>
      <c r="C299" s="413"/>
      <c r="D299" s="244"/>
      <c r="E299" s="244"/>
      <c r="F299" s="244"/>
      <c r="G299" s="244"/>
      <c r="H299" s="434"/>
      <c r="I299" s="245"/>
      <c r="J299" s="245"/>
      <c r="K299" s="398"/>
      <c r="L299" s="249"/>
      <c r="M299" s="250"/>
      <c r="N299" s="98" t="e">
        <f t="shared" si="4"/>
        <v>#DIV/0!</v>
      </c>
      <c r="O299" s="321">
        <f>FŐLAP!$E$8</f>
        <v>0</v>
      </c>
      <c r="P299" s="320">
        <f>FŐLAP!$C$10</f>
        <v>0</v>
      </c>
      <c r="Q299" s="322" t="s">
        <v>545</v>
      </c>
    </row>
    <row r="300" spans="1:17" ht="50.1" hidden="1" customHeight="1" x14ac:dyDescent="0.25">
      <c r="A300" s="100" t="s">
        <v>414</v>
      </c>
      <c r="B300" s="398"/>
      <c r="C300" s="413"/>
      <c r="D300" s="244"/>
      <c r="E300" s="244"/>
      <c r="F300" s="244"/>
      <c r="G300" s="244"/>
      <c r="H300" s="434"/>
      <c r="I300" s="245"/>
      <c r="J300" s="245"/>
      <c r="K300" s="398"/>
      <c r="L300" s="249"/>
      <c r="M300" s="250"/>
      <c r="N300" s="98" t="e">
        <f t="shared" si="4"/>
        <v>#DIV/0!</v>
      </c>
      <c r="O300" s="321">
        <f>FŐLAP!$E$8</f>
        <v>0</v>
      </c>
      <c r="P300" s="320">
        <f>FŐLAP!$C$10</f>
        <v>0</v>
      </c>
      <c r="Q300" s="322" t="s">
        <v>545</v>
      </c>
    </row>
    <row r="301" spans="1:17" ht="50.1" hidden="1" customHeight="1" x14ac:dyDescent="0.25">
      <c r="A301" s="100" t="s">
        <v>415</v>
      </c>
      <c r="B301" s="398"/>
      <c r="C301" s="413"/>
      <c r="D301" s="244"/>
      <c r="E301" s="244"/>
      <c r="F301" s="244"/>
      <c r="G301" s="244"/>
      <c r="H301" s="434"/>
      <c r="I301" s="245"/>
      <c r="J301" s="245"/>
      <c r="K301" s="398"/>
      <c r="L301" s="249"/>
      <c r="M301" s="250"/>
      <c r="N301" s="98" t="e">
        <f t="shared" si="4"/>
        <v>#DIV/0!</v>
      </c>
      <c r="O301" s="321">
        <f>FŐLAP!$E$8</f>
        <v>0</v>
      </c>
      <c r="P301" s="320">
        <f>FŐLAP!$C$10</f>
        <v>0</v>
      </c>
      <c r="Q301" s="322" t="s">
        <v>545</v>
      </c>
    </row>
    <row r="302" spans="1:17" ht="49.5" hidden="1" customHeight="1" x14ac:dyDescent="0.25">
      <c r="A302" s="100" t="s">
        <v>416</v>
      </c>
      <c r="B302" s="398"/>
      <c r="C302" s="413"/>
      <c r="D302" s="244"/>
      <c r="E302" s="244"/>
      <c r="F302" s="244"/>
      <c r="G302" s="244"/>
      <c r="H302" s="434"/>
      <c r="I302" s="245"/>
      <c r="J302" s="245"/>
      <c r="K302" s="398"/>
      <c r="L302" s="249"/>
      <c r="M302" s="250"/>
      <c r="N302" s="98" t="e">
        <f t="shared" si="4"/>
        <v>#DIV/0!</v>
      </c>
      <c r="O302" s="321">
        <f>FŐLAP!$E$8</f>
        <v>0</v>
      </c>
      <c r="P302" s="320">
        <f>FŐLAP!$C$10</f>
        <v>0</v>
      </c>
      <c r="Q302" s="322" t="s">
        <v>545</v>
      </c>
    </row>
    <row r="303" spans="1:17" ht="50.1" hidden="1" customHeight="1" x14ac:dyDescent="0.25">
      <c r="A303" s="101" t="s">
        <v>417</v>
      </c>
      <c r="B303" s="398"/>
      <c r="C303" s="413"/>
      <c r="D303" s="244"/>
      <c r="E303" s="244"/>
      <c r="F303" s="244"/>
      <c r="G303" s="244"/>
      <c r="H303" s="434"/>
      <c r="I303" s="245"/>
      <c r="J303" s="245"/>
      <c r="K303" s="398"/>
      <c r="L303" s="249"/>
      <c r="M303" s="250"/>
      <c r="N303" s="98" t="e">
        <f t="shared" si="4"/>
        <v>#DIV/0!</v>
      </c>
      <c r="O303" s="321">
        <f>FŐLAP!$E$8</f>
        <v>0</v>
      </c>
      <c r="P303" s="320">
        <f>FŐLAP!$C$10</f>
        <v>0</v>
      </c>
      <c r="Q303" s="322" t="s">
        <v>545</v>
      </c>
    </row>
    <row r="304" spans="1:17" ht="50.1" hidden="1" customHeight="1" x14ac:dyDescent="0.25">
      <c r="A304" s="100" t="s">
        <v>418</v>
      </c>
      <c r="B304" s="398"/>
      <c r="C304" s="413"/>
      <c r="D304" s="244"/>
      <c r="E304" s="244"/>
      <c r="F304" s="244"/>
      <c r="G304" s="244"/>
      <c r="H304" s="434"/>
      <c r="I304" s="245"/>
      <c r="J304" s="245"/>
      <c r="K304" s="398"/>
      <c r="L304" s="249"/>
      <c r="M304" s="250"/>
      <c r="N304" s="98" t="e">
        <f t="shared" si="4"/>
        <v>#DIV/0!</v>
      </c>
      <c r="O304" s="321">
        <f>FŐLAP!$E$8</f>
        <v>0</v>
      </c>
      <c r="P304" s="320">
        <f>FŐLAP!$C$10</f>
        <v>0</v>
      </c>
      <c r="Q304" s="322" t="s">
        <v>545</v>
      </c>
    </row>
    <row r="305" spans="1:17" ht="49.5" hidden="1" customHeight="1" x14ac:dyDescent="0.25">
      <c r="A305" s="100" t="s">
        <v>419</v>
      </c>
      <c r="B305" s="398"/>
      <c r="C305" s="413"/>
      <c r="D305" s="244"/>
      <c r="E305" s="244"/>
      <c r="F305" s="244"/>
      <c r="G305" s="244"/>
      <c r="H305" s="434"/>
      <c r="I305" s="245"/>
      <c r="J305" s="245"/>
      <c r="K305" s="398"/>
      <c r="L305" s="249"/>
      <c r="M305" s="250"/>
      <c r="N305" s="98" t="e">
        <f t="shared" si="4"/>
        <v>#DIV/0!</v>
      </c>
      <c r="O305" s="321">
        <f>FŐLAP!$E$8</f>
        <v>0</v>
      </c>
      <c r="P305" s="320">
        <f>FŐLAP!$C$10</f>
        <v>0</v>
      </c>
      <c r="Q305" s="322" t="s">
        <v>545</v>
      </c>
    </row>
    <row r="306" spans="1:17" ht="50.1" hidden="1" customHeight="1" x14ac:dyDescent="0.25">
      <c r="A306" s="100" t="s">
        <v>420</v>
      </c>
      <c r="B306" s="398"/>
      <c r="C306" s="413"/>
      <c r="D306" s="244"/>
      <c r="E306" s="244"/>
      <c r="F306" s="244"/>
      <c r="G306" s="244"/>
      <c r="H306" s="434"/>
      <c r="I306" s="245"/>
      <c r="J306" s="245"/>
      <c r="K306" s="398"/>
      <c r="L306" s="249"/>
      <c r="M306" s="250"/>
      <c r="N306" s="98" t="e">
        <f t="shared" si="4"/>
        <v>#DIV/0!</v>
      </c>
      <c r="O306" s="321">
        <f>FŐLAP!$E$8</f>
        <v>0</v>
      </c>
      <c r="P306" s="320">
        <f>FŐLAP!$C$10</f>
        <v>0</v>
      </c>
      <c r="Q306" s="322" t="s">
        <v>545</v>
      </c>
    </row>
    <row r="307" spans="1:17" ht="49.5" hidden="1" customHeight="1" x14ac:dyDescent="0.25">
      <c r="A307" s="101" t="s">
        <v>421</v>
      </c>
      <c r="B307" s="398"/>
      <c r="C307" s="413"/>
      <c r="D307" s="244"/>
      <c r="E307" s="244"/>
      <c r="F307" s="244"/>
      <c r="G307" s="244"/>
      <c r="H307" s="434"/>
      <c r="I307" s="245"/>
      <c r="J307" s="245"/>
      <c r="K307" s="398"/>
      <c r="L307" s="249"/>
      <c r="M307" s="250"/>
      <c r="N307" s="98" t="e">
        <f t="shared" si="4"/>
        <v>#DIV/0!</v>
      </c>
      <c r="O307" s="321">
        <f>FŐLAP!$E$8</f>
        <v>0</v>
      </c>
      <c r="P307" s="320">
        <f>FŐLAP!$C$10</f>
        <v>0</v>
      </c>
      <c r="Q307" s="322" t="s">
        <v>545</v>
      </c>
    </row>
    <row r="308" spans="1:17" ht="50.1" customHeight="1" x14ac:dyDescent="0.25">
      <c r="A308" s="100" t="s">
        <v>422</v>
      </c>
      <c r="B308" s="398"/>
      <c r="C308" s="413"/>
      <c r="D308" s="244"/>
      <c r="E308" s="244"/>
      <c r="F308" s="311"/>
      <c r="G308" s="244"/>
      <c r="H308" s="434"/>
      <c r="I308" s="245"/>
      <c r="J308" s="245"/>
      <c r="K308" s="398"/>
      <c r="L308" s="249"/>
      <c r="M308" s="250"/>
      <c r="N308" s="98" t="e">
        <f t="shared" si="4"/>
        <v>#DIV/0!</v>
      </c>
      <c r="O308" s="321">
        <f>FŐLAP!$E$8</f>
        <v>0</v>
      </c>
      <c r="P308" s="320">
        <f>FŐLAP!$C$10</f>
        <v>0</v>
      </c>
      <c r="Q308" s="322" t="s">
        <v>545</v>
      </c>
    </row>
    <row r="309" spans="1:17" ht="50.1" customHeight="1" x14ac:dyDescent="0.25">
      <c r="A309" s="572" t="s">
        <v>45</v>
      </c>
      <c r="B309" s="573"/>
      <c r="C309" s="573"/>
      <c r="D309" s="573"/>
      <c r="E309" s="573"/>
      <c r="F309" s="573"/>
      <c r="G309" s="573"/>
      <c r="H309" s="573"/>
      <c r="I309" s="573"/>
      <c r="J309" s="573"/>
      <c r="K309" s="574"/>
      <c r="L309" s="99">
        <f>SUM(L9:L308)</f>
        <v>0</v>
      </c>
      <c r="M309" s="99">
        <f>SUM(M9:M308)</f>
        <v>0</v>
      </c>
      <c r="N309" s="22"/>
    </row>
    <row r="310" spans="1:17" ht="50.1" customHeight="1" x14ac:dyDescent="0.25">
      <c r="A310" s="395"/>
      <c r="B310" s="396"/>
      <c r="C310" s="396"/>
      <c r="D310" s="396"/>
      <c r="E310" s="396"/>
      <c r="F310" s="396"/>
      <c r="G310" s="396"/>
      <c r="H310" s="573" t="s">
        <v>670</v>
      </c>
      <c r="I310" s="573"/>
      <c r="J310" s="573"/>
      <c r="K310" s="574"/>
      <c r="L310" s="99">
        <f>SUMIF(G9:G308,"141017020",L9:L308)</f>
        <v>0</v>
      </c>
      <c r="M310" s="99">
        <f>SUMIF(G9:G308,"141017020",M9:M308)</f>
        <v>0</v>
      </c>
      <c r="N310" s="22"/>
    </row>
    <row r="311" spans="1:17" ht="50.1" customHeight="1" x14ac:dyDescent="0.25">
      <c r="A311" s="395"/>
      <c r="B311" s="396"/>
      <c r="C311" s="396"/>
      <c r="D311" s="396"/>
      <c r="E311" s="396"/>
      <c r="F311" s="396"/>
      <c r="G311" s="396"/>
      <c r="H311" s="573" t="s">
        <v>671</v>
      </c>
      <c r="I311" s="573"/>
      <c r="J311" s="573"/>
      <c r="K311" s="574"/>
      <c r="L311" s="99">
        <f>SUMIF(G9:G308,"241017020",L9:L308)</f>
        <v>0</v>
      </c>
      <c r="M311" s="99">
        <f>SUMIF(G9:G308,"241017020",M9:M308)</f>
        <v>0</v>
      </c>
      <c r="N311" s="22"/>
    </row>
    <row r="312" spans="1:17" ht="50.1" customHeight="1" x14ac:dyDescent="0.25">
      <c r="A312" s="572" t="s">
        <v>672</v>
      </c>
      <c r="B312" s="573"/>
      <c r="C312" s="573"/>
      <c r="D312" s="573"/>
      <c r="E312" s="573"/>
      <c r="F312" s="573"/>
      <c r="G312" s="573"/>
      <c r="H312" s="573"/>
      <c r="I312" s="573"/>
      <c r="J312" s="573"/>
      <c r="K312" s="574"/>
      <c r="L312" s="251">
        <v>0</v>
      </c>
      <c r="M312" s="251">
        <v>0</v>
      </c>
      <c r="N312" s="22"/>
    </row>
    <row r="313" spans="1:17" ht="50.1" customHeight="1" x14ac:dyDescent="0.25">
      <c r="A313" s="572" t="s">
        <v>673</v>
      </c>
      <c r="B313" s="573"/>
      <c r="C313" s="573"/>
      <c r="D313" s="573"/>
      <c r="E313" s="573"/>
      <c r="F313" s="573"/>
      <c r="G313" s="573"/>
      <c r="H313" s="573"/>
      <c r="I313" s="573"/>
      <c r="J313" s="573"/>
      <c r="K313" s="574"/>
      <c r="L313" s="251">
        <v>0</v>
      </c>
      <c r="M313" s="251">
        <v>0</v>
      </c>
      <c r="N313" s="22"/>
    </row>
    <row r="314" spans="1:17" ht="50.1" customHeight="1" x14ac:dyDescent="0.25">
      <c r="A314" s="575" t="s">
        <v>674</v>
      </c>
      <c r="B314" s="576"/>
      <c r="C314" s="576"/>
      <c r="D314" s="576"/>
      <c r="E314" s="576"/>
      <c r="F314" s="576"/>
      <c r="G314" s="576"/>
      <c r="H314" s="576"/>
      <c r="I314" s="576"/>
      <c r="J314" s="576"/>
      <c r="K314" s="577"/>
      <c r="L314" s="252">
        <f>ROUNDUP((L310-L312),0)</f>
        <v>0</v>
      </c>
      <c r="M314" s="252">
        <f>ROUNDUP((M310-M312),0)</f>
        <v>0</v>
      </c>
      <c r="N314" s="22"/>
    </row>
    <row r="315" spans="1:17" ht="50.1" customHeight="1" x14ac:dyDescent="0.25">
      <c r="A315" s="575" t="s">
        <v>675</v>
      </c>
      <c r="B315" s="576"/>
      <c r="C315" s="576"/>
      <c r="D315" s="576"/>
      <c r="E315" s="576"/>
      <c r="F315" s="576"/>
      <c r="G315" s="576"/>
      <c r="H315" s="576"/>
      <c r="I315" s="576"/>
      <c r="J315" s="576"/>
      <c r="K315" s="577"/>
      <c r="L315" s="252">
        <f>ROUNDUP((L311-L313),0)</f>
        <v>0</v>
      </c>
      <c r="M315" s="252">
        <f>ROUNDUP((M311-M313),0)</f>
        <v>0</v>
      </c>
      <c r="N315" s="22"/>
    </row>
    <row r="316" spans="1:17" ht="50.1" customHeight="1" x14ac:dyDescent="0.25">
      <c r="A316" s="572" t="s">
        <v>599</v>
      </c>
      <c r="B316" s="573"/>
      <c r="C316" s="573"/>
      <c r="D316" s="573"/>
      <c r="E316" s="573"/>
      <c r="F316" s="573"/>
      <c r="G316" s="573"/>
      <c r="H316" s="573"/>
      <c r="I316" s="573"/>
      <c r="J316" s="573"/>
      <c r="K316" s="574"/>
      <c r="L316" s="99">
        <f>SUM(L314:L315)</f>
        <v>0</v>
      </c>
      <c r="M316" s="99">
        <f>SUM(M314:M315)</f>
        <v>0</v>
      </c>
      <c r="N316" s="22"/>
    </row>
    <row r="317" spans="1:17" ht="33" x14ac:dyDescent="0.25">
      <c r="A317" s="54" t="s">
        <v>602</v>
      </c>
      <c r="L317" s="105"/>
      <c r="M317" s="105"/>
    </row>
    <row r="318" spans="1:17" ht="50.25" customHeight="1" x14ac:dyDescent="0.25">
      <c r="A318" s="54" t="s">
        <v>652</v>
      </c>
      <c r="L318" s="105"/>
      <c r="M318" s="105"/>
    </row>
    <row r="319" spans="1:17" ht="35.25" customHeight="1" x14ac:dyDescent="0.25">
      <c r="A319" s="294" t="s">
        <v>653</v>
      </c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</row>
    <row r="320" spans="1:17" ht="35.25" customHeight="1" x14ac:dyDescent="0.25">
      <c r="A320" s="54" t="s">
        <v>684</v>
      </c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</row>
    <row r="321" spans="1:15" ht="35.25" customHeight="1" x14ac:dyDescent="0.25">
      <c r="A321" s="22" t="s">
        <v>520</v>
      </c>
      <c r="B321" s="23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</row>
    <row r="322" spans="1:15" ht="35.25" customHeight="1" x14ac:dyDescent="0.25">
      <c r="A322" s="23" t="s">
        <v>542</v>
      </c>
      <c r="B322" s="24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</row>
    <row r="323" spans="1:15" ht="35.25" customHeight="1" x14ac:dyDescent="0.25">
      <c r="A323" s="23" t="s">
        <v>522</v>
      </c>
      <c r="B323" s="24"/>
      <c r="C323" s="23"/>
      <c r="D323" s="23"/>
      <c r="E323" s="23"/>
      <c r="F323" s="23"/>
      <c r="G323" s="23"/>
    </row>
    <row r="324" spans="1:15" ht="18.75" customHeight="1" x14ac:dyDescent="0.25">
      <c r="A324" s="24"/>
      <c r="B324" s="24"/>
      <c r="C324" s="24"/>
      <c r="D324" s="24"/>
      <c r="E324" s="24"/>
      <c r="F324" s="24"/>
      <c r="G324" s="24"/>
      <c r="N324" s="24"/>
      <c r="O324" s="24"/>
    </row>
    <row r="325" spans="1:15" ht="32.25" customHeight="1" x14ac:dyDescent="0.25">
      <c r="A325" s="580" t="s">
        <v>44</v>
      </c>
      <c r="B325" s="580"/>
      <c r="C325" s="416"/>
      <c r="D325" s="24"/>
      <c r="E325" s="24"/>
      <c r="F325" s="24"/>
      <c r="G325" s="24"/>
      <c r="L325" s="579"/>
      <c r="M325" s="579"/>
      <c r="N325" s="24"/>
    </row>
    <row r="326" spans="1:15" ht="36" customHeight="1" x14ac:dyDescent="0.25">
      <c r="A326" s="24"/>
      <c r="B326" s="24"/>
      <c r="C326" s="24"/>
      <c r="D326" s="24"/>
      <c r="E326" s="24"/>
      <c r="F326" s="24"/>
      <c r="G326" s="24"/>
      <c r="L326" s="578"/>
      <c r="M326" s="578"/>
      <c r="N326" s="24"/>
    </row>
    <row r="327" spans="1:15" ht="27" customHeight="1" x14ac:dyDescent="0.25">
      <c r="A327" s="23"/>
      <c r="B327" s="23"/>
      <c r="C327" s="23"/>
      <c r="D327" s="23"/>
      <c r="E327" s="23"/>
      <c r="F327" s="23"/>
      <c r="G327" s="23"/>
      <c r="L327" s="578"/>
      <c r="M327" s="578"/>
    </row>
    <row r="328" spans="1:15" x14ac:dyDescent="0.25">
      <c r="L328" s="24"/>
      <c r="M328" s="24"/>
    </row>
  </sheetData>
  <sheetProtection password="9D8B" sheet="1" objects="1" scenarios="1" formatRows="0" selectLockedCells="1"/>
  <dataConsolidate/>
  <mergeCells count="18">
    <mergeCell ref="A6:B6"/>
    <mergeCell ref="L326:M326"/>
    <mergeCell ref="L327:M327"/>
    <mergeCell ref="A314:K314"/>
    <mergeCell ref="A315:K315"/>
    <mergeCell ref="A316:K316"/>
    <mergeCell ref="A325:B325"/>
    <mergeCell ref="L325:M325"/>
    <mergeCell ref="A309:K309"/>
    <mergeCell ref="H310:K310"/>
    <mergeCell ref="H311:K311"/>
    <mergeCell ref="A312:K312"/>
    <mergeCell ref="A313:K313"/>
    <mergeCell ref="M2:N2"/>
    <mergeCell ref="A3:N3"/>
    <mergeCell ref="A4:N4"/>
    <mergeCell ref="A5:B5"/>
    <mergeCell ref="C5:L5"/>
  </mergeCells>
  <conditionalFormatting sqref="N9:N26">
    <cfRule type="cellIs" dxfId="2699" priority="379" operator="lessThan">
      <formula>0</formula>
    </cfRule>
    <cfRule type="cellIs" dxfId="2698" priority="380" operator="lessThan">
      <formula>0</formula>
    </cfRule>
    <cfRule type="containsErrors" dxfId="2697" priority="381">
      <formula>ISERROR(N9)</formula>
    </cfRule>
  </conditionalFormatting>
  <conditionalFormatting sqref="N33:N37 N48">
    <cfRule type="cellIs" dxfId="2696" priority="376" operator="lessThan">
      <formula>0</formula>
    </cfRule>
    <cfRule type="cellIs" dxfId="2695" priority="377" operator="lessThan">
      <formula>0</formula>
    </cfRule>
    <cfRule type="containsErrors" dxfId="2694" priority="378">
      <formula>ISERROR(N33)</formula>
    </cfRule>
  </conditionalFormatting>
  <conditionalFormatting sqref="N27:N30">
    <cfRule type="cellIs" dxfId="2693" priority="373" operator="lessThan">
      <formula>0</formula>
    </cfRule>
    <cfRule type="cellIs" dxfId="2692" priority="374" operator="lessThan">
      <formula>0</formula>
    </cfRule>
    <cfRule type="containsErrors" dxfId="2691" priority="375">
      <formula>ISERROR(N27)</formula>
    </cfRule>
  </conditionalFormatting>
  <conditionalFormatting sqref="N31:N32">
    <cfRule type="cellIs" dxfId="2690" priority="370" operator="lessThan">
      <formula>0</formula>
    </cfRule>
    <cfRule type="cellIs" dxfId="2689" priority="371" operator="lessThan">
      <formula>0</formula>
    </cfRule>
    <cfRule type="containsErrors" dxfId="2688" priority="372">
      <formula>ISERROR(N31)</formula>
    </cfRule>
  </conditionalFormatting>
  <conditionalFormatting sqref="N44:N47">
    <cfRule type="cellIs" dxfId="2687" priority="367" operator="lessThan">
      <formula>0</formula>
    </cfRule>
    <cfRule type="cellIs" dxfId="2686" priority="368" operator="lessThan">
      <formula>0</formula>
    </cfRule>
    <cfRule type="containsErrors" dxfId="2685" priority="369">
      <formula>ISERROR(N44)</formula>
    </cfRule>
  </conditionalFormatting>
  <conditionalFormatting sqref="N38:N41">
    <cfRule type="cellIs" dxfId="2684" priority="364" operator="lessThan">
      <formula>0</formula>
    </cfRule>
    <cfRule type="cellIs" dxfId="2683" priority="365" operator="lessThan">
      <formula>0</formula>
    </cfRule>
    <cfRule type="containsErrors" dxfId="2682" priority="366">
      <formula>ISERROR(N38)</formula>
    </cfRule>
  </conditionalFormatting>
  <conditionalFormatting sqref="N42:N43">
    <cfRule type="cellIs" dxfId="2681" priority="361" operator="lessThan">
      <formula>0</formula>
    </cfRule>
    <cfRule type="cellIs" dxfId="2680" priority="362" operator="lessThan">
      <formula>0</formula>
    </cfRule>
    <cfRule type="containsErrors" dxfId="2679" priority="363">
      <formula>ISERROR(N42)</formula>
    </cfRule>
  </conditionalFormatting>
  <conditionalFormatting sqref="N59">
    <cfRule type="cellIs" dxfId="2678" priority="358" operator="lessThan">
      <formula>0</formula>
    </cfRule>
    <cfRule type="cellIs" dxfId="2677" priority="359" operator="lessThan">
      <formula>0</formula>
    </cfRule>
    <cfRule type="containsErrors" dxfId="2676" priority="360">
      <formula>ISERROR(N59)</formula>
    </cfRule>
  </conditionalFormatting>
  <conditionalFormatting sqref="N55:N58">
    <cfRule type="cellIs" dxfId="2675" priority="355" operator="lessThan">
      <formula>0</formula>
    </cfRule>
    <cfRule type="cellIs" dxfId="2674" priority="356" operator="lessThan">
      <formula>0</formula>
    </cfRule>
    <cfRule type="containsErrors" dxfId="2673" priority="357">
      <formula>ISERROR(N55)</formula>
    </cfRule>
  </conditionalFormatting>
  <conditionalFormatting sqref="N49:N52">
    <cfRule type="cellIs" dxfId="2672" priority="352" operator="lessThan">
      <formula>0</formula>
    </cfRule>
    <cfRule type="cellIs" dxfId="2671" priority="353" operator="lessThan">
      <formula>0</formula>
    </cfRule>
    <cfRule type="containsErrors" dxfId="2670" priority="354">
      <formula>ISERROR(N49)</formula>
    </cfRule>
  </conditionalFormatting>
  <conditionalFormatting sqref="N53:N54">
    <cfRule type="cellIs" dxfId="2669" priority="349" operator="lessThan">
      <formula>0</formula>
    </cfRule>
    <cfRule type="cellIs" dxfId="2668" priority="350" operator="lessThan">
      <formula>0</formula>
    </cfRule>
    <cfRule type="containsErrors" dxfId="2667" priority="351">
      <formula>ISERROR(N53)</formula>
    </cfRule>
  </conditionalFormatting>
  <conditionalFormatting sqref="N70">
    <cfRule type="cellIs" dxfId="2666" priority="346" operator="lessThan">
      <formula>0</formula>
    </cfRule>
    <cfRule type="cellIs" dxfId="2665" priority="347" operator="lessThan">
      <formula>0</formula>
    </cfRule>
    <cfRule type="containsErrors" dxfId="2664" priority="348">
      <formula>ISERROR(N70)</formula>
    </cfRule>
  </conditionalFormatting>
  <conditionalFormatting sqref="N66:N69">
    <cfRule type="cellIs" dxfId="2663" priority="343" operator="lessThan">
      <formula>0</formula>
    </cfRule>
    <cfRule type="cellIs" dxfId="2662" priority="344" operator="lessThan">
      <formula>0</formula>
    </cfRule>
    <cfRule type="containsErrors" dxfId="2661" priority="345">
      <formula>ISERROR(N66)</formula>
    </cfRule>
  </conditionalFormatting>
  <conditionalFormatting sqref="N60:N63">
    <cfRule type="cellIs" dxfId="2660" priority="340" operator="lessThan">
      <formula>0</formula>
    </cfRule>
    <cfRule type="cellIs" dxfId="2659" priority="341" operator="lessThan">
      <formula>0</formula>
    </cfRule>
    <cfRule type="containsErrors" dxfId="2658" priority="342">
      <formula>ISERROR(N60)</formula>
    </cfRule>
  </conditionalFormatting>
  <conditionalFormatting sqref="N102">
    <cfRule type="cellIs" dxfId="2657" priority="322" operator="lessThan">
      <formula>0</formula>
    </cfRule>
    <cfRule type="cellIs" dxfId="2656" priority="323" operator="lessThan">
      <formula>0</formula>
    </cfRule>
    <cfRule type="containsErrors" dxfId="2655" priority="324">
      <formula>ISERROR(N102)</formula>
    </cfRule>
  </conditionalFormatting>
  <conditionalFormatting sqref="N64:N65">
    <cfRule type="cellIs" dxfId="2654" priority="337" operator="lessThan">
      <formula>0</formula>
    </cfRule>
    <cfRule type="cellIs" dxfId="2653" priority="338" operator="lessThan">
      <formula>0</formula>
    </cfRule>
    <cfRule type="containsErrors" dxfId="2652" priority="339">
      <formula>ISERROR(N64)</formula>
    </cfRule>
  </conditionalFormatting>
  <conditionalFormatting sqref="N98:N101">
    <cfRule type="cellIs" dxfId="2651" priority="319" operator="lessThan">
      <formula>0</formula>
    </cfRule>
    <cfRule type="cellIs" dxfId="2650" priority="320" operator="lessThan">
      <formula>0</formula>
    </cfRule>
    <cfRule type="containsErrors" dxfId="2649" priority="321">
      <formula>ISERROR(N98)</formula>
    </cfRule>
  </conditionalFormatting>
  <conditionalFormatting sqref="N81">
    <cfRule type="cellIs" dxfId="2648" priority="334" operator="lessThan">
      <formula>0</formula>
    </cfRule>
    <cfRule type="cellIs" dxfId="2647" priority="335" operator="lessThan">
      <formula>0</formula>
    </cfRule>
    <cfRule type="containsErrors" dxfId="2646" priority="336">
      <formula>ISERROR(N81)</formula>
    </cfRule>
  </conditionalFormatting>
  <conditionalFormatting sqref="N77:N80">
    <cfRule type="cellIs" dxfId="2645" priority="331" operator="lessThan">
      <formula>0</formula>
    </cfRule>
    <cfRule type="cellIs" dxfId="2644" priority="332" operator="lessThan">
      <formula>0</formula>
    </cfRule>
    <cfRule type="containsErrors" dxfId="2643" priority="333">
      <formula>ISERROR(N77)</formula>
    </cfRule>
  </conditionalFormatting>
  <conditionalFormatting sqref="N86 N97">
    <cfRule type="cellIs" dxfId="2642" priority="313" operator="lessThan">
      <formula>0</formula>
    </cfRule>
    <cfRule type="cellIs" dxfId="2641" priority="314" operator="lessThan">
      <formula>0</formula>
    </cfRule>
    <cfRule type="containsErrors" dxfId="2640" priority="315">
      <formula>ISERROR(N86)</formula>
    </cfRule>
  </conditionalFormatting>
  <conditionalFormatting sqref="N82:N85">
    <cfRule type="cellIs" dxfId="2639" priority="316" operator="lessThan">
      <formula>0</formula>
    </cfRule>
    <cfRule type="cellIs" dxfId="2638" priority="317" operator="lessThan">
      <formula>0</formula>
    </cfRule>
    <cfRule type="containsErrors" dxfId="2637" priority="318">
      <formula>ISERROR(N82)</formula>
    </cfRule>
  </conditionalFormatting>
  <conditionalFormatting sqref="N75:N76">
    <cfRule type="cellIs" dxfId="2636" priority="325" operator="lessThan">
      <formula>0</formula>
    </cfRule>
    <cfRule type="cellIs" dxfId="2635" priority="326" operator="lessThan">
      <formula>0</formula>
    </cfRule>
    <cfRule type="containsErrors" dxfId="2634" priority="327">
      <formula>ISERROR(N75)</formula>
    </cfRule>
  </conditionalFormatting>
  <conditionalFormatting sqref="N71:N74">
    <cfRule type="cellIs" dxfId="2633" priority="328" operator="lessThan">
      <formula>0</formula>
    </cfRule>
    <cfRule type="cellIs" dxfId="2632" priority="329" operator="lessThan">
      <formula>0</formula>
    </cfRule>
    <cfRule type="containsErrors" dxfId="2631" priority="330">
      <formula>ISERROR(N71)</formula>
    </cfRule>
  </conditionalFormatting>
  <conditionalFormatting sqref="N117:N118">
    <cfRule type="cellIs" dxfId="2630" priority="301" operator="lessThan">
      <formula>0</formula>
    </cfRule>
    <cfRule type="cellIs" dxfId="2629" priority="302" operator="lessThan">
      <formula>0</formula>
    </cfRule>
    <cfRule type="containsErrors" dxfId="2628" priority="303">
      <formula>ISERROR(N117)</formula>
    </cfRule>
  </conditionalFormatting>
  <conditionalFormatting sqref="N144">
    <cfRule type="cellIs" dxfId="2627" priority="298" operator="lessThan">
      <formula>0</formula>
    </cfRule>
    <cfRule type="cellIs" dxfId="2626" priority="299" operator="lessThan">
      <formula>0</formula>
    </cfRule>
    <cfRule type="containsErrors" dxfId="2625" priority="300">
      <formula>ISERROR(N144)</formula>
    </cfRule>
  </conditionalFormatting>
  <conditionalFormatting sqref="N123">
    <cfRule type="cellIs" dxfId="2624" priority="310" operator="lessThan">
      <formula>0</formula>
    </cfRule>
    <cfRule type="cellIs" dxfId="2623" priority="311" operator="lessThan">
      <formula>0</formula>
    </cfRule>
    <cfRule type="containsErrors" dxfId="2622" priority="312">
      <formula>ISERROR(N123)</formula>
    </cfRule>
  </conditionalFormatting>
  <conditionalFormatting sqref="N119:N122">
    <cfRule type="cellIs" dxfId="2621" priority="307" operator="lessThan">
      <formula>0</formula>
    </cfRule>
    <cfRule type="cellIs" dxfId="2620" priority="308" operator="lessThan">
      <formula>0</formula>
    </cfRule>
    <cfRule type="containsErrors" dxfId="2619" priority="309">
      <formula>ISERROR(N119)</formula>
    </cfRule>
  </conditionalFormatting>
  <conditionalFormatting sqref="N165">
    <cfRule type="cellIs" dxfId="2618" priority="286" operator="lessThan">
      <formula>0</formula>
    </cfRule>
    <cfRule type="cellIs" dxfId="2617" priority="287" operator="lessThan">
      <formula>0</formula>
    </cfRule>
    <cfRule type="containsErrors" dxfId="2616" priority="288">
      <formula>ISERROR(N165)</formula>
    </cfRule>
  </conditionalFormatting>
  <conditionalFormatting sqref="N140:N143">
    <cfRule type="cellIs" dxfId="2615" priority="295" operator="lessThan">
      <formula>0</formula>
    </cfRule>
    <cfRule type="cellIs" dxfId="2614" priority="296" operator="lessThan">
      <formula>0</formula>
    </cfRule>
    <cfRule type="containsErrors" dxfId="2613" priority="297">
      <formula>ISERROR(N140)</formula>
    </cfRule>
  </conditionalFormatting>
  <conditionalFormatting sqref="N124:N127">
    <cfRule type="cellIs" dxfId="2612" priority="292" operator="lessThan">
      <formula>0</formula>
    </cfRule>
    <cfRule type="cellIs" dxfId="2611" priority="293" operator="lessThan">
      <formula>0</formula>
    </cfRule>
    <cfRule type="containsErrors" dxfId="2610" priority="294">
      <formula>ISERROR(N124)</formula>
    </cfRule>
  </conditionalFormatting>
  <conditionalFormatting sqref="N103:N106">
    <cfRule type="cellIs" dxfId="2609" priority="304" operator="lessThan">
      <formula>0</formula>
    </cfRule>
    <cfRule type="cellIs" dxfId="2608" priority="305" operator="lessThan">
      <formula>0</formula>
    </cfRule>
    <cfRule type="containsErrors" dxfId="2607" priority="306">
      <formula>ISERROR(N103)</formula>
    </cfRule>
  </conditionalFormatting>
  <conditionalFormatting sqref="N182:N185">
    <cfRule type="cellIs" dxfId="2606" priority="271" operator="lessThan">
      <formula>0</formula>
    </cfRule>
    <cfRule type="cellIs" dxfId="2605" priority="272" operator="lessThan">
      <formula>0</formula>
    </cfRule>
    <cfRule type="containsErrors" dxfId="2604" priority="273">
      <formula>ISERROR(N182)</formula>
    </cfRule>
  </conditionalFormatting>
  <conditionalFormatting sqref="N161:N164">
    <cfRule type="cellIs" dxfId="2603" priority="283" operator="lessThan">
      <formula>0</formula>
    </cfRule>
    <cfRule type="cellIs" dxfId="2602" priority="284" operator="lessThan">
      <formula>0</formula>
    </cfRule>
    <cfRule type="containsErrors" dxfId="2601" priority="285">
      <formula>ISERROR(N161)</formula>
    </cfRule>
  </conditionalFormatting>
  <conditionalFormatting sqref="N145:N148">
    <cfRule type="cellIs" dxfId="2600" priority="280" operator="lessThan">
      <formula>0</formula>
    </cfRule>
    <cfRule type="cellIs" dxfId="2599" priority="281" operator="lessThan">
      <formula>0</formula>
    </cfRule>
    <cfRule type="containsErrors" dxfId="2598" priority="282">
      <formula>ISERROR(N145)</formula>
    </cfRule>
  </conditionalFormatting>
  <conditionalFormatting sqref="N149 N160">
    <cfRule type="cellIs" dxfId="2597" priority="277" operator="lessThan">
      <formula>0</formula>
    </cfRule>
    <cfRule type="cellIs" dxfId="2596" priority="278" operator="lessThan">
      <formula>0</formula>
    </cfRule>
    <cfRule type="containsErrors" dxfId="2595" priority="279">
      <formula>ISERROR(N149)</formula>
    </cfRule>
  </conditionalFormatting>
  <conditionalFormatting sqref="N128:N129">
    <cfRule type="cellIs" dxfId="2594" priority="289" operator="lessThan">
      <formula>0</formula>
    </cfRule>
    <cfRule type="cellIs" dxfId="2593" priority="290" operator="lessThan">
      <formula>0</formula>
    </cfRule>
    <cfRule type="containsErrors" dxfId="2592" priority="291">
      <formula>ISERROR(N128)</formula>
    </cfRule>
  </conditionalFormatting>
  <conditionalFormatting sqref="N187:N190">
    <cfRule type="cellIs" dxfId="2591" priority="256" operator="lessThan">
      <formula>0</formula>
    </cfRule>
    <cfRule type="cellIs" dxfId="2590" priority="257" operator="lessThan">
      <formula>0</formula>
    </cfRule>
    <cfRule type="containsErrors" dxfId="2589" priority="258">
      <formula>ISERROR(N187)</formula>
    </cfRule>
  </conditionalFormatting>
  <conditionalFormatting sqref="N166:N169">
    <cfRule type="cellIs" dxfId="2588" priority="268" operator="lessThan">
      <formula>0</formula>
    </cfRule>
    <cfRule type="cellIs" dxfId="2587" priority="269" operator="lessThan">
      <formula>0</formula>
    </cfRule>
    <cfRule type="containsErrors" dxfId="2586" priority="270">
      <formula>ISERROR(N166)</formula>
    </cfRule>
  </conditionalFormatting>
  <conditionalFormatting sqref="N170 N181">
    <cfRule type="cellIs" dxfId="2585" priority="265" operator="lessThan">
      <formula>0</formula>
    </cfRule>
    <cfRule type="cellIs" dxfId="2584" priority="266" operator="lessThan">
      <formula>0</formula>
    </cfRule>
    <cfRule type="containsErrors" dxfId="2583" priority="267">
      <formula>ISERROR(N170)</formula>
    </cfRule>
  </conditionalFormatting>
  <conditionalFormatting sqref="N207">
    <cfRule type="cellIs" dxfId="2582" priority="262" operator="lessThan">
      <formula>0</formula>
    </cfRule>
    <cfRule type="cellIs" dxfId="2581" priority="263" operator="lessThan">
      <formula>0</formula>
    </cfRule>
    <cfRule type="containsErrors" dxfId="2580" priority="264">
      <formula>ISERROR(N207)</formula>
    </cfRule>
  </conditionalFormatting>
  <conditionalFormatting sqref="N186">
    <cfRule type="cellIs" dxfId="2579" priority="274" operator="lessThan">
      <formula>0</formula>
    </cfRule>
    <cfRule type="cellIs" dxfId="2578" priority="275" operator="lessThan">
      <formula>0</formula>
    </cfRule>
    <cfRule type="containsErrors" dxfId="2577" priority="276">
      <formula>ISERROR(N186)</formula>
    </cfRule>
  </conditionalFormatting>
  <conditionalFormatting sqref="N212:N213">
    <cfRule type="cellIs" dxfId="2576" priority="241" operator="lessThan">
      <formula>0</formula>
    </cfRule>
    <cfRule type="cellIs" dxfId="2575" priority="242" operator="lessThan">
      <formula>0</formula>
    </cfRule>
    <cfRule type="containsErrors" dxfId="2574" priority="243">
      <formula>ISERROR(N212)</formula>
    </cfRule>
  </conditionalFormatting>
  <conditionalFormatting sqref="N191 N202">
    <cfRule type="cellIs" dxfId="2573" priority="253" operator="lessThan">
      <formula>0</formula>
    </cfRule>
    <cfRule type="cellIs" dxfId="2572" priority="254" operator="lessThan">
      <formula>0</formula>
    </cfRule>
    <cfRule type="containsErrors" dxfId="2571" priority="255">
      <formula>ISERROR(N191)</formula>
    </cfRule>
  </conditionalFormatting>
  <conditionalFormatting sqref="N228">
    <cfRule type="cellIs" dxfId="2570" priority="250" operator="lessThan">
      <formula>0</formula>
    </cfRule>
    <cfRule type="cellIs" dxfId="2569" priority="251" operator="lessThan">
      <formula>0</formula>
    </cfRule>
    <cfRule type="containsErrors" dxfId="2568" priority="252">
      <formula>ISERROR(N228)</formula>
    </cfRule>
  </conditionalFormatting>
  <conditionalFormatting sqref="N214 N225:N227">
    <cfRule type="cellIs" dxfId="2567" priority="247" operator="lessThan">
      <formula>0</formula>
    </cfRule>
    <cfRule type="cellIs" dxfId="2566" priority="248" operator="lessThan">
      <formula>0</formula>
    </cfRule>
    <cfRule type="containsErrors" dxfId="2565" priority="249">
      <formula>ISERROR(N214)</formula>
    </cfRule>
  </conditionalFormatting>
  <conditionalFormatting sqref="N203:N206">
    <cfRule type="cellIs" dxfId="2564" priority="259" operator="lessThan">
      <formula>0</formula>
    </cfRule>
    <cfRule type="cellIs" dxfId="2563" priority="260" operator="lessThan">
      <formula>0</formula>
    </cfRule>
    <cfRule type="containsErrors" dxfId="2562" priority="261">
      <formula>ISERROR(N203)</formula>
    </cfRule>
  </conditionalFormatting>
  <conditionalFormatting sqref="N249">
    <cfRule type="cellIs" dxfId="2561" priority="238" operator="lessThan">
      <formula>0</formula>
    </cfRule>
    <cfRule type="cellIs" dxfId="2560" priority="239" operator="lessThan">
      <formula>0</formula>
    </cfRule>
    <cfRule type="containsErrors" dxfId="2559" priority="240">
      <formula>ISERROR(N249)</formula>
    </cfRule>
  </conditionalFormatting>
  <conditionalFormatting sqref="N235:N237 N248">
    <cfRule type="cellIs" dxfId="2558" priority="235" operator="lessThan">
      <formula>0</formula>
    </cfRule>
    <cfRule type="cellIs" dxfId="2557" priority="236" operator="lessThan">
      <formula>0</formula>
    </cfRule>
    <cfRule type="containsErrors" dxfId="2556" priority="237">
      <formula>ISERROR(N235)</formula>
    </cfRule>
  </conditionalFormatting>
  <conditionalFormatting sqref="N229:N232">
    <cfRule type="cellIs" dxfId="2555" priority="232" operator="lessThan">
      <formula>0</formula>
    </cfRule>
    <cfRule type="cellIs" dxfId="2554" priority="233" operator="lessThan">
      <formula>0</formula>
    </cfRule>
    <cfRule type="containsErrors" dxfId="2553" priority="234">
      <formula>ISERROR(N229)</formula>
    </cfRule>
  </conditionalFormatting>
  <conditionalFormatting sqref="N208:N211">
    <cfRule type="cellIs" dxfId="2552" priority="244" operator="lessThan">
      <formula>0</formula>
    </cfRule>
    <cfRule type="cellIs" dxfId="2551" priority="245" operator="lessThan">
      <formula>0</formula>
    </cfRule>
    <cfRule type="containsErrors" dxfId="2550" priority="246">
      <formula>ISERROR(N208)</formula>
    </cfRule>
  </conditionalFormatting>
  <conditionalFormatting sqref="N233:N234">
    <cfRule type="cellIs" dxfId="2549" priority="229" operator="lessThan">
      <formula>0</formula>
    </cfRule>
    <cfRule type="cellIs" dxfId="2548" priority="230" operator="lessThan">
      <formula>0</formula>
    </cfRule>
    <cfRule type="containsErrors" dxfId="2547" priority="231">
      <formula>ISERROR(N233)</formula>
    </cfRule>
  </conditionalFormatting>
  <conditionalFormatting sqref="N238:N239">
    <cfRule type="cellIs" dxfId="2546" priority="220" operator="lessThan">
      <formula>0</formula>
    </cfRule>
    <cfRule type="cellIs" dxfId="2545" priority="221" operator="lessThan">
      <formula>0</formula>
    </cfRule>
    <cfRule type="containsErrors" dxfId="2544" priority="222">
      <formula>ISERROR(N238)</formula>
    </cfRule>
  </conditionalFormatting>
  <conditionalFormatting sqref="N240:N241">
    <cfRule type="cellIs" dxfId="2543" priority="217" operator="lessThan">
      <formula>0</formula>
    </cfRule>
    <cfRule type="cellIs" dxfId="2542" priority="218" operator="lessThan">
      <formula>0</formula>
    </cfRule>
    <cfRule type="containsErrors" dxfId="2541" priority="219">
      <formula>ISERROR(N240)</formula>
    </cfRule>
  </conditionalFormatting>
  <conditionalFormatting sqref="N224">
    <cfRule type="cellIs" dxfId="2540" priority="202" operator="lessThan">
      <formula>0</formula>
    </cfRule>
    <cfRule type="cellIs" dxfId="2539" priority="203" operator="lessThan">
      <formula>0</formula>
    </cfRule>
    <cfRule type="containsErrors" dxfId="2538" priority="204">
      <formula>ISERROR(N224)</formula>
    </cfRule>
  </conditionalFormatting>
  <conditionalFormatting sqref="N243:N244">
    <cfRule type="cellIs" dxfId="2537" priority="214" operator="lessThan">
      <formula>0</formula>
    </cfRule>
    <cfRule type="cellIs" dxfId="2536" priority="215" operator="lessThan">
      <formula>0</formula>
    </cfRule>
    <cfRule type="containsErrors" dxfId="2535" priority="216">
      <formula>ISERROR(N243)</formula>
    </cfRule>
  </conditionalFormatting>
  <conditionalFormatting sqref="N245:N246">
    <cfRule type="cellIs" dxfId="2534" priority="211" operator="lessThan">
      <formula>0</formula>
    </cfRule>
    <cfRule type="cellIs" dxfId="2533" priority="212" operator="lessThan">
      <formula>0</formula>
    </cfRule>
    <cfRule type="containsErrors" dxfId="2532" priority="213">
      <formula>ISERROR(N245)</formula>
    </cfRule>
  </conditionalFormatting>
  <conditionalFormatting sqref="N247">
    <cfRule type="cellIs" dxfId="2531" priority="226" operator="lessThan">
      <formula>0</formula>
    </cfRule>
    <cfRule type="cellIs" dxfId="2530" priority="227" operator="lessThan">
      <formula>0</formula>
    </cfRule>
    <cfRule type="containsErrors" dxfId="2529" priority="228">
      <formula>ISERROR(N247)</formula>
    </cfRule>
  </conditionalFormatting>
  <conditionalFormatting sqref="N242">
    <cfRule type="cellIs" dxfId="2528" priority="223" operator="lessThan">
      <formula>0</formula>
    </cfRule>
    <cfRule type="cellIs" dxfId="2527" priority="224" operator="lessThan">
      <formula>0</formula>
    </cfRule>
    <cfRule type="containsErrors" dxfId="2526" priority="225">
      <formula>ISERROR(N242)</formula>
    </cfRule>
  </conditionalFormatting>
  <conditionalFormatting sqref="N215:N216">
    <cfRule type="cellIs" dxfId="2525" priority="205" operator="lessThan">
      <formula>0</formula>
    </cfRule>
    <cfRule type="cellIs" dxfId="2524" priority="206" operator="lessThan">
      <formula>0</formula>
    </cfRule>
    <cfRule type="containsErrors" dxfId="2523" priority="207">
      <formula>ISERROR(N215)</formula>
    </cfRule>
  </conditionalFormatting>
  <conditionalFormatting sqref="N201">
    <cfRule type="cellIs" dxfId="2522" priority="187" operator="lessThan">
      <formula>0</formula>
    </cfRule>
    <cfRule type="cellIs" dxfId="2521" priority="188" operator="lessThan">
      <formula>0</formula>
    </cfRule>
    <cfRule type="containsErrors" dxfId="2520" priority="189">
      <formula>ISERROR(N201)</formula>
    </cfRule>
  </conditionalFormatting>
  <conditionalFormatting sqref="N220:N221">
    <cfRule type="cellIs" dxfId="2519" priority="199" operator="lessThan">
      <formula>0</formula>
    </cfRule>
    <cfRule type="cellIs" dxfId="2518" priority="200" operator="lessThan">
      <formula>0</formula>
    </cfRule>
    <cfRule type="containsErrors" dxfId="2517" priority="201">
      <formula>ISERROR(N220)</formula>
    </cfRule>
  </conditionalFormatting>
  <conditionalFormatting sqref="N222:N223">
    <cfRule type="cellIs" dxfId="2516" priority="196" operator="lessThan">
      <formula>0</formula>
    </cfRule>
    <cfRule type="cellIs" dxfId="2515" priority="197" operator="lessThan">
      <formula>0</formula>
    </cfRule>
    <cfRule type="containsErrors" dxfId="2514" priority="198">
      <formula>ISERROR(N222)</formula>
    </cfRule>
  </conditionalFormatting>
  <conditionalFormatting sqref="N217:N219">
    <cfRule type="cellIs" dxfId="2513" priority="208" operator="lessThan">
      <formula>0</formula>
    </cfRule>
    <cfRule type="cellIs" dxfId="2512" priority="209" operator="lessThan">
      <formula>0</formula>
    </cfRule>
    <cfRule type="containsErrors" dxfId="2511" priority="210">
      <formula>ISERROR(N217)</formula>
    </cfRule>
  </conditionalFormatting>
  <conditionalFormatting sqref="N192:N193">
    <cfRule type="cellIs" dxfId="2510" priority="190" operator="lessThan">
      <formula>0</formula>
    </cfRule>
    <cfRule type="cellIs" dxfId="2509" priority="191" operator="lessThan">
      <formula>0</formula>
    </cfRule>
    <cfRule type="containsErrors" dxfId="2508" priority="192">
      <formula>ISERROR(N192)</formula>
    </cfRule>
  </conditionalFormatting>
  <conditionalFormatting sqref="N197:N198">
    <cfRule type="cellIs" dxfId="2507" priority="184" operator="lessThan">
      <formula>0</formula>
    </cfRule>
    <cfRule type="cellIs" dxfId="2506" priority="185" operator="lessThan">
      <formula>0</formula>
    </cfRule>
    <cfRule type="containsErrors" dxfId="2505" priority="186">
      <formula>ISERROR(N197)</formula>
    </cfRule>
  </conditionalFormatting>
  <conditionalFormatting sqref="N199:N200">
    <cfRule type="cellIs" dxfId="2504" priority="181" operator="lessThan">
      <formula>0</formula>
    </cfRule>
    <cfRule type="cellIs" dxfId="2503" priority="182" operator="lessThan">
      <formula>0</formula>
    </cfRule>
    <cfRule type="containsErrors" dxfId="2502" priority="183">
      <formula>ISERROR(N199)</formula>
    </cfRule>
  </conditionalFormatting>
  <conditionalFormatting sqref="N180">
    <cfRule type="cellIs" dxfId="2501" priority="172" operator="lessThan">
      <formula>0</formula>
    </cfRule>
    <cfRule type="cellIs" dxfId="2500" priority="173" operator="lessThan">
      <formula>0</formula>
    </cfRule>
    <cfRule type="containsErrors" dxfId="2499" priority="174">
      <formula>ISERROR(N180)</formula>
    </cfRule>
  </conditionalFormatting>
  <conditionalFormatting sqref="N171:N172">
    <cfRule type="cellIs" dxfId="2498" priority="175" operator="lessThan">
      <formula>0</formula>
    </cfRule>
    <cfRule type="cellIs" dxfId="2497" priority="176" operator="lessThan">
      <formula>0</formula>
    </cfRule>
    <cfRule type="containsErrors" dxfId="2496" priority="177">
      <formula>ISERROR(N171)</formula>
    </cfRule>
  </conditionalFormatting>
  <conditionalFormatting sqref="N159">
    <cfRule type="cellIs" dxfId="2495" priority="157" operator="lessThan">
      <formula>0</formula>
    </cfRule>
    <cfRule type="cellIs" dxfId="2494" priority="158" operator="lessThan">
      <formula>0</formula>
    </cfRule>
    <cfRule type="containsErrors" dxfId="2493" priority="159">
      <formula>ISERROR(N159)</formula>
    </cfRule>
  </conditionalFormatting>
  <conditionalFormatting sqref="N176:N177">
    <cfRule type="cellIs" dxfId="2492" priority="169" operator="lessThan">
      <formula>0</formula>
    </cfRule>
    <cfRule type="cellIs" dxfId="2491" priority="170" operator="lessThan">
      <formula>0</formula>
    </cfRule>
    <cfRule type="containsErrors" dxfId="2490" priority="171">
      <formula>ISERROR(N176)</formula>
    </cfRule>
  </conditionalFormatting>
  <conditionalFormatting sqref="N178:N179">
    <cfRule type="cellIs" dxfId="2489" priority="166" operator="lessThan">
      <formula>0</formula>
    </cfRule>
    <cfRule type="cellIs" dxfId="2488" priority="167" operator="lessThan">
      <formula>0</formula>
    </cfRule>
    <cfRule type="containsErrors" dxfId="2487" priority="168">
      <formula>ISERROR(N178)</formula>
    </cfRule>
  </conditionalFormatting>
  <conditionalFormatting sqref="N194:N196">
    <cfRule type="cellIs" dxfId="2486" priority="193" operator="lessThan">
      <formula>0</formula>
    </cfRule>
    <cfRule type="cellIs" dxfId="2485" priority="194" operator="lessThan">
      <formula>0</formula>
    </cfRule>
    <cfRule type="containsErrors" dxfId="2484" priority="195">
      <formula>ISERROR(N194)</formula>
    </cfRule>
  </conditionalFormatting>
  <conditionalFormatting sqref="N150:N151">
    <cfRule type="cellIs" dxfId="2483" priority="160" operator="lessThan">
      <formula>0</formula>
    </cfRule>
    <cfRule type="cellIs" dxfId="2482" priority="161" operator="lessThan">
      <formula>0</formula>
    </cfRule>
    <cfRule type="containsErrors" dxfId="2481" priority="162">
      <formula>ISERROR(N150)</formula>
    </cfRule>
  </conditionalFormatting>
  <conditionalFormatting sqref="N155:N156">
    <cfRule type="cellIs" dxfId="2480" priority="154" operator="lessThan">
      <formula>0</formula>
    </cfRule>
    <cfRule type="cellIs" dxfId="2479" priority="155" operator="lessThan">
      <formula>0</formula>
    </cfRule>
    <cfRule type="containsErrors" dxfId="2478" priority="156">
      <formula>ISERROR(N155)</formula>
    </cfRule>
  </conditionalFormatting>
  <conditionalFormatting sqref="N157:N158">
    <cfRule type="cellIs" dxfId="2477" priority="151" operator="lessThan">
      <formula>0</formula>
    </cfRule>
    <cfRule type="cellIs" dxfId="2476" priority="152" operator="lessThan">
      <formula>0</formula>
    </cfRule>
    <cfRule type="containsErrors" dxfId="2475" priority="153">
      <formula>ISERROR(N157)</formula>
    </cfRule>
  </conditionalFormatting>
  <conditionalFormatting sqref="N139">
    <cfRule type="cellIs" dxfId="2474" priority="142" operator="lessThan">
      <formula>0</formula>
    </cfRule>
    <cfRule type="cellIs" dxfId="2473" priority="143" operator="lessThan">
      <formula>0</formula>
    </cfRule>
    <cfRule type="containsErrors" dxfId="2472" priority="144">
      <formula>ISERROR(N139)</formula>
    </cfRule>
  </conditionalFormatting>
  <conditionalFormatting sqref="N173:N175">
    <cfRule type="cellIs" dxfId="2471" priority="178" operator="lessThan">
      <formula>0</formula>
    </cfRule>
    <cfRule type="cellIs" dxfId="2470" priority="179" operator="lessThan">
      <formula>0</formula>
    </cfRule>
    <cfRule type="containsErrors" dxfId="2469" priority="180">
      <formula>ISERROR(N173)</formula>
    </cfRule>
  </conditionalFormatting>
  <conditionalFormatting sqref="N130:N131">
    <cfRule type="cellIs" dxfId="2468" priority="145" operator="lessThan">
      <formula>0</formula>
    </cfRule>
    <cfRule type="cellIs" dxfId="2467" priority="146" operator="lessThan">
      <formula>0</formula>
    </cfRule>
    <cfRule type="containsErrors" dxfId="2466" priority="147">
      <formula>ISERROR(N130)</formula>
    </cfRule>
  </conditionalFormatting>
  <conditionalFormatting sqref="N116">
    <cfRule type="cellIs" dxfId="2465" priority="127" operator="lessThan">
      <formula>0</formula>
    </cfRule>
    <cfRule type="cellIs" dxfId="2464" priority="128" operator="lessThan">
      <formula>0</formula>
    </cfRule>
    <cfRule type="containsErrors" dxfId="2463" priority="129">
      <formula>ISERROR(N116)</formula>
    </cfRule>
  </conditionalFormatting>
  <conditionalFormatting sqref="N135:N136">
    <cfRule type="cellIs" dxfId="2462" priority="139" operator="lessThan">
      <formula>0</formula>
    </cfRule>
    <cfRule type="cellIs" dxfId="2461" priority="140" operator="lessThan">
      <formula>0</formula>
    </cfRule>
    <cfRule type="containsErrors" dxfId="2460" priority="141">
      <formula>ISERROR(N135)</formula>
    </cfRule>
  </conditionalFormatting>
  <conditionalFormatting sqref="N137:N138">
    <cfRule type="cellIs" dxfId="2459" priority="136" operator="lessThan">
      <formula>0</formula>
    </cfRule>
    <cfRule type="cellIs" dxfId="2458" priority="137" operator="lessThan">
      <formula>0</formula>
    </cfRule>
    <cfRule type="containsErrors" dxfId="2457" priority="138">
      <formula>ISERROR(N137)</formula>
    </cfRule>
  </conditionalFormatting>
  <conditionalFormatting sqref="N152:N154">
    <cfRule type="cellIs" dxfId="2456" priority="163" operator="lessThan">
      <formula>0</formula>
    </cfRule>
    <cfRule type="cellIs" dxfId="2455" priority="164" operator="lessThan">
      <formula>0</formula>
    </cfRule>
    <cfRule type="containsErrors" dxfId="2454" priority="165">
      <formula>ISERROR(N152)</formula>
    </cfRule>
  </conditionalFormatting>
  <conditionalFormatting sqref="N107:N108">
    <cfRule type="cellIs" dxfId="2453" priority="130" operator="lessThan">
      <formula>0</formula>
    </cfRule>
    <cfRule type="cellIs" dxfId="2452" priority="131" operator="lessThan">
      <formula>0</formula>
    </cfRule>
    <cfRule type="containsErrors" dxfId="2451" priority="132">
      <formula>ISERROR(N107)</formula>
    </cfRule>
  </conditionalFormatting>
  <conditionalFormatting sqref="N112:N113">
    <cfRule type="cellIs" dxfId="2450" priority="124" operator="lessThan">
      <formula>0</formula>
    </cfRule>
    <cfRule type="cellIs" dxfId="2449" priority="125" operator="lessThan">
      <formula>0</formula>
    </cfRule>
    <cfRule type="containsErrors" dxfId="2448" priority="126">
      <formula>ISERROR(N112)</formula>
    </cfRule>
  </conditionalFormatting>
  <conditionalFormatting sqref="N114:N115">
    <cfRule type="cellIs" dxfId="2447" priority="121" operator="lessThan">
      <formula>0</formula>
    </cfRule>
    <cfRule type="cellIs" dxfId="2446" priority="122" operator="lessThan">
      <formula>0</formula>
    </cfRule>
    <cfRule type="containsErrors" dxfId="2445" priority="123">
      <formula>ISERROR(N114)</formula>
    </cfRule>
  </conditionalFormatting>
  <conditionalFormatting sqref="N132:N134">
    <cfRule type="cellIs" dxfId="2444" priority="148" operator="lessThan">
      <formula>0</formula>
    </cfRule>
    <cfRule type="cellIs" dxfId="2443" priority="149" operator="lessThan">
      <formula>0</formula>
    </cfRule>
    <cfRule type="containsErrors" dxfId="2442" priority="150">
      <formula>ISERROR(N132)</formula>
    </cfRule>
  </conditionalFormatting>
  <conditionalFormatting sqref="N87:N88">
    <cfRule type="cellIs" dxfId="2441" priority="115" operator="lessThan">
      <formula>0</formula>
    </cfRule>
    <cfRule type="cellIs" dxfId="2440" priority="116" operator="lessThan">
      <formula>0</formula>
    </cfRule>
    <cfRule type="containsErrors" dxfId="2439" priority="117">
      <formula>ISERROR(N87)</formula>
    </cfRule>
  </conditionalFormatting>
  <conditionalFormatting sqref="N96">
    <cfRule type="cellIs" dxfId="2438" priority="112" operator="lessThan">
      <formula>0</formula>
    </cfRule>
    <cfRule type="cellIs" dxfId="2437" priority="113" operator="lessThan">
      <formula>0</formula>
    </cfRule>
    <cfRule type="containsErrors" dxfId="2436" priority="114">
      <formula>ISERROR(N96)</formula>
    </cfRule>
  </conditionalFormatting>
  <conditionalFormatting sqref="N92:N93">
    <cfRule type="cellIs" dxfId="2435" priority="109" operator="lessThan">
      <formula>0</formula>
    </cfRule>
    <cfRule type="cellIs" dxfId="2434" priority="110" operator="lessThan">
      <formula>0</formula>
    </cfRule>
    <cfRule type="containsErrors" dxfId="2433" priority="111">
      <formula>ISERROR(N92)</formula>
    </cfRule>
  </conditionalFormatting>
  <conditionalFormatting sqref="N94:N95">
    <cfRule type="cellIs" dxfId="2432" priority="106" operator="lessThan">
      <formula>0</formula>
    </cfRule>
    <cfRule type="cellIs" dxfId="2431" priority="107" operator="lessThan">
      <formula>0</formula>
    </cfRule>
    <cfRule type="containsErrors" dxfId="2430" priority="108">
      <formula>ISERROR(N94)</formula>
    </cfRule>
  </conditionalFormatting>
  <conditionalFormatting sqref="N109:N111">
    <cfRule type="cellIs" dxfId="2429" priority="133" operator="lessThan">
      <formula>0</formula>
    </cfRule>
    <cfRule type="cellIs" dxfId="2428" priority="134" operator="lessThan">
      <formula>0</formula>
    </cfRule>
    <cfRule type="containsErrors" dxfId="2427" priority="135">
      <formula>ISERROR(N109)</formula>
    </cfRule>
  </conditionalFormatting>
  <conditionalFormatting sqref="N89:N91">
    <cfRule type="cellIs" dxfId="2426" priority="118" operator="lessThan">
      <formula>0</formula>
    </cfRule>
    <cfRule type="cellIs" dxfId="2425" priority="119" operator="lessThan">
      <formula>0</formula>
    </cfRule>
    <cfRule type="containsErrors" dxfId="2424" priority="120">
      <formula>ISERROR(N89)</formula>
    </cfRule>
  </conditionalFormatting>
  <conditionalFormatting sqref="N270">
    <cfRule type="cellIs" dxfId="2423" priority="103" operator="lessThan">
      <formula>0</formula>
    </cfRule>
    <cfRule type="cellIs" dxfId="2422" priority="104" operator="lessThan">
      <formula>0</formula>
    </cfRule>
    <cfRule type="containsErrors" dxfId="2421" priority="105">
      <formula>ISERROR(N270)</formula>
    </cfRule>
  </conditionalFormatting>
  <conditionalFormatting sqref="N256:N258 N269">
    <cfRule type="cellIs" dxfId="2420" priority="100" operator="lessThan">
      <formula>0</formula>
    </cfRule>
    <cfRule type="cellIs" dxfId="2419" priority="101" operator="lessThan">
      <formula>0</formula>
    </cfRule>
    <cfRule type="containsErrors" dxfId="2418" priority="102">
      <formula>ISERROR(N256)</formula>
    </cfRule>
  </conditionalFormatting>
  <conditionalFormatting sqref="N250:N253">
    <cfRule type="cellIs" dxfId="2417" priority="97" operator="lessThan">
      <formula>0</formula>
    </cfRule>
    <cfRule type="cellIs" dxfId="2416" priority="98" operator="lessThan">
      <formula>0</formula>
    </cfRule>
    <cfRule type="containsErrors" dxfId="2415" priority="99">
      <formula>ISERROR(N250)</formula>
    </cfRule>
  </conditionalFormatting>
  <conditionalFormatting sqref="N254:N255">
    <cfRule type="cellIs" dxfId="2414" priority="94" operator="lessThan">
      <formula>0</formula>
    </cfRule>
    <cfRule type="cellIs" dxfId="2413" priority="95" operator="lessThan">
      <formula>0</formula>
    </cfRule>
    <cfRule type="containsErrors" dxfId="2412" priority="96">
      <formula>ISERROR(N254)</formula>
    </cfRule>
  </conditionalFormatting>
  <conditionalFormatting sqref="N259:N260">
    <cfRule type="cellIs" dxfId="2411" priority="85" operator="lessThan">
      <formula>0</formula>
    </cfRule>
    <cfRule type="cellIs" dxfId="2410" priority="86" operator="lessThan">
      <formula>0</formula>
    </cfRule>
    <cfRule type="containsErrors" dxfId="2409" priority="87">
      <formula>ISERROR(N259)</formula>
    </cfRule>
  </conditionalFormatting>
  <conditionalFormatting sqref="N261:N262">
    <cfRule type="cellIs" dxfId="2408" priority="82" operator="lessThan">
      <formula>0</formula>
    </cfRule>
    <cfRule type="cellIs" dxfId="2407" priority="83" operator="lessThan">
      <formula>0</formula>
    </cfRule>
    <cfRule type="containsErrors" dxfId="2406" priority="84">
      <formula>ISERROR(N261)</formula>
    </cfRule>
  </conditionalFormatting>
  <conditionalFormatting sqref="N264:N265">
    <cfRule type="cellIs" dxfId="2405" priority="79" operator="lessThan">
      <formula>0</formula>
    </cfRule>
    <cfRule type="cellIs" dxfId="2404" priority="80" operator="lessThan">
      <formula>0</formula>
    </cfRule>
    <cfRule type="containsErrors" dxfId="2403" priority="81">
      <formula>ISERROR(N264)</formula>
    </cfRule>
  </conditionalFormatting>
  <conditionalFormatting sqref="N266:N267">
    <cfRule type="cellIs" dxfId="2402" priority="76" operator="lessThan">
      <formula>0</formula>
    </cfRule>
    <cfRule type="cellIs" dxfId="2401" priority="77" operator="lessThan">
      <formula>0</formula>
    </cfRule>
    <cfRule type="containsErrors" dxfId="2400" priority="78">
      <formula>ISERROR(N266)</formula>
    </cfRule>
  </conditionalFormatting>
  <conditionalFormatting sqref="N268">
    <cfRule type="cellIs" dxfId="2399" priority="91" operator="lessThan">
      <formula>0</formula>
    </cfRule>
    <cfRule type="cellIs" dxfId="2398" priority="92" operator="lessThan">
      <formula>0</formula>
    </cfRule>
    <cfRule type="containsErrors" dxfId="2397" priority="93">
      <formula>ISERROR(N268)</formula>
    </cfRule>
  </conditionalFormatting>
  <conditionalFormatting sqref="N263">
    <cfRule type="cellIs" dxfId="2396" priority="88" operator="lessThan">
      <formula>0</formula>
    </cfRule>
    <cfRule type="cellIs" dxfId="2395" priority="89" operator="lessThan">
      <formula>0</formula>
    </cfRule>
    <cfRule type="containsErrors" dxfId="2394" priority="90">
      <formula>ISERROR(N263)</formula>
    </cfRule>
  </conditionalFormatting>
  <conditionalFormatting sqref="N277:N279">
    <cfRule type="cellIs" dxfId="2393" priority="73" operator="lessThan">
      <formula>0</formula>
    </cfRule>
    <cfRule type="cellIs" dxfId="2392" priority="74" operator="lessThan">
      <formula>0</formula>
    </cfRule>
    <cfRule type="containsErrors" dxfId="2391" priority="75">
      <formula>ISERROR(N277)</formula>
    </cfRule>
  </conditionalFormatting>
  <conditionalFormatting sqref="N271:N274">
    <cfRule type="cellIs" dxfId="2390" priority="70" operator="lessThan">
      <formula>0</formula>
    </cfRule>
    <cfRule type="cellIs" dxfId="2389" priority="71" operator="lessThan">
      <formula>0</formula>
    </cfRule>
    <cfRule type="containsErrors" dxfId="2388" priority="72">
      <formula>ISERROR(N271)</formula>
    </cfRule>
  </conditionalFormatting>
  <conditionalFormatting sqref="N275:N276">
    <cfRule type="cellIs" dxfId="2387" priority="67" operator="lessThan">
      <formula>0</formula>
    </cfRule>
    <cfRule type="cellIs" dxfId="2386" priority="68" operator="lessThan">
      <formula>0</formula>
    </cfRule>
    <cfRule type="containsErrors" dxfId="2385" priority="69">
      <formula>ISERROR(N275)</formula>
    </cfRule>
  </conditionalFormatting>
  <conditionalFormatting sqref="N280:N281">
    <cfRule type="cellIs" dxfId="2384" priority="58" operator="lessThan">
      <formula>0</formula>
    </cfRule>
    <cfRule type="cellIs" dxfId="2383" priority="59" operator="lessThan">
      <formula>0</formula>
    </cfRule>
    <cfRule type="containsErrors" dxfId="2382" priority="60">
      <formula>ISERROR(N280)</formula>
    </cfRule>
  </conditionalFormatting>
  <conditionalFormatting sqref="N282 N296">
    <cfRule type="cellIs" dxfId="2381" priority="55" operator="lessThan">
      <formula>0</formula>
    </cfRule>
    <cfRule type="cellIs" dxfId="2380" priority="56" operator="lessThan">
      <formula>0</formula>
    </cfRule>
    <cfRule type="containsErrors" dxfId="2379" priority="57">
      <formula>ISERROR(N282)</formula>
    </cfRule>
  </conditionalFormatting>
  <conditionalFormatting sqref="N298:N299">
    <cfRule type="cellIs" dxfId="2378" priority="52" operator="lessThan">
      <formula>0</formula>
    </cfRule>
    <cfRule type="cellIs" dxfId="2377" priority="53" operator="lessThan">
      <formula>0</formula>
    </cfRule>
    <cfRule type="containsErrors" dxfId="2376" priority="54">
      <formula>ISERROR(N298)</formula>
    </cfRule>
  </conditionalFormatting>
  <conditionalFormatting sqref="N300:N301">
    <cfRule type="cellIs" dxfId="2375" priority="49" operator="lessThan">
      <formula>0</formula>
    </cfRule>
    <cfRule type="cellIs" dxfId="2374" priority="50" operator="lessThan">
      <formula>0</formula>
    </cfRule>
    <cfRule type="containsErrors" dxfId="2373" priority="51">
      <formula>ISERROR(N300)</formula>
    </cfRule>
  </conditionalFormatting>
  <conditionalFormatting sqref="N302">
    <cfRule type="cellIs" dxfId="2372" priority="64" operator="lessThan">
      <formula>0</formula>
    </cfRule>
    <cfRule type="cellIs" dxfId="2371" priority="65" operator="lessThan">
      <formula>0</formula>
    </cfRule>
    <cfRule type="containsErrors" dxfId="2370" priority="66">
      <formula>ISERROR(N302)</formula>
    </cfRule>
  </conditionalFormatting>
  <conditionalFormatting sqref="N297">
    <cfRule type="cellIs" dxfId="2369" priority="61" operator="lessThan">
      <formula>0</formula>
    </cfRule>
    <cfRule type="cellIs" dxfId="2368" priority="62" operator="lessThan">
      <formula>0</formula>
    </cfRule>
    <cfRule type="containsErrors" dxfId="2367" priority="63">
      <formula>ISERROR(N297)</formula>
    </cfRule>
  </conditionalFormatting>
  <conditionalFormatting sqref="N295">
    <cfRule type="cellIs" dxfId="2366" priority="46" operator="lessThan">
      <formula>0</formula>
    </cfRule>
    <cfRule type="cellIs" dxfId="2365" priority="47" operator="lessThan">
      <formula>0</formula>
    </cfRule>
    <cfRule type="containsErrors" dxfId="2364" priority="48">
      <formula>ISERROR(N295)</formula>
    </cfRule>
  </conditionalFormatting>
  <conditionalFormatting sqref="N284:N285">
    <cfRule type="cellIs" dxfId="2363" priority="37" operator="lessThan">
      <formula>0</formula>
    </cfRule>
    <cfRule type="cellIs" dxfId="2362" priority="38" operator="lessThan">
      <formula>0</formula>
    </cfRule>
    <cfRule type="containsErrors" dxfId="2361" priority="39">
      <formula>ISERROR(N284)</formula>
    </cfRule>
  </conditionalFormatting>
  <conditionalFormatting sqref="N286:N287">
    <cfRule type="cellIs" dxfId="2360" priority="34" operator="lessThan">
      <formula>0</formula>
    </cfRule>
    <cfRule type="cellIs" dxfId="2359" priority="35" operator="lessThan">
      <formula>0</formula>
    </cfRule>
    <cfRule type="containsErrors" dxfId="2358" priority="36">
      <formula>ISERROR(N286)</formula>
    </cfRule>
  </conditionalFormatting>
  <conditionalFormatting sqref="N294">
    <cfRule type="cellIs" dxfId="2357" priority="43" operator="lessThan">
      <formula>0</formula>
    </cfRule>
    <cfRule type="cellIs" dxfId="2356" priority="44" operator="lessThan">
      <formula>0</formula>
    </cfRule>
    <cfRule type="containsErrors" dxfId="2355" priority="45">
      <formula>ISERROR(N294)</formula>
    </cfRule>
  </conditionalFormatting>
  <conditionalFormatting sqref="N283">
    <cfRule type="cellIs" dxfId="2354" priority="40" operator="lessThan">
      <formula>0</formula>
    </cfRule>
    <cfRule type="cellIs" dxfId="2353" priority="41" operator="lessThan">
      <formula>0</formula>
    </cfRule>
    <cfRule type="containsErrors" dxfId="2352" priority="42">
      <formula>ISERROR(N283)</formula>
    </cfRule>
  </conditionalFormatting>
  <conditionalFormatting sqref="N290">
    <cfRule type="cellIs" dxfId="2351" priority="28" operator="lessThan">
      <formula>0</formula>
    </cfRule>
    <cfRule type="cellIs" dxfId="2350" priority="29" operator="lessThan">
      <formula>0</formula>
    </cfRule>
    <cfRule type="containsErrors" dxfId="2349" priority="30">
      <formula>ISERROR(N290)</formula>
    </cfRule>
  </conditionalFormatting>
  <conditionalFormatting sqref="N292:N293">
    <cfRule type="cellIs" dxfId="2348" priority="25" operator="lessThan">
      <formula>0</formula>
    </cfRule>
    <cfRule type="cellIs" dxfId="2347" priority="26" operator="lessThan">
      <formula>0</formula>
    </cfRule>
    <cfRule type="containsErrors" dxfId="2346" priority="27">
      <formula>ISERROR(N292)</formula>
    </cfRule>
  </conditionalFormatting>
  <conditionalFormatting sqref="N291">
    <cfRule type="cellIs" dxfId="2345" priority="31" operator="lessThan">
      <formula>0</formula>
    </cfRule>
    <cfRule type="cellIs" dxfId="2344" priority="32" operator="lessThan">
      <formula>0</formula>
    </cfRule>
    <cfRule type="containsErrors" dxfId="2343" priority="33">
      <formula>ISERROR(N291)</formula>
    </cfRule>
  </conditionalFormatting>
  <conditionalFormatting sqref="N289">
    <cfRule type="cellIs" dxfId="2342" priority="22" operator="lessThan">
      <formula>0</formula>
    </cfRule>
    <cfRule type="cellIs" dxfId="2341" priority="23" operator="lessThan">
      <formula>0</formula>
    </cfRule>
    <cfRule type="containsErrors" dxfId="2340" priority="24">
      <formula>ISERROR(N289)</formula>
    </cfRule>
  </conditionalFormatting>
  <conditionalFormatting sqref="N288">
    <cfRule type="cellIs" dxfId="2339" priority="19" operator="lessThan">
      <formula>0</formula>
    </cfRule>
    <cfRule type="cellIs" dxfId="2338" priority="20" operator="lessThan">
      <formula>0</formula>
    </cfRule>
    <cfRule type="containsErrors" dxfId="2337" priority="21">
      <formula>ISERROR(N288)</formula>
    </cfRule>
  </conditionalFormatting>
  <conditionalFormatting sqref="N303">
    <cfRule type="cellIs" dxfId="2336" priority="16" operator="lessThan">
      <formula>0</formula>
    </cfRule>
    <cfRule type="cellIs" dxfId="2335" priority="17" operator="lessThan">
      <formula>0</formula>
    </cfRule>
    <cfRule type="containsErrors" dxfId="2334" priority="18">
      <formula>ISERROR(N303)</formula>
    </cfRule>
  </conditionalFormatting>
  <conditionalFormatting sqref="N304">
    <cfRule type="cellIs" dxfId="2333" priority="10" operator="lessThan">
      <formula>0</formula>
    </cfRule>
    <cfRule type="cellIs" dxfId="2332" priority="11" operator="lessThan">
      <formula>0</formula>
    </cfRule>
    <cfRule type="containsErrors" dxfId="2331" priority="12">
      <formula>ISERROR(N304)</formula>
    </cfRule>
  </conditionalFormatting>
  <conditionalFormatting sqref="N305">
    <cfRule type="cellIs" dxfId="2330" priority="13" operator="lessThan">
      <formula>0</formula>
    </cfRule>
    <cfRule type="cellIs" dxfId="2329" priority="14" operator="lessThan">
      <formula>0</formula>
    </cfRule>
    <cfRule type="containsErrors" dxfId="2328" priority="15">
      <formula>ISERROR(N305)</formula>
    </cfRule>
  </conditionalFormatting>
  <conditionalFormatting sqref="N306">
    <cfRule type="cellIs" dxfId="2327" priority="7" operator="lessThan">
      <formula>0</formula>
    </cfRule>
    <cfRule type="cellIs" dxfId="2326" priority="8" operator="lessThan">
      <formula>0</formula>
    </cfRule>
    <cfRule type="containsErrors" dxfId="2325" priority="9">
      <formula>ISERROR(N306)</formula>
    </cfRule>
  </conditionalFormatting>
  <conditionalFormatting sqref="N307">
    <cfRule type="cellIs" dxfId="2324" priority="4" operator="lessThan">
      <formula>0</formula>
    </cfRule>
    <cfRule type="cellIs" dxfId="2323" priority="5" operator="lessThan">
      <formula>0</formula>
    </cfRule>
    <cfRule type="containsErrors" dxfId="2322" priority="6">
      <formula>ISERROR(N307)</formula>
    </cfRule>
  </conditionalFormatting>
  <conditionalFormatting sqref="N308">
    <cfRule type="cellIs" dxfId="2321" priority="1" operator="lessThan">
      <formula>0</formula>
    </cfRule>
    <cfRule type="cellIs" dxfId="2320" priority="2" operator="lessThan">
      <formula>0</formula>
    </cfRule>
    <cfRule type="containsErrors" dxfId="2319" priority="3">
      <formula>ISERROR(N308)</formula>
    </cfRule>
  </conditionalFormatting>
  <dataValidations count="15">
    <dataValidation type="date" allowBlank="1" showErrorMessage="1" errorTitle="Tájékoztatás" error="A beírt dátum 2012.12.01 és 2014.12.31 közé kell, hogy essen._x000a__x000a_Kattintson a Mégse gombra és adja meg a helyes értéket." sqref="B9:B308 K9:K308">
      <formula1>41244</formula1>
      <formula2>42004</formula2>
    </dataValidation>
    <dataValidation type="list" allowBlank="1" showInputMessage="1" showErrorMessage="1" sqref="F9:F308">
      <formula1>"GYŰJTÉS,ELŐKEZELÉS,HASZNOSÍTÁS,KEZELÉS,KERESKEDÉS"</formula1>
    </dataValidation>
    <dataValidation operator="greaterThan" allowBlank="1" showInputMessage="1" showErrorMessage="1" sqref="O9:Q308"/>
    <dataValidation type="whole" allowBlank="1" showErrorMessage="1" errorTitle="Tájékoztatás" error="A nettó átadott mennyiség nem lehet nagyobb a bruttó átadott mennyiségnél. _x000a__x000a_Kattintson a Mégse gombra és adja meg a helyes értéket." sqref="M312:M313">
      <formula1>0</formula1>
      <formula2>M310</formula2>
    </dataValidation>
    <dataValidation type="whole" allowBlank="1" showErrorMessage="1" errorTitle="Tájékoztatás" error="Az összesen átadott mennyiségnél nem lehet nagyobb a beírt összeg. _x000a__x000a_Kattintson a Mégse gombra és adja meg a helyes értéket." sqref="L312:L313">
      <formula1>0</formula1>
      <formula2>L310</formula2>
    </dataValidation>
    <dataValidation type="list" allowBlank="1" showInputMessage="1" showErrorMessage="1" sqref="G9:G308">
      <formula1>"141017020,241017020"</formula1>
    </dataValidation>
    <dataValidation type="whole" operator="lessThan" allowBlank="1" showErrorMessage="1" errorTitle="Tájékoztatás" error="A nettó átadott mennyiség nem lehet nagyobb a bruttó átadott mennyiségnél. _x000a__x000a_Kattintson a Mégse gombra és adja meg a helyes értéket." sqref="M309">
      <formula1>L309</formula1>
    </dataValidation>
    <dataValidation allowBlank="1" showErrorMessage="1" errorTitle="Tájékoztatás" error="A cellába egész számok írhatóak és pontosan 11 karaktert kell, hogy tartalmazzon!_x000a_" sqref="C6"/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L9">
      <formula1>0</formula1>
    </dataValidation>
    <dataValidation allowBlank="1" showErrorMessage="1" errorTitle="Tájékoztatás" error="A beírt szám 1 és 100 közé kell, hogy essen._x000a__x000a_Kattintson a Mégse gombra és adja meg a helyes értéket." sqref="A9:A308"/>
    <dataValidation type="whole" operator="greaterThanOrEqual" allowBlank="1" showErrorMessage="1" errorTitle="Tájékoztatás" error="A beírt számértéknek nagyobbnak kell lenni, mint 0 és nem lehet kisebb a nettó értéknél._x000a__x000a_Kattintson a Mégse gombra és adja meg a helyes értéket._x000a_" sqref="L10:L308">
      <formula1>0</formula1>
    </dataValidation>
    <dataValidation type="whole" operator="lessThanOrEqual" showErrorMessage="1" errorTitle="Tájékoztatás" error="Nem lehet nagyobb, mint 100%!" sqref="N9:N308">
      <formula1>100</formula1>
    </dataValidation>
    <dataValidation type="list" allowBlank="1" showErrorMessage="1" errorTitle="Tájékoztatás" error="Csak hiánypótlás esetén töltendő ki!" sqref="M2">
      <formula1>"Kifizetési kérelem, Hiánypótlás"</formula1>
    </dataValidation>
    <dataValidation type="whole" allowBlank="1" showErrorMessage="1" errorTitle="Tájékoztatás" error="A nettó átadott mennyiség nem lehet nagyobb a bruttó átadott mennyiségnél. Valamint csak egész szám írható a cellába._x000a__x000a_Kattintson a Mégse gombra és adja meg a helyes értéket." sqref="M9:M308">
      <formula1>0</formula1>
      <formula2>L9</formula2>
    </dataValidation>
    <dataValidation type="date" allowBlank="1" showErrorMessage="1" errorTitle="Tájékoztatás" error="A beírt dátum 2012.01.01 és 2014.12.31 közé kell, hogy essen._x000a__x000a_Kattintson a Mégse gombra és adja meg a helyes értéket." sqref="C325">
      <formula1>40909</formula1>
      <formula2>42004</formula2>
    </dataValidation>
  </dataValidations>
  <printOptions horizontalCentered="1"/>
  <pageMargins left="0.25" right="0.25" top="0.75" bottom="0.75" header="0.3" footer="0.3"/>
  <pageSetup paperSize="9" scale="27" orientation="landscape" r:id="rId1"/>
  <headerFooter>
    <oddHeader>&amp;L&amp;"Times New Roman,Normál"&amp;20&amp;A</oddHeader>
    <oddFooter>&amp;C&amp;"Times New Roman,Félkövér"&amp;20&amp;P&amp;R&amp;28Cégszerű aláírás(P.H.):__________________________________________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22</vt:i4>
      </vt:variant>
    </vt:vector>
  </HeadingPairs>
  <TitlesOfParts>
    <vt:vector size="45" baseType="lpstr">
      <vt:lpstr>Kitöltési útmutató</vt:lpstr>
      <vt:lpstr>FŐLAP</vt:lpstr>
      <vt:lpstr>PAPÍR (hullám)</vt:lpstr>
      <vt:lpstr>PAPÍR (vegyes)</vt:lpstr>
      <vt:lpstr>MŰANYAG (PET)</vt:lpstr>
      <vt:lpstr>MŰANYAG (PP+HDPE)</vt:lpstr>
      <vt:lpstr>MŰANYAG (egyéb)</vt:lpstr>
      <vt:lpstr>FÉM (alumínium)</vt:lpstr>
      <vt:lpstr>FÉM (vas)</vt:lpstr>
      <vt:lpstr>TSZH uv.FÉM (vas)</vt:lpstr>
      <vt:lpstr>TÁRSÍTOTT (italkarton)</vt:lpstr>
      <vt:lpstr>TÁRSÍTOTT (egyéb papír)</vt:lpstr>
      <vt:lpstr>TÁRSÍTOTT (egyéb műanyag)</vt:lpstr>
      <vt:lpstr>ÜVEG (fehér)</vt:lpstr>
      <vt:lpstr>ÜVEG (színes)</vt:lpstr>
      <vt:lpstr>ÜVEG (vegyes)</vt:lpstr>
      <vt:lpstr>HAVI JELENTÉS 1. melléklet</vt:lpstr>
      <vt:lpstr>HAVI JELENTÉS 2. melléklet  </vt:lpstr>
      <vt:lpstr>HAVI JELENTÉS 3. melléklet</vt:lpstr>
      <vt:lpstr>HAVI JELENTÉS 4. melléklet</vt:lpstr>
      <vt:lpstr>HAVI JELENTÉS 5. melléklet</vt:lpstr>
      <vt:lpstr>HAVI JELENTÉS 6. melléklet </vt:lpstr>
      <vt:lpstr>AZONOSÍTÓK</vt:lpstr>
      <vt:lpstr>AZONOSÍTÓK!Nyomtatási_terület</vt:lpstr>
      <vt:lpstr>'FÉM (alumínium)'!Nyomtatási_terület</vt:lpstr>
      <vt:lpstr>'FÉM (vas)'!Nyomtatási_terület</vt:lpstr>
      <vt:lpstr>FŐLAP!Nyomtatási_terület</vt:lpstr>
      <vt:lpstr>'HAVI JELENTÉS 1. melléklet'!Nyomtatási_terület</vt:lpstr>
      <vt:lpstr>'HAVI JELENTÉS 2. melléklet  '!Nyomtatási_terület</vt:lpstr>
      <vt:lpstr>'HAVI JELENTÉS 3. melléklet'!Nyomtatási_terület</vt:lpstr>
      <vt:lpstr>'HAVI JELENTÉS 4. melléklet'!Nyomtatási_terület</vt:lpstr>
      <vt:lpstr>'HAVI JELENTÉS 5. melléklet'!Nyomtatási_terület</vt:lpstr>
      <vt:lpstr>'HAVI JELENTÉS 6. melléklet '!Nyomtatási_terület</vt:lpstr>
      <vt:lpstr>'MŰANYAG (egyéb)'!Nyomtatási_terület</vt:lpstr>
      <vt:lpstr>'MŰANYAG (PET)'!Nyomtatási_terület</vt:lpstr>
      <vt:lpstr>'MŰANYAG (PP+HDPE)'!Nyomtatási_terület</vt:lpstr>
      <vt:lpstr>'PAPÍR (hullám)'!Nyomtatási_terület</vt:lpstr>
      <vt:lpstr>'PAPÍR (vegyes)'!Nyomtatási_terület</vt:lpstr>
      <vt:lpstr>'TÁRSÍTOTT (egyéb műanyag)'!Nyomtatási_terület</vt:lpstr>
      <vt:lpstr>'TÁRSÍTOTT (egyéb papír)'!Nyomtatási_terület</vt:lpstr>
      <vt:lpstr>'TÁRSÍTOTT (italkarton)'!Nyomtatási_terület</vt:lpstr>
      <vt:lpstr>'TSZH uv.FÉM (vas)'!Nyomtatási_terület</vt:lpstr>
      <vt:lpstr>'ÜVEG (fehér)'!Nyomtatási_terület</vt:lpstr>
      <vt:lpstr>'ÜVEG (színes)'!Nyomtatási_terület</vt:lpstr>
      <vt:lpstr>'ÜVEG (vegyes)'!Nyomtatási_terület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Havi_Jelentes 2_0</dc:title>
  <dc:subject>Havi_Jelentes 2_0</dc:subject>
  <dc:creator>Bodnar.Maria@ohukft.hu</dc:creator>
  <cp:keywords>Havi_Jelentes 2_0</cp:keywords>
  <dc:description>2.0 verzió</dc:description>
  <cp:lastModifiedBy>Bodnár Mária</cp:lastModifiedBy>
  <cp:lastPrinted>2013-07-23T07:46:32Z</cp:lastPrinted>
  <dcterms:created xsi:type="dcterms:W3CDTF">2012-01-25T13:56:41Z</dcterms:created>
  <dcterms:modified xsi:type="dcterms:W3CDTF">2013-07-23T08:02:23Z</dcterms:modified>
  <cp:version>2.0</cp:version>
</cp:coreProperties>
</file>